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hidePivotFieldList="1" defaultThemeVersion="166925"/>
  <mc:AlternateContent xmlns:mc="http://schemas.openxmlformats.org/markup-compatibility/2006">
    <mc:Choice Requires="x15">
      <x15ac:absPath xmlns:x15ac="http://schemas.microsoft.com/office/spreadsheetml/2010/11/ac" url="/Users/TiffanyCollins/Desktop/"/>
    </mc:Choice>
  </mc:AlternateContent>
  <xr:revisionPtr revIDLastSave="0" documentId="8_{1A58D523-5888-B845-AE9F-3E93A19CDF7D}" xr6:coauthVersionLast="47" xr6:coauthVersionMax="47" xr10:uidLastSave="{00000000-0000-0000-0000-000000000000}"/>
  <bookViews>
    <workbookView xWindow="-30880" yWindow="-3760" windowWidth="28800" windowHeight="17500" xr2:uid="{E95E9EB2-D291-DD41-BD7E-31CF87A15FF3}"/>
  </bookViews>
  <sheets>
    <sheet name="Chat Performance" sheetId="2" r:id="rId1"/>
    <sheet name="Chat Performance RAW" sheetId="1" state="hidden" r:id="rId2"/>
    <sheet name="Store Data" sheetId="10" state="hidden" r:id="rId3"/>
    <sheet name="Chat Leads By Category" sheetId="14" state="hidden" r:id="rId4"/>
    <sheet name="Chat Leads By Department" sheetId="17" r:id="rId5"/>
    <sheet name="Chat leads By Department Raw " sheetId="15" state="hidden" r:id="rId6"/>
    <sheet name="Category RAW" sheetId="5" state="hidden" r:id="rId7"/>
    <sheet name="Sheet2" sheetId="16" state="hidden" r:id="rId8"/>
    <sheet name="Dealer Users Overview Calc" sheetId="12" state="hidden" r:id="rId9"/>
    <sheet name="Agent Performance Calc" sheetId="9" state="hidden" r:id="rId10"/>
    <sheet name="Sheet8" sheetId="8" state="hidden" r:id="rId11"/>
    <sheet name="User Overview Raw" sheetId="11" state="hidden" r:id="rId12"/>
  </sheets>
  <definedNames>
    <definedName name="Slicer_Brand">#N/A</definedName>
    <definedName name="Slicer_Market">#N/A</definedName>
  </definedNames>
  <calcPr calcId="191028"/>
  <pivotCaches>
    <pivotCache cacheId="240" r:id="rId13"/>
    <pivotCache cacheId="241" r:id="rId14"/>
    <pivotCache cacheId="242" r:id="rId15"/>
    <pivotCache cacheId="243" r:id="rId16"/>
    <pivotCache cacheId="244" r:id="rId17"/>
    <pivotCache cacheId="245" r:id="rId18"/>
  </pivotCaches>
  <extLst>
    <ext xmlns:x14="http://schemas.microsoft.com/office/spreadsheetml/2009/9/main" uri="{BBE1A952-AA13-448e-AADC-164F8A28A991}">
      <x14:slicerCaches>
        <x14:slicerCache r:id="rId19"/>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42" i="5" l="1"/>
  <c r="J2642" i="5"/>
  <c r="I2643" i="5"/>
  <c r="J2643" i="5"/>
  <c r="I2644" i="5"/>
  <c r="J2644" i="5"/>
  <c r="I2645" i="5"/>
  <c r="J2645" i="5"/>
  <c r="I2646" i="5"/>
  <c r="J2646" i="5"/>
  <c r="I2647" i="5"/>
  <c r="J2647" i="5"/>
  <c r="I2648" i="5"/>
  <c r="J2648" i="5"/>
  <c r="I2649" i="5"/>
  <c r="J2649" i="5"/>
  <c r="I2650" i="5"/>
  <c r="J2650" i="5"/>
  <c r="I2651" i="5"/>
  <c r="J2651" i="5"/>
  <c r="I2652" i="5"/>
  <c r="J2652" i="5"/>
  <c r="I2653" i="5"/>
  <c r="J2653" i="5"/>
  <c r="I2654" i="5"/>
  <c r="J2654" i="5"/>
  <c r="I2655" i="5"/>
  <c r="J2655" i="5"/>
  <c r="I2656" i="5"/>
  <c r="J2656" i="5"/>
  <c r="I2657" i="5"/>
  <c r="J2657" i="5"/>
  <c r="I2658" i="5"/>
  <c r="J2658" i="5"/>
  <c r="I2659" i="5"/>
  <c r="J2659" i="5"/>
  <c r="I2660" i="5"/>
  <c r="J2660" i="5"/>
  <c r="I2661" i="5"/>
  <c r="J2661" i="5"/>
  <c r="I2662" i="5"/>
  <c r="J2662" i="5"/>
  <c r="I2663" i="5"/>
  <c r="J2663" i="5"/>
  <c r="I2664" i="5"/>
  <c r="J2664" i="5"/>
  <c r="I2665" i="5"/>
  <c r="J2665" i="5"/>
  <c r="I2666" i="5"/>
  <c r="J2666" i="5"/>
  <c r="I2667" i="5"/>
  <c r="J2667" i="5"/>
  <c r="I2668" i="5"/>
  <c r="J2668" i="5"/>
  <c r="I2669" i="5"/>
  <c r="J2669" i="5"/>
  <c r="I2670" i="5"/>
  <c r="J2670" i="5"/>
  <c r="I2671" i="5"/>
  <c r="J2671" i="5"/>
  <c r="I2672" i="5"/>
  <c r="J2672" i="5"/>
  <c r="I2673" i="5"/>
  <c r="J2673" i="5"/>
  <c r="I2674" i="5"/>
  <c r="J2674" i="5"/>
  <c r="I2675" i="5"/>
  <c r="J2675" i="5"/>
  <c r="I2676" i="5"/>
  <c r="J2676" i="5"/>
  <c r="I2677" i="5"/>
  <c r="J2677" i="5"/>
  <c r="I2678" i="5"/>
  <c r="J2678" i="5"/>
  <c r="I2679" i="5"/>
  <c r="J2679" i="5"/>
  <c r="I2680" i="5"/>
  <c r="J2680" i="5"/>
  <c r="I2681" i="5"/>
  <c r="J2681" i="5"/>
  <c r="I2682" i="5"/>
  <c r="J2682" i="5"/>
  <c r="I2683" i="5"/>
  <c r="J2683" i="5"/>
  <c r="I2684" i="5"/>
  <c r="J2684" i="5"/>
  <c r="I2685" i="5"/>
  <c r="J2685" i="5"/>
  <c r="I2686" i="5"/>
  <c r="J2686" i="5"/>
  <c r="I2687" i="5"/>
  <c r="J2687" i="5"/>
  <c r="I2688" i="5"/>
  <c r="J2688" i="5"/>
  <c r="I2689" i="5"/>
  <c r="J2689" i="5"/>
  <c r="I2690" i="5"/>
  <c r="J2690" i="5"/>
  <c r="I2691" i="5"/>
  <c r="J2691" i="5"/>
  <c r="I2692" i="5"/>
  <c r="J2692" i="5"/>
  <c r="I2693" i="5"/>
  <c r="J2693" i="5"/>
  <c r="I2694" i="5"/>
  <c r="J2694" i="5"/>
  <c r="I2695" i="5"/>
  <c r="J2695" i="5"/>
  <c r="I2696" i="5"/>
  <c r="J2696" i="5"/>
  <c r="I2697" i="5"/>
  <c r="J2697" i="5"/>
  <c r="I2698" i="5"/>
  <c r="J2698" i="5"/>
  <c r="I2699" i="5"/>
  <c r="J2699" i="5"/>
  <c r="I2700" i="5"/>
  <c r="J2700" i="5"/>
  <c r="I2701" i="5"/>
  <c r="J2701" i="5"/>
  <c r="I2702" i="5"/>
  <c r="J2702" i="5"/>
  <c r="I2703" i="5"/>
  <c r="J2703" i="5"/>
  <c r="I2704" i="5"/>
  <c r="J2704" i="5"/>
  <c r="I2705" i="5"/>
  <c r="J2705" i="5"/>
  <c r="I2706" i="5"/>
  <c r="J2706" i="5"/>
  <c r="I2707" i="5"/>
  <c r="J2707" i="5"/>
  <c r="I2708" i="5"/>
  <c r="J2708" i="5"/>
  <c r="I2709" i="5"/>
  <c r="J2709" i="5"/>
  <c r="I2710" i="5"/>
  <c r="J2710" i="5"/>
  <c r="I2711" i="5"/>
  <c r="J2711" i="5"/>
  <c r="I2712" i="5"/>
  <c r="J2712" i="5"/>
  <c r="I2713" i="5"/>
  <c r="J2713" i="5"/>
  <c r="I2714" i="5"/>
  <c r="J2714" i="5"/>
  <c r="I2715" i="5"/>
  <c r="J2715" i="5"/>
  <c r="I2716" i="5"/>
  <c r="J2716" i="5"/>
  <c r="I2717" i="5"/>
  <c r="J2717" i="5"/>
  <c r="I2718" i="5"/>
  <c r="J2718" i="5"/>
  <c r="I2719" i="5"/>
  <c r="J2719" i="5"/>
  <c r="I2720" i="5"/>
  <c r="J2720" i="5"/>
  <c r="I2721" i="5"/>
  <c r="J2721" i="5"/>
  <c r="I2722" i="5"/>
  <c r="J2722" i="5"/>
  <c r="I2723" i="5"/>
  <c r="J2723" i="5"/>
  <c r="I2724" i="5"/>
  <c r="J2724" i="5"/>
  <c r="I2725" i="5"/>
  <c r="J2725" i="5"/>
  <c r="I2726" i="5"/>
  <c r="J2726" i="5"/>
  <c r="I2727" i="5"/>
  <c r="J2727" i="5"/>
  <c r="I2728" i="5"/>
  <c r="J2728" i="5"/>
  <c r="I2729" i="5"/>
  <c r="J2729" i="5"/>
  <c r="I2730" i="5"/>
  <c r="J2730" i="5"/>
  <c r="I2731" i="5"/>
  <c r="J2731" i="5"/>
  <c r="I2732" i="5"/>
  <c r="J2732" i="5"/>
  <c r="I2733" i="5"/>
  <c r="J2733" i="5"/>
  <c r="I2734" i="5"/>
  <c r="J2734" i="5"/>
  <c r="I2735" i="5"/>
  <c r="J2735" i="5"/>
  <c r="I2736" i="5"/>
  <c r="J2736" i="5"/>
  <c r="I2737" i="5"/>
  <c r="J2737" i="5"/>
  <c r="I2738" i="5"/>
  <c r="J2738" i="5"/>
  <c r="I2739" i="5"/>
  <c r="J2739" i="5"/>
  <c r="I2740" i="5"/>
  <c r="J2740" i="5"/>
  <c r="I2741" i="5"/>
  <c r="J2741" i="5"/>
  <c r="I2742" i="5"/>
  <c r="J2742" i="5"/>
  <c r="I2743" i="5"/>
  <c r="J2743" i="5"/>
  <c r="I2744" i="5"/>
  <c r="J2744" i="5"/>
  <c r="I2745" i="5"/>
  <c r="J2745" i="5"/>
  <c r="I2746" i="5"/>
  <c r="J2746" i="5"/>
  <c r="I2747" i="5"/>
  <c r="J2747" i="5"/>
  <c r="I2748" i="5"/>
  <c r="J2748" i="5"/>
  <c r="I2749" i="5"/>
  <c r="J2749" i="5"/>
  <c r="I2750" i="5"/>
  <c r="J2750" i="5"/>
  <c r="I2751" i="5"/>
  <c r="J2751" i="5"/>
  <c r="I2752" i="5"/>
  <c r="J2752" i="5"/>
  <c r="I2753" i="5"/>
  <c r="J2753" i="5"/>
  <c r="I2754" i="5"/>
  <c r="J2754" i="5"/>
  <c r="I2755" i="5"/>
  <c r="J2755" i="5"/>
  <c r="I2756" i="5"/>
  <c r="J2756" i="5"/>
  <c r="I2757" i="5"/>
  <c r="J2757" i="5"/>
  <c r="I2758" i="5"/>
  <c r="J2758" i="5"/>
  <c r="I2759" i="5"/>
  <c r="J2759" i="5"/>
  <c r="I2760" i="5"/>
  <c r="J2760" i="5"/>
  <c r="I2761" i="5"/>
  <c r="J2761" i="5"/>
  <c r="I2762" i="5"/>
  <c r="J2762" i="5"/>
  <c r="I2763" i="5"/>
  <c r="J2763" i="5"/>
  <c r="I2764" i="5"/>
  <c r="J2764" i="5"/>
  <c r="I2765" i="5"/>
  <c r="J2765" i="5"/>
  <c r="I2766" i="5"/>
  <c r="J2766" i="5"/>
  <c r="I2767" i="5"/>
  <c r="J2767" i="5"/>
  <c r="I2768" i="5"/>
  <c r="J2768" i="5"/>
  <c r="I2769" i="5"/>
  <c r="J2769" i="5"/>
  <c r="I2770" i="5"/>
  <c r="J2770" i="5"/>
  <c r="I2771" i="5"/>
  <c r="J2771" i="5"/>
  <c r="I2772" i="5"/>
  <c r="J2772" i="5"/>
  <c r="I2773" i="5"/>
  <c r="J2773" i="5"/>
  <c r="I2774" i="5"/>
  <c r="J2774" i="5"/>
  <c r="I2775" i="5"/>
  <c r="J2775" i="5"/>
  <c r="I2776" i="5"/>
  <c r="J2776" i="5"/>
  <c r="I2777" i="5"/>
  <c r="J2777" i="5"/>
  <c r="I2778" i="5"/>
  <c r="J2778" i="5"/>
  <c r="I2779" i="5"/>
  <c r="J2779" i="5"/>
  <c r="I2780" i="5"/>
  <c r="J2780" i="5"/>
  <c r="I2781" i="5"/>
  <c r="J2781" i="5"/>
  <c r="I2782" i="5"/>
  <c r="J2782" i="5"/>
  <c r="I2783" i="5"/>
  <c r="J2783" i="5"/>
  <c r="I2784" i="5"/>
  <c r="J2784" i="5"/>
  <c r="I2785" i="5"/>
  <c r="J2785" i="5"/>
  <c r="I2786" i="5"/>
  <c r="J2786" i="5"/>
  <c r="I2787" i="5"/>
  <c r="J2787" i="5"/>
  <c r="I2788" i="5"/>
  <c r="J2788" i="5"/>
  <c r="I2789" i="5"/>
  <c r="J2789" i="5"/>
  <c r="I2790" i="5"/>
  <c r="J2790" i="5"/>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I2493" i="5"/>
  <c r="J2493" i="5"/>
  <c r="I2494" i="5"/>
  <c r="J2494" i="5"/>
  <c r="I2495" i="5"/>
  <c r="J2495" i="5"/>
  <c r="I2496" i="5"/>
  <c r="J2496" i="5"/>
  <c r="I2497" i="5"/>
  <c r="J2497" i="5"/>
  <c r="I2498" i="5"/>
  <c r="J2498" i="5"/>
  <c r="I2499" i="5"/>
  <c r="J2499" i="5"/>
  <c r="I2500" i="5"/>
  <c r="J2500" i="5"/>
  <c r="I2501" i="5"/>
  <c r="J2501" i="5"/>
  <c r="I2502" i="5"/>
  <c r="J2502" i="5"/>
  <c r="I2503" i="5"/>
  <c r="J2503" i="5"/>
  <c r="I2504" i="5"/>
  <c r="J2504" i="5"/>
  <c r="I2505" i="5"/>
  <c r="J2505" i="5"/>
  <c r="I2506" i="5"/>
  <c r="J2506" i="5"/>
  <c r="I2507" i="5"/>
  <c r="J2507" i="5"/>
  <c r="I2508" i="5"/>
  <c r="J2508" i="5"/>
  <c r="I2509" i="5"/>
  <c r="J2509" i="5"/>
  <c r="I2510" i="5"/>
  <c r="J2510" i="5"/>
  <c r="I2511" i="5"/>
  <c r="J2511" i="5"/>
  <c r="I2512" i="5"/>
  <c r="J2512" i="5"/>
  <c r="I2513" i="5"/>
  <c r="J2513" i="5"/>
  <c r="I2514" i="5"/>
  <c r="J2514" i="5"/>
  <c r="I2515" i="5"/>
  <c r="J2515" i="5"/>
  <c r="I2516" i="5"/>
  <c r="J2516" i="5"/>
  <c r="I2517" i="5"/>
  <c r="J2517" i="5"/>
  <c r="I2518" i="5"/>
  <c r="J2518" i="5"/>
  <c r="I2519" i="5"/>
  <c r="J2519" i="5"/>
  <c r="I2520" i="5"/>
  <c r="J2520" i="5"/>
  <c r="I2521" i="5"/>
  <c r="J2521" i="5"/>
  <c r="I2522" i="5"/>
  <c r="J2522" i="5"/>
  <c r="I2523" i="5"/>
  <c r="J2523" i="5"/>
  <c r="I2524" i="5"/>
  <c r="J2524" i="5"/>
  <c r="I2525" i="5"/>
  <c r="J2525" i="5"/>
  <c r="I2526" i="5"/>
  <c r="J2526" i="5"/>
  <c r="I2527" i="5"/>
  <c r="J2527" i="5"/>
  <c r="I2528" i="5"/>
  <c r="J2528" i="5"/>
  <c r="I2529" i="5"/>
  <c r="J2529" i="5"/>
  <c r="I2530" i="5"/>
  <c r="J2530" i="5"/>
  <c r="I2531" i="5"/>
  <c r="J2531" i="5"/>
  <c r="I2532" i="5"/>
  <c r="J2532" i="5"/>
  <c r="I2533" i="5"/>
  <c r="J2533" i="5"/>
  <c r="I2534" i="5"/>
  <c r="J2534" i="5"/>
  <c r="I2535" i="5"/>
  <c r="J2535" i="5"/>
  <c r="I2536" i="5"/>
  <c r="J2536" i="5"/>
  <c r="I2537" i="5"/>
  <c r="J2537" i="5"/>
  <c r="I2538" i="5"/>
  <c r="J2538" i="5"/>
  <c r="I2539" i="5"/>
  <c r="J2539" i="5"/>
  <c r="I2540" i="5"/>
  <c r="J2540" i="5"/>
  <c r="I2541" i="5"/>
  <c r="J2541" i="5"/>
  <c r="I2542" i="5"/>
  <c r="J2542" i="5"/>
  <c r="I2543" i="5"/>
  <c r="J2543" i="5"/>
  <c r="I2544" i="5"/>
  <c r="J2544" i="5"/>
  <c r="I2545" i="5"/>
  <c r="J2545" i="5"/>
  <c r="I2546" i="5"/>
  <c r="J2546" i="5"/>
  <c r="I2547" i="5"/>
  <c r="J2547" i="5"/>
  <c r="I2548" i="5"/>
  <c r="J2548" i="5"/>
  <c r="I2549" i="5"/>
  <c r="J2549" i="5"/>
  <c r="I2550" i="5"/>
  <c r="J2550" i="5"/>
  <c r="I2551" i="5"/>
  <c r="J2551" i="5"/>
  <c r="I2552" i="5"/>
  <c r="J2552" i="5"/>
  <c r="I2553" i="5"/>
  <c r="J2553" i="5"/>
  <c r="I2554" i="5"/>
  <c r="J2554" i="5"/>
  <c r="I2555" i="5"/>
  <c r="J2555" i="5"/>
  <c r="I2556" i="5"/>
  <c r="J2556" i="5"/>
  <c r="I2557" i="5"/>
  <c r="J2557" i="5"/>
  <c r="I2558" i="5"/>
  <c r="J2558" i="5"/>
  <c r="I2559" i="5"/>
  <c r="J2559" i="5"/>
  <c r="I2560" i="5"/>
  <c r="J2560" i="5"/>
  <c r="I2561" i="5"/>
  <c r="J2561" i="5"/>
  <c r="I2562" i="5"/>
  <c r="J2562" i="5"/>
  <c r="I2563" i="5"/>
  <c r="J2563" i="5"/>
  <c r="I2564" i="5"/>
  <c r="J2564" i="5"/>
  <c r="I2565" i="5"/>
  <c r="J2565" i="5"/>
  <c r="I2566" i="5"/>
  <c r="J2566" i="5"/>
  <c r="I2567" i="5"/>
  <c r="J2567" i="5"/>
  <c r="I2568" i="5"/>
  <c r="J2568" i="5"/>
  <c r="I2569" i="5"/>
  <c r="J2569" i="5"/>
  <c r="I2570" i="5"/>
  <c r="J2570" i="5"/>
  <c r="I2571" i="5"/>
  <c r="J2571" i="5"/>
  <c r="I2572" i="5"/>
  <c r="J2572" i="5"/>
  <c r="I2573" i="5"/>
  <c r="J2573" i="5"/>
  <c r="I2574" i="5"/>
  <c r="J2574" i="5"/>
  <c r="I2575" i="5"/>
  <c r="J2575" i="5"/>
  <c r="I2576" i="5"/>
  <c r="J2576" i="5"/>
  <c r="I2577" i="5"/>
  <c r="J2577" i="5"/>
  <c r="I2578" i="5"/>
  <c r="J2578" i="5"/>
  <c r="I2579" i="5"/>
  <c r="J2579" i="5"/>
  <c r="I2580" i="5"/>
  <c r="J2580" i="5"/>
  <c r="I2581" i="5"/>
  <c r="J2581" i="5"/>
  <c r="I2582" i="5"/>
  <c r="J2582" i="5"/>
  <c r="I2583" i="5"/>
  <c r="J2583" i="5"/>
  <c r="I2584" i="5"/>
  <c r="J2584" i="5"/>
  <c r="I2585" i="5"/>
  <c r="J2585" i="5"/>
  <c r="I2586" i="5"/>
  <c r="J2586" i="5"/>
  <c r="I2587" i="5"/>
  <c r="J2587" i="5"/>
  <c r="I2588" i="5"/>
  <c r="J2588" i="5"/>
  <c r="I2589" i="5"/>
  <c r="J2589" i="5"/>
  <c r="I2590" i="5"/>
  <c r="J2590" i="5"/>
  <c r="I2591" i="5"/>
  <c r="J2591" i="5"/>
  <c r="I2592" i="5"/>
  <c r="J2592" i="5"/>
  <c r="I2593" i="5"/>
  <c r="J2593" i="5"/>
  <c r="I2594" i="5"/>
  <c r="J2594" i="5"/>
  <c r="I2595" i="5"/>
  <c r="J2595" i="5"/>
  <c r="I2596" i="5"/>
  <c r="J2596" i="5"/>
  <c r="I2597" i="5"/>
  <c r="J2597" i="5"/>
  <c r="I2598" i="5"/>
  <c r="J2598" i="5"/>
  <c r="I2599" i="5"/>
  <c r="J2599" i="5"/>
  <c r="I2600" i="5"/>
  <c r="J2600" i="5"/>
  <c r="I2601" i="5"/>
  <c r="J2601" i="5"/>
  <c r="I2602" i="5"/>
  <c r="J2602" i="5"/>
  <c r="I2603" i="5"/>
  <c r="J2603" i="5"/>
  <c r="I2604" i="5"/>
  <c r="J2604" i="5"/>
  <c r="I2605" i="5"/>
  <c r="J2605" i="5"/>
  <c r="I2606" i="5"/>
  <c r="J2606" i="5"/>
  <c r="I2607" i="5"/>
  <c r="J2607" i="5"/>
  <c r="I2608" i="5"/>
  <c r="J2608" i="5"/>
  <c r="I2609" i="5"/>
  <c r="J2609" i="5"/>
  <c r="I2610" i="5"/>
  <c r="J2610" i="5"/>
  <c r="I2611" i="5"/>
  <c r="J2611" i="5"/>
  <c r="I2612" i="5"/>
  <c r="J2612" i="5"/>
  <c r="I2613" i="5"/>
  <c r="J2613" i="5"/>
  <c r="I2614" i="5"/>
  <c r="J2614" i="5"/>
  <c r="I2615" i="5"/>
  <c r="J2615" i="5"/>
  <c r="I2616" i="5"/>
  <c r="J2616" i="5"/>
  <c r="I2617" i="5"/>
  <c r="J2617" i="5"/>
  <c r="I2618" i="5"/>
  <c r="J2618" i="5"/>
  <c r="I2619" i="5"/>
  <c r="J2619" i="5"/>
  <c r="I2620" i="5"/>
  <c r="J2620" i="5"/>
  <c r="I2621" i="5"/>
  <c r="J2621" i="5"/>
  <c r="I2622" i="5"/>
  <c r="J2622" i="5"/>
  <c r="I2623" i="5"/>
  <c r="J2623" i="5"/>
  <c r="I2624" i="5"/>
  <c r="J2624" i="5"/>
  <c r="I2625" i="5"/>
  <c r="J2625" i="5"/>
  <c r="I2626" i="5"/>
  <c r="J2626" i="5"/>
  <c r="I2627" i="5"/>
  <c r="J2627" i="5"/>
  <c r="I2628" i="5"/>
  <c r="J2628" i="5"/>
  <c r="I2629" i="5"/>
  <c r="J2629" i="5"/>
  <c r="I2630" i="5"/>
  <c r="J2630" i="5"/>
  <c r="I2631" i="5"/>
  <c r="J2631" i="5"/>
  <c r="I2632" i="5"/>
  <c r="J2632" i="5"/>
  <c r="I2633" i="5"/>
  <c r="J2633" i="5"/>
  <c r="I2634" i="5"/>
  <c r="J2634" i="5"/>
  <c r="I2635" i="5"/>
  <c r="J2635" i="5"/>
  <c r="I2636" i="5"/>
  <c r="J2636" i="5"/>
  <c r="I2637" i="5"/>
  <c r="J2637" i="5"/>
  <c r="I2638" i="5"/>
  <c r="J2638" i="5"/>
  <c r="I2639" i="5"/>
  <c r="J2639" i="5"/>
  <c r="I2640" i="5"/>
  <c r="J2640" i="5"/>
  <c r="I2641" i="5"/>
  <c r="J2641" i="5"/>
  <c r="I2347" i="5"/>
  <c r="J2347" i="5"/>
  <c r="I2348" i="5"/>
  <c r="J2348" i="5"/>
  <c r="I2349" i="5"/>
  <c r="J2349" i="5"/>
  <c r="I2350" i="5"/>
  <c r="J2350" i="5"/>
  <c r="I2351" i="5"/>
  <c r="J2351" i="5"/>
  <c r="I2352" i="5"/>
  <c r="J2352" i="5"/>
  <c r="I2353" i="5"/>
  <c r="J2353" i="5"/>
  <c r="I2354" i="5"/>
  <c r="J2354" i="5"/>
  <c r="I2355" i="5"/>
  <c r="J2355" i="5"/>
  <c r="I2356" i="5"/>
  <c r="J2356" i="5"/>
  <c r="I2357" i="5"/>
  <c r="J2357" i="5"/>
  <c r="I2358" i="5"/>
  <c r="J2358" i="5"/>
  <c r="I2359" i="5"/>
  <c r="J2359" i="5"/>
  <c r="I2360" i="5"/>
  <c r="J2360" i="5"/>
  <c r="I2361" i="5"/>
  <c r="J2361" i="5"/>
  <c r="I2362" i="5"/>
  <c r="J2362" i="5"/>
  <c r="I2363" i="5"/>
  <c r="J2363" i="5"/>
  <c r="I2364" i="5"/>
  <c r="J2364" i="5"/>
  <c r="I2365" i="5"/>
  <c r="J2365" i="5"/>
  <c r="I2366" i="5"/>
  <c r="J2366" i="5"/>
  <c r="I2367" i="5"/>
  <c r="J2367" i="5"/>
  <c r="I2368" i="5"/>
  <c r="J2368" i="5"/>
  <c r="I2369" i="5"/>
  <c r="J2369" i="5"/>
  <c r="I2370" i="5"/>
  <c r="J2370" i="5"/>
  <c r="I2371" i="5"/>
  <c r="J2371" i="5"/>
  <c r="I2372" i="5"/>
  <c r="J2372" i="5"/>
  <c r="I2373" i="5"/>
  <c r="J2373" i="5"/>
  <c r="I2374" i="5"/>
  <c r="J2374" i="5"/>
  <c r="I2375" i="5"/>
  <c r="J2375" i="5"/>
  <c r="I2376" i="5"/>
  <c r="J2376" i="5"/>
  <c r="I2377" i="5"/>
  <c r="J2377" i="5"/>
  <c r="I2378" i="5"/>
  <c r="J2378" i="5"/>
  <c r="I2379" i="5"/>
  <c r="J2379" i="5"/>
  <c r="I2380" i="5"/>
  <c r="J2380" i="5"/>
  <c r="I2381" i="5"/>
  <c r="J2381" i="5"/>
  <c r="I2382" i="5"/>
  <c r="J2382" i="5"/>
  <c r="I2383" i="5"/>
  <c r="J2383" i="5"/>
  <c r="I2384" i="5"/>
  <c r="J2384" i="5"/>
  <c r="I2385" i="5"/>
  <c r="J2385" i="5"/>
  <c r="I2386" i="5"/>
  <c r="J2386" i="5"/>
  <c r="I2387" i="5"/>
  <c r="J2387" i="5"/>
  <c r="I2388" i="5"/>
  <c r="J2388" i="5"/>
  <c r="I2389" i="5"/>
  <c r="J2389" i="5"/>
  <c r="I2390" i="5"/>
  <c r="J2390" i="5"/>
  <c r="I2391" i="5"/>
  <c r="J2391" i="5"/>
  <c r="I2392" i="5"/>
  <c r="J2392" i="5"/>
  <c r="I2393" i="5"/>
  <c r="J2393" i="5"/>
  <c r="I2394" i="5"/>
  <c r="J2394" i="5"/>
  <c r="I2395" i="5"/>
  <c r="J2395" i="5"/>
  <c r="I2396" i="5"/>
  <c r="J2396" i="5"/>
  <c r="I2397" i="5"/>
  <c r="J2397" i="5"/>
  <c r="I2398" i="5"/>
  <c r="J2398" i="5"/>
  <c r="I2399" i="5"/>
  <c r="J2399" i="5"/>
  <c r="I2400" i="5"/>
  <c r="J2400" i="5"/>
  <c r="I2401" i="5"/>
  <c r="J2401" i="5"/>
  <c r="I2402" i="5"/>
  <c r="J2402" i="5"/>
  <c r="I2403" i="5"/>
  <c r="J2403" i="5"/>
  <c r="I2404" i="5"/>
  <c r="J2404" i="5"/>
  <c r="I2405" i="5"/>
  <c r="J2405" i="5"/>
  <c r="I2406" i="5"/>
  <c r="J2406" i="5"/>
  <c r="I2407" i="5"/>
  <c r="J2407" i="5"/>
  <c r="I2408" i="5"/>
  <c r="J2408" i="5"/>
  <c r="I2409" i="5"/>
  <c r="J2409" i="5"/>
  <c r="I2410" i="5"/>
  <c r="J2410" i="5"/>
  <c r="I2411" i="5"/>
  <c r="J2411" i="5"/>
  <c r="I2412" i="5"/>
  <c r="J2412" i="5"/>
  <c r="I2413" i="5"/>
  <c r="J2413" i="5"/>
  <c r="I2414" i="5"/>
  <c r="J2414" i="5"/>
  <c r="I2415" i="5"/>
  <c r="J2415" i="5"/>
  <c r="I2416" i="5"/>
  <c r="J2416" i="5"/>
  <c r="I2417" i="5"/>
  <c r="J2417" i="5"/>
  <c r="I2418" i="5"/>
  <c r="J2418" i="5"/>
  <c r="I2419" i="5"/>
  <c r="J2419" i="5"/>
  <c r="I2420" i="5"/>
  <c r="J2420" i="5"/>
  <c r="I2421" i="5"/>
  <c r="J2421" i="5"/>
  <c r="I2422" i="5"/>
  <c r="J2422" i="5"/>
  <c r="I2423" i="5"/>
  <c r="J2423" i="5"/>
  <c r="I2424" i="5"/>
  <c r="J2424" i="5"/>
  <c r="I2425" i="5"/>
  <c r="J2425" i="5"/>
  <c r="I2426" i="5"/>
  <c r="J2426" i="5"/>
  <c r="I2427" i="5"/>
  <c r="J2427" i="5"/>
  <c r="I2428" i="5"/>
  <c r="J2428" i="5"/>
  <c r="I2429" i="5"/>
  <c r="J2429" i="5"/>
  <c r="I2430" i="5"/>
  <c r="J2430" i="5"/>
  <c r="I2431" i="5"/>
  <c r="J2431" i="5"/>
  <c r="I2432" i="5"/>
  <c r="J2432" i="5"/>
  <c r="I2433" i="5"/>
  <c r="J2433" i="5"/>
  <c r="I2434" i="5"/>
  <c r="J2434" i="5"/>
  <c r="I2435" i="5"/>
  <c r="J2435" i="5"/>
  <c r="I2436" i="5"/>
  <c r="J2436" i="5"/>
  <c r="I2437" i="5"/>
  <c r="J2437" i="5"/>
  <c r="I2438" i="5"/>
  <c r="J2438" i="5"/>
  <c r="I2439" i="5"/>
  <c r="J2439" i="5"/>
  <c r="I2440" i="5"/>
  <c r="J2440" i="5"/>
  <c r="I2441" i="5"/>
  <c r="J2441" i="5"/>
  <c r="I2442" i="5"/>
  <c r="J2442" i="5"/>
  <c r="I2443" i="5"/>
  <c r="J2443" i="5"/>
  <c r="I2444" i="5"/>
  <c r="J2444" i="5"/>
  <c r="I2445" i="5"/>
  <c r="J2445" i="5"/>
  <c r="I2446" i="5"/>
  <c r="J2446" i="5"/>
  <c r="I2447" i="5"/>
  <c r="J2447" i="5"/>
  <c r="I2448" i="5"/>
  <c r="J2448" i="5"/>
  <c r="I2449" i="5"/>
  <c r="J2449" i="5"/>
  <c r="I2450" i="5"/>
  <c r="J2450" i="5"/>
  <c r="I2451" i="5"/>
  <c r="J2451" i="5"/>
  <c r="I2452" i="5"/>
  <c r="J2452" i="5"/>
  <c r="I2453" i="5"/>
  <c r="J2453" i="5"/>
  <c r="I2454" i="5"/>
  <c r="J2454" i="5"/>
  <c r="I2455" i="5"/>
  <c r="J2455" i="5"/>
  <c r="I2456" i="5"/>
  <c r="J2456" i="5"/>
  <c r="I2457" i="5"/>
  <c r="J2457" i="5"/>
  <c r="I2458" i="5"/>
  <c r="J2458" i="5"/>
  <c r="I2459" i="5"/>
  <c r="J2459" i="5"/>
  <c r="I2460" i="5"/>
  <c r="J2460" i="5"/>
  <c r="I2461" i="5"/>
  <c r="J2461" i="5"/>
  <c r="I2462" i="5"/>
  <c r="J2462" i="5"/>
  <c r="I2463" i="5"/>
  <c r="J2463" i="5"/>
  <c r="I2464" i="5"/>
  <c r="J2464" i="5"/>
  <c r="I2465" i="5"/>
  <c r="J2465" i="5"/>
  <c r="I2466" i="5"/>
  <c r="J2466" i="5"/>
  <c r="I2467" i="5"/>
  <c r="J2467" i="5"/>
  <c r="I2468" i="5"/>
  <c r="J2468" i="5"/>
  <c r="I2469" i="5"/>
  <c r="J2469" i="5"/>
  <c r="I2470" i="5"/>
  <c r="J2470" i="5"/>
  <c r="I2471" i="5"/>
  <c r="J2471" i="5"/>
  <c r="I2472" i="5"/>
  <c r="J2472" i="5"/>
  <c r="I2473" i="5"/>
  <c r="J2473" i="5"/>
  <c r="I2474" i="5"/>
  <c r="J2474" i="5"/>
  <c r="I2475" i="5"/>
  <c r="J2475" i="5"/>
  <c r="I2476" i="5"/>
  <c r="J2476" i="5"/>
  <c r="I2477" i="5"/>
  <c r="J2477" i="5"/>
  <c r="I2478" i="5"/>
  <c r="J2478" i="5"/>
  <c r="I2479" i="5"/>
  <c r="J2479" i="5"/>
  <c r="I2480" i="5"/>
  <c r="J2480" i="5"/>
  <c r="I2481" i="5"/>
  <c r="J2481" i="5"/>
  <c r="I2482" i="5"/>
  <c r="J2482" i="5"/>
  <c r="I2483" i="5"/>
  <c r="J2483" i="5"/>
  <c r="I2484" i="5"/>
  <c r="J2484" i="5"/>
  <c r="I2485" i="5"/>
  <c r="J2485" i="5"/>
  <c r="I2486" i="5"/>
  <c r="J2486" i="5"/>
  <c r="I2487" i="5"/>
  <c r="J2487" i="5"/>
  <c r="I2488" i="5"/>
  <c r="J2488" i="5"/>
  <c r="I2489" i="5"/>
  <c r="J2489" i="5"/>
  <c r="I2490" i="5"/>
  <c r="J2490" i="5"/>
  <c r="I2491" i="5"/>
  <c r="J2491" i="5"/>
  <c r="I2492" i="5"/>
  <c r="J2492" i="5"/>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I2199" i="5"/>
  <c r="J2199" i="5"/>
  <c r="I2200" i="5"/>
  <c r="J2200" i="5"/>
  <c r="I2201" i="5"/>
  <c r="J2201" i="5"/>
  <c r="I2202" i="5"/>
  <c r="J2202" i="5"/>
  <c r="I2203" i="5"/>
  <c r="J2203" i="5"/>
  <c r="I2204" i="5"/>
  <c r="J2204" i="5"/>
  <c r="I2205" i="5"/>
  <c r="J2205" i="5"/>
  <c r="I2206" i="5"/>
  <c r="J2206" i="5"/>
  <c r="I2207" i="5"/>
  <c r="J2207" i="5"/>
  <c r="I2208" i="5"/>
  <c r="J2208" i="5"/>
  <c r="I2209" i="5"/>
  <c r="J2209" i="5"/>
  <c r="I2210" i="5"/>
  <c r="J2210" i="5"/>
  <c r="I2211" i="5"/>
  <c r="J2211" i="5"/>
  <c r="I2212" i="5"/>
  <c r="J2212" i="5"/>
  <c r="I2213" i="5"/>
  <c r="J2213" i="5"/>
  <c r="I2214" i="5"/>
  <c r="J2214" i="5"/>
  <c r="I2215" i="5"/>
  <c r="J2215" i="5"/>
  <c r="I2216" i="5"/>
  <c r="J2216" i="5"/>
  <c r="I2217" i="5"/>
  <c r="J2217" i="5"/>
  <c r="I2218" i="5"/>
  <c r="J2218" i="5"/>
  <c r="I2219" i="5"/>
  <c r="J2219" i="5"/>
  <c r="I2220" i="5"/>
  <c r="J2220" i="5"/>
  <c r="I2221" i="5"/>
  <c r="J2221" i="5"/>
  <c r="I2222" i="5"/>
  <c r="J2222" i="5"/>
  <c r="I2223" i="5"/>
  <c r="J2223" i="5"/>
  <c r="I2224" i="5"/>
  <c r="J2224" i="5"/>
  <c r="I2225" i="5"/>
  <c r="J2225" i="5"/>
  <c r="I2226" i="5"/>
  <c r="J2226" i="5"/>
  <c r="I2227" i="5"/>
  <c r="J2227" i="5"/>
  <c r="I2228" i="5"/>
  <c r="J2228" i="5"/>
  <c r="I2229" i="5"/>
  <c r="J2229" i="5"/>
  <c r="I2230" i="5"/>
  <c r="J2230" i="5"/>
  <c r="I2231" i="5"/>
  <c r="J2231" i="5"/>
  <c r="I2232" i="5"/>
  <c r="J2232" i="5"/>
  <c r="I2233" i="5"/>
  <c r="J2233" i="5"/>
  <c r="I2234" i="5"/>
  <c r="J2234" i="5"/>
  <c r="I2235" i="5"/>
  <c r="J2235" i="5"/>
  <c r="I2236" i="5"/>
  <c r="J2236" i="5"/>
  <c r="I2237" i="5"/>
  <c r="J2237" i="5"/>
  <c r="I2238" i="5"/>
  <c r="J2238" i="5"/>
  <c r="I2239" i="5"/>
  <c r="J2239" i="5"/>
  <c r="I2240" i="5"/>
  <c r="J2240" i="5"/>
  <c r="I2241" i="5"/>
  <c r="J2241" i="5"/>
  <c r="I2242" i="5"/>
  <c r="J2242" i="5"/>
  <c r="I2243" i="5"/>
  <c r="J2243" i="5"/>
  <c r="I2244" i="5"/>
  <c r="J2244" i="5"/>
  <c r="I2245" i="5"/>
  <c r="J2245" i="5"/>
  <c r="I2246" i="5"/>
  <c r="J2246" i="5"/>
  <c r="I2247" i="5"/>
  <c r="J2247" i="5"/>
  <c r="I2248" i="5"/>
  <c r="J2248" i="5"/>
  <c r="I2249" i="5"/>
  <c r="J2249" i="5"/>
  <c r="I2250" i="5"/>
  <c r="J2250" i="5"/>
  <c r="I2251" i="5"/>
  <c r="J2251" i="5"/>
  <c r="I2252" i="5"/>
  <c r="J2252" i="5"/>
  <c r="I2253" i="5"/>
  <c r="J2253" i="5"/>
  <c r="I2254" i="5"/>
  <c r="J2254" i="5"/>
  <c r="I2255" i="5"/>
  <c r="J2255" i="5"/>
  <c r="I2256" i="5"/>
  <c r="J2256" i="5"/>
  <c r="I2257" i="5"/>
  <c r="J2257" i="5"/>
  <c r="I2258" i="5"/>
  <c r="J2258" i="5"/>
  <c r="I2259" i="5"/>
  <c r="J2259" i="5"/>
  <c r="I2260" i="5"/>
  <c r="J2260" i="5"/>
  <c r="I2261" i="5"/>
  <c r="J2261" i="5"/>
  <c r="I2262" i="5"/>
  <c r="J2262" i="5"/>
  <c r="I2263" i="5"/>
  <c r="J2263" i="5"/>
  <c r="I2264" i="5"/>
  <c r="J2264" i="5"/>
  <c r="I2265" i="5"/>
  <c r="J2265" i="5"/>
  <c r="I2266" i="5"/>
  <c r="J2266" i="5"/>
  <c r="I2267" i="5"/>
  <c r="J2267" i="5"/>
  <c r="I2268" i="5"/>
  <c r="J2268" i="5"/>
  <c r="I2269" i="5"/>
  <c r="J2269" i="5"/>
  <c r="I2270" i="5"/>
  <c r="J2270" i="5"/>
  <c r="I2271" i="5"/>
  <c r="J2271" i="5"/>
  <c r="I2272" i="5"/>
  <c r="J2272" i="5"/>
  <c r="I2273" i="5"/>
  <c r="J2273" i="5"/>
  <c r="I2274" i="5"/>
  <c r="J2274" i="5"/>
  <c r="I2275" i="5"/>
  <c r="J2275" i="5"/>
  <c r="I2276" i="5"/>
  <c r="J2276" i="5"/>
  <c r="I2277" i="5"/>
  <c r="J2277" i="5"/>
  <c r="I2278" i="5"/>
  <c r="J2278" i="5"/>
  <c r="I2279" i="5"/>
  <c r="J2279" i="5"/>
  <c r="I2280" i="5"/>
  <c r="J2280" i="5"/>
  <c r="I2281" i="5"/>
  <c r="J2281" i="5"/>
  <c r="I2282" i="5"/>
  <c r="J2282" i="5"/>
  <c r="I2283" i="5"/>
  <c r="J2283" i="5"/>
  <c r="I2284" i="5"/>
  <c r="J2284" i="5"/>
  <c r="I2285" i="5"/>
  <c r="J2285" i="5"/>
  <c r="I2286" i="5"/>
  <c r="J2286" i="5"/>
  <c r="I2287" i="5"/>
  <c r="J2287" i="5"/>
  <c r="I2288" i="5"/>
  <c r="J2288" i="5"/>
  <c r="I2289" i="5"/>
  <c r="J2289" i="5"/>
  <c r="I2290" i="5"/>
  <c r="J2290" i="5"/>
  <c r="I2291" i="5"/>
  <c r="J2291" i="5"/>
  <c r="I2292" i="5"/>
  <c r="J2292" i="5"/>
  <c r="I2293" i="5"/>
  <c r="J2293" i="5"/>
  <c r="I2294" i="5"/>
  <c r="J2294" i="5"/>
  <c r="I2295" i="5"/>
  <c r="J2295" i="5"/>
  <c r="I2296" i="5"/>
  <c r="J2296" i="5"/>
  <c r="I2297" i="5"/>
  <c r="J2297" i="5"/>
  <c r="I2298" i="5"/>
  <c r="J2298" i="5"/>
  <c r="I2299" i="5"/>
  <c r="J2299" i="5"/>
  <c r="I2300" i="5"/>
  <c r="J2300" i="5"/>
  <c r="I2301" i="5"/>
  <c r="J2301" i="5"/>
  <c r="I2302" i="5"/>
  <c r="J2302" i="5"/>
  <c r="I2303" i="5"/>
  <c r="J2303" i="5"/>
  <c r="I2304" i="5"/>
  <c r="J2304" i="5"/>
  <c r="I2305" i="5"/>
  <c r="J2305" i="5"/>
  <c r="I2306" i="5"/>
  <c r="J2306" i="5"/>
  <c r="I2307" i="5"/>
  <c r="J2307" i="5"/>
  <c r="I2308" i="5"/>
  <c r="J2308" i="5"/>
  <c r="I2309" i="5"/>
  <c r="J2309" i="5"/>
  <c r="I2310" i="5"/>
  <c r="J2310" i="5"/>
  <c r="I2311" i="5"/>
  <c r="J2311" i="5"/>
  <c r="I2312" i="5"/>
  <c r="J2312" i="5"/>
  <c r="I2313" i="5"/>
  <c r="J2313" i="5"/>
  <c r="I2314" i="5"/>
  <c r="J2314" i="5"/>
  <c r="I2315" i="5"/>
  <c r="J2315" i="5"/>
  <c r="I2316" i="5"/>
  <c r="J2316" i="5"/>
  <c r="I2317" i="5"/>
  <c r="J2317" i="5"/>
  <c r="I2318" i="5"/>
  <c r="J2318" i="5"/>
  <c r="I2319" i="5"/>
  <c r="J2319" i="5"/>
  <c r="I2320" i="5"/>
  <c r="J2320" i="5"/>
  <c r="I2321" i="5"/>
  <c r="J2321" i="5"/>
  <c r="I2322" i="5"/>
  <c r="J2322" i="5"/>
  <c r="I2323" i="5"/>
  <c r="J2323" i="5"/>
  <c r="I2324" i="5"/>
  <c r="J2324" i="5"/>
  <c r="I2325" i="5"/>
  <c r="J2325" i="5"/>
  <c r="I2326" i="5"/>
  <c r="J2326" i="5"/>
  <c r="I2327" i="5"/>
  <c r="J2327" i="5"/>
  <c r="I2328" i="5"/>
  <c r="J2328" i="5"/>
  <c r="I2329" i="5"/>
  <c r="J2329" i="5"/>
  <c r="I2330" i="5"/>
  <c r="J2330" i="5"/>
  <c r="I2331" i="5"/>
  <c r="J2331" i="5"/>
  <c r="I2332" i="5"/>
  <c r="J2332" i="5"/>
  <c r="I2333" i="5"/>
  <c r="J2333" i="5"/>
  <c r="I2334" i="5"/>
  <c r="J2334" i="5"/>
  <c r="I2335" i="5"/>
  <c r="J2335" i="5"/>
  <c r="I2336" i="5"/>
  <c r="J2336" i="5"/>
  <c r="I2337" i="5"/>
  <c r="J2337" i="5"/>
  <c r="I2338" i="5"/>
  <c r="J2338" i="5"/>
  <c r="I2339" i="5"/>
  <c r="J2339" i="5"/>
  <c r="I2340" i="5"/>
  <c r="J2340" i="5"/>
  <c r="I2341" i="5"/>
  <c r="J2341" i="5"/>
  <c r="I2342" i="5"/>
  <c r="J2342" i="5"/>
  <c r="I2343" i="5"/>
  <c r="J2343" i="5"/>
  <c r="I2344" i="5"/>
  <c r="J2344" i="5"/>
  <c r="I2345" i="5"/>
  <c r="J2345" i="5"/>
  <c r="I2346" i="5"/>
  <c r="J2346" i="5"/>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14" i="1"/>
  <c r="B713"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B691" i="1"/>
  <c r="B692" i="1"/>
  <c r="B693" i="1"/>
  <c r="B694" i="1"/>
  <c r="B695" i="1"/>
  <c r="B696" i="1"/>
  <c r="B697" i="1"/>
  <c r="B698" i="1"/>
  <c r="B699" i="1"/>
  <c r="B700" i="1"/>
  <c r="B701" i="1"/>
  <c r="B702" i="1"/>
  <c r="B703" i="1"/>
  <c r="B704" i="1"/>
  <c r="B705" i="1"/>
  <c r="B706" i="1"/>
  <c r="B707" i="1"/>
  <c r="B708" i="1"/>
  <c r="B709" i="1"/>
  <c r="B710" i="1"/>
  <c r="B711" i="1"/>
  <c r="B712" i="1"/>
  <c r="B715" i="1"/>
  <c r="B716" i="1"/>
  <c r="B717" i="1"/>
  <c r="B718" i="1"/>
  <c r="B719" i="1"/>
  <c r="B720" i="1"/>
  <c r="B721" i="1"/>
  <c r="B722" i="1"/>
  <c r="B723" i="1"/>
  <c r="B724" i="1"/>
  <c r="B725" i="1"/>
  <c r="B726" i="1"/>
  <c r="B727" i="1"/>
  <c r="B728" i="1"/>
  <c r="B729" i="1"/>
  <c r="B730" i="1"/>
  <c r="B731" i="1"/>
  <c r="B732" i="1"/>
  <c r="B733" i="1"/>
  <c r="B734" i="1"/>
  <c r="B735" i="1"/>
  <c r="B736" i="1"/>
  <c r="B737" i="1"/>
  <c r="B738" i="1"/>
  <c r="I2055" i="5"/>
  <c r="J2055" i="5"/>
  <c r="I2056" i="5"/>
  <c r="J2056" i="5"/>
  <c r="I2057" i="5"/>
  <c r="J2057" i="5"/>
  <c r="I2058" i="5"/>
  <c r="J2058" i="5"/>
  <c r="I2059" i="5"/>
  <c r="J2059" i="5"/>
  <c r="I2060" i="5"/>
  <c r="J2060" i="5"/>
  <c r="I2061" i="5"/>
  <c r="J2061" i="5"/>
  <c r="I2062" i="5"/>
  <c r="J2062" i="5"/>
  <c r="I2063" i="5"/>
  <c r="J2063" i="5"/>
  <c r="I2064" i="5"/>
  <c r="J2064" i="5"/>
  <c r="I2065" i="5"/>
  <c r="J2065" i="5"/>
  <c r="I2066" i="5"/>
  <c r="J2066" i="5"/>
  <c r="I2067" i="5"/>
  <c r="J2067" i="5"/>
  <c r="I2068" i="5"/>
  <c r="J2068" i="5"/>
  <c r="I2069" i="5"/>
  <c r="J2069" i="5"/>
  <c r="I2070" i="5"/>
  <c r="J2070" i="5"/>
  <c r="I2071" i="5"/>
  <c r="J2071" i="5"/>
  <c r="I2072" i="5"/>
  <c r="J2072" i="5"/>
  <c r="I2073" i="5"/>
  <c r="J2073" i="5"/>
  <c r="I2074" i="5"/>
  <c r="J2074" i="5"/>
  <c r="I2075" i="5"/>
  <c r="J2075" i="5"/>
  <c r="I2076" i="5"/>
  <c r="J2076" i="5"/>
  <c r="I2077" i="5"/>
  <c r="J2077" i="5"/>
  <c r="I2078" i="5"/>
  <c r="J2078" i="5"/>
  <c r="I2079" i="5"/>
  <c r="J2079" i="5"/>
  <c r="I2080" i="5"/>
  <c r="J2080" i="5"/>
  <c r="I2081" i="5"/>
  <c r="J2081" i="5"/>
  <c r="I2082" i="5"/>
  <c r="J2082" i="5"/>
  <c r="I2083" i="5"/>
  <c r="J2083" i="5"/>
  <c r="I2084" i="5"/>
  <c r="J2084" i="5"/>
  <c r="I2085" i="5"/>
  <c r="J2085" i="5"/>
  <c r="I2086" i="5"/>
  <c r="J2086" i="5"/>
  <c r="I2087" i="5"/>
  <c r="J2087" i="5"/>
  <c r="I2088" i="5"/>
  <c r="J2088" i="5"/>
  <c r="I2089" i="5"/>
  <c r="J2089" i="5"/>
  <c r="I2090" i="5"/>
  <c r="J2090" i="5"/>
  <c r="I2091" i="5"/>
  <c r="J2091" i="5"/>
  <c r="I2092" i="5"/>
  <c r="J2092" i="5"/>
  <c r="I2093" i="5"/>
  <c r="J2093" i="5"/>
  <c r="I2094" i="5"/>
  <c r="J2094" i="5"/>
  <c r="I2095" i="5"/>
  <c r="J2095" i="5"/>
  <c r="I2096" i="5"/>
  <c r="J2096" i="5"/>
  <c r="I2097" i="5"/>
  <c r="J2097" i="5"/>
  <c r="I2098" i="5"/>
  <c r="J2098" i="5"/>
  <c r="I2099" i="5"/>
  <c r="J2099" i="5"/>
  <c r="I2100" i="5"/>
  <c r="J2100" i="5"/>
  <c r="I2101" i="5"/>
  <c r="J2101" i="5"/>
  <c r="I2102" i="5"/>
  <c r="J2102" i="5"/>
  <c r="I2103" i="5"/>
  <c r="J2103" i="5"/>
  <c r="I2104" i="5"/>
  <c r="J2104" i="5"/>
  <c r="I2105" i="5"/>
  <c r="J2105" i="5"/>
  <c r="I2106" i="5"/>
  <c r="J2106" i="5"/>
  <c r="I2107" i="5"/>
  <c r="J2107" i="5"/>
  <c r="I2108" i="5"/>
  <c r="J2108" i="5"/>
  <c r="I2109" i="5"/>
  <c r="J2109" i="5"/>
  <c r="I2110" i="5"/>
  <c r="J2110" i="5"/>
  <c r="I2111" i="5"/>
  <c r="J2111" i="5"/>
  <c r="I2112" i="5"/>
  <c r="J2112" i="5"/>
  <c r="I2113" i="5"/>
  <c r="J2113" i="5"/>
  <c r="I2114" i="5"/>
  <c r="J2114" i="5"/>
  <c r="I2115" i="5"/>
  <c r="J2115" i="5"/>
  <c r="I2116" i="5"/>
  <c r="J2116" i="5"/>
  <c r="I2117" i="5"/>
  <c r="J2117" i="5"/>
  <c r="I2118" i="5"/>
  <c r="J2118" i="5"/>
  <c r="I2119" i="5"/>
  <c r="J2119" i="5"/>
  <c r="I2120" i="5"/>
  <c r="J2120" i="5"/>
  <c r="I2121" i="5"/>
  <c r="J2121" i="5"/>
  <c r="I2122" i="5"/>
  <c r="J2122" i="5"/>
  <c r="I2123" i="5"/>
  <c r="J2123" i="5"/>
  <c r="I2124" i="5"/>
  <c r="J2124" i="5"/>
  <c r="I2125" i="5"/>
  <c r="J2125" i="5"/>
  <c r="I2126" i="5"/>
  <c r="J2126" i="5"/>
  <c r="I2127" i="5"/>
  <c r="J2127" i="5"/>
  <c r="I2128" i="5"/>
  <c r="J2128" i="5"/>
  <c r="I2129" i="5"/>
  <c r="J2129" i="5"/>
  <c r="I2130" i="5"/>
  <c r="J2130" i="5"/>
  <c r="I2131" i="5"/>
  <c r="J2131" i="5"/>
  <c r="I2132" i="5"/>
  <c r="J2132" i="5"/>
  <c r="I2133" i="5"/>
  <c r="J2133" i="5"/>
  <c r="I2134" i="5"/>
  <c r="J2134" i="5"/>
  <c r="I2135" i="5"/>
  <c r="J2135" i="5"/>
  <c r="I2136" i="5"/>
  <c r="J2136" i="5"/>
  <c r="I2137" i="5"/>
  <c r="J2137" i="5"/>
  <c r="I2138" i="5"/>
  <c r="J2138" i="5"/>
  <c r="I2139" i="5"/>
  <c r="J2139" i="5"/>
  <c r="I2140" i="5"/>
  <c r="J2140" i="5"/>
  <c r="I2141" i="5"/>
  <c r="J2141" i="5"/>
  <c r="I2142" i="5"/>
  <c r="J2142" i="5"/>
  <c r="I2143" i="5"/>
  <c r="J2143" i="5"/>
  <c r="I2144" i="5"/>
  <c r="J2144" i="5"/>
  <c r="I2145" i="5"/>
  <c r="J2145" i="5"/>
  <c r="I2146" i="5"/>
  <c r="J2146" i="5"/>
  <c r="I2147" i="5"/>
  <c r="J2147" i="5"/>
  <c r="I2148" i="5"/>
  <c r="J2148" i="5"/>
  <c r="I2149" i="5"/>
  <c r="J2149" i="5"/>
  <c r="I2150" i="5"/>
  <c r="J2150" i="5"/>
  <c r="I2151" i="5"/>
  <c r="J2151" i="5"/>
  <c r="I2152" i="5"/>
  <c r="J2152" i="5"/>
  <c r="I2153" i="5"/>
  <c r="J2153" i="5"/>
  <c r="I2154" i="5"/>
  <c r="J2154" i="5"/>
  <c r="I2155" i="5"/>
  <c r="J2155" i="5"/>
  <c r="I2156" i="5"/>
  <c r="J2156" i="5"/>
  <c r="I2157" i="5"/>
  <c r="J2157" i="5"/>
  <c r="I2158" i="5"/>
  <c r="J2158" i="5"/>
  <c r="I2159" i="5"/>
  <c r="J2159" i="5"/>
  <c r="I2160" i="5"/>
  <c r="J2160" i="5"/>
  <c r="I2161" i="5"/>
  <c r="J2161" i="5"/>
  <c r="I2162" i="5"/>
  <c r="J2162" i="5"/>
  <c r="I2163" i="5"/>
  <c r="J2163" i="5"/>
  <c r="I2164" i="5"/>
  <c r="J2164" i="5"/>
  <c r="I2165" i="5"/>
  <c r="J2165" i="5"/>
  <c r="I2166" i="5"/>
  <c r="J2166" i="5"/>
  <c r="I2167" i="5"/>
  <c r="J2167" i="5"/>
  <c r="I2168" i="5"/>
  <c r="J2168" i="5"/>
  <c r="I2169" i="5"/>
  <c r="J2169" i="5"/>
  <c r="I2170" i="5"/>
  <c r="J2170" i="5"/>
  <c r="I2171" i="5"/>
  <c r="J2171" i="5"/>
  <c r="I2172" i="5"/>
  <c r="J2172" i="5"/>
  <c r="I2173" i="5"/>
  <c r="J2173" i="5"/>
  <c r="I2174" i="5"/>
  <c r="J2174" i="5"/>
  <c r="I2175" i="5"/>
  <c r="J2175" i="5"/>
  <c r="I2176" i="5"/>
  <c r="J2176" i="5"/>
  <c r="I2177" i="5"/>
  <c r="J2177" i="5"/>
  <c r="I2178" i="5"/>
  <c r="J2178" i="5"/>
  <c r="I2179" i="5"/>
  <c r="J2179" i="5"/>
  <c r="I2180" i="5"/>
  <c r="J2180" i="5"/>
  <c r="I2181" i="5"/>
  <c r="J2181" i="5"/>
  <c r="I2182" i="5"/>
  <c r="J2182" i="5"/>
  <c r="I2183" i="5"/>
  <c r="J2183" i="5"/>
  <c r="I2184" i="5"/>
  <c r="J2184" i="5"/>
  <c r="I2185" i="5"/>
  <c r="J2185" i="5"/>
  <c r="I2186" i="5"/>
  <c r="J2186" i="5"/>
  <c r="I2187" i="5"/>
  <c r="J2187" i="5"/>
  <c r="I2188" i="5"/>
  <c r="J2188" i="5"/>
  <c r="I2189" i="5"/>
  <c r="J2189" i="5"/>
  <c r="I2190" i="5"/>
  <c r="J2190" i="5"/>
  <c r="I2191" i="5"/>
  <c r="J2191" i="5"/>
  <c r="I2192" i="5"/>
  <c r="J2192" i="5"/>
  <c r="I2193" i="5"/>
  <c r="J2193" i="5"/>
  <c r="I2194" i="5"/>
  <c r="J2194" i="5"/>
  <c r="I2195" i="5"/>
  <c r="J2195" i="5"/>
  <c r="I2196" i="5"/>
  <c r="J2196" i="5"/>
  <c r="I2197" i="5"/>
  <c r="J2197" i="5"/>
  <c r="I2198" i="5"/>
  <c r="J2198" i="5"/>
  <c r="I1912" i="5"/>
  <c r="J1912" i="5"/>
  <c r="I1913" i="5"/>
  <c r="J1913" i="5"/>
  <c r="I1914" i="5"/>
  <c r="J1914" i="5"/>
  <c r="I1915" i="5"/>
  <c r="J1915" i="5"/>
  <c r="I1916" i="5"/>
  <c r="J1916" i="5"/>
  <c r="I1917" i="5"/>
  <c r="J1917" i="5"/>
  <c r="I1918" i="5"/>
  <c r="J1918" i="5"/>
  <c r="I1919" i="5"/>
  <c r="J1919" i="5"/>
  <c r="I1920" i="5"/>
  <c r="J1920" i="5"/>
  <c r="I1921" i="5"/>
  <c r="J1921" i="5"/>
  <c r="I1922" i="5"/>
  <c r="J1922" i="5"/>
  <c r="I1923" i="5"/>
  <c r="J1923" i="5"/>
  <c r="I1924" i="5"/>
  <c r="J1924" i="5"/>
  <c r="I1925" i="5"/>
  <c r="J1925" i="5"/>
  <c r="I1926" i="5"/>
  <c r="J1926" i="5"/>
  <c r="I1927" i="5"/>
  <c r="J1927" i="5"/>
  <c r="I1928" i="5"/>
  <c r="J1928" i="5"/>
  <c r="I1929" i="5"/>
  <c r="J1929" i="5"/>
  <c r="I1930" i="5"/>
  <c r="J1930" i="5"/>
  <c r="I1931" i="5"/>
  <c r="J1931" i="5"/>
  <c r="I1932" i="5"/>
  <c r="J1932" i="5"/>
  <c r="I1933" i="5"/>
  <c r="J1933" i="5"/>
  <c r="I1934" i="5"/>
  <c r="J1934" i="5"/>
  <c r="I1935" i="5"/>
  <c r="J1935" i="5"/>
  <c r="I1936" i="5"/>
  <c r="J1936" i="5"/>
  <c r="I1937" i="5"/>
  <c r="J1937" i="5"/>
  <c r="I1938" i="5"/>
  <c r="J1938" i="5"/>
  <c r="I1939" i="5"/>
  <c r="J1939" i="5"/>
  <c r="I1940" i="5"/>
  <c r="J1940" i="5"/>
  <c r="I1941" i="5"/>
  <c r="J1941" i="5"/>
  <c r="I1942" i="5"/>
  <c r="J1942" i="5"/>
  <c r="I1943" i="5"/>
  <c r="J1943" i="5"/>
  <c r="I1944" i="5"/>
  <c r="J1944" i="5"/>
  <c r="I1945" i="5"/>
  <c r="J1945" i="5"/>
  <c r="I1946" i="5"/>
  <c r="J1946" i="5"/>
  <c r="I1947" i="5"/>
  <c r="J1947" i="5"/>
  <c r="I1948" i="5"/>
  <c r="J1948" i="5"/>
  <c r="I1949" i="5"/>
  <c r="J1949" i="5"/>
  <c r="I1950" i="5"/>
  <c r="J1950" i="5"/>
  <c r="I1951" i="5"/>
  <c r="J1951" i="5"/>
  <c r="I1952" i="5"/>
  <c r="J1952" i="5"/>
  <c r="I1953" i="5"/>
  <c r="J1953" i="5"/>
  <c r="I1954" i="5"/>
  <c r="J1954" i="5"/>
  <c r="I1955" i="5"/>
  <c r="J1955" i="5"/>
  <c r="I1956" i="5"/>
  <c r="J1956" i="5"/>
  <c r="I1957" i="5"/>
  <c r="J1957" i="5"/>
  <c r="I1958" i="5"/>
  <c r="J1958" i="5"/>
  <c r="I1959" i="5"/>
  <c r="J1959" i="5"/>
  <c r="I1960" i="5"/>
  <c r="J1960" i="5"/>
  <c r="I1961" i="5"/>
  <c r="J1961" i="5"/>
  <c r="I1962" i="5"/>
  <c r="J1962" i="5"/>
  <c r="I1963" i="5"/>
  <c r="J1963" i="5"/>
  <c r="I1964" i="5"/>
  <c r="J1964" i="5"/>
  <c r="I1965" i="5"/>
  <c r="J1965" i="5"/>
  <c r="I1966" i="5"/>
  <c r="J1966" i="5"/>
  <c r="I1967" i="5"/>
  <c r="J1967" i="5"/>
  <c r="I1968" i="5"/>
  <c r="J1968" i="5"/>
  <c r="I1969" i="5"/>
  <c r="J1969" i="5"/>
  <c r="I1970" i="5"/>
  <c r="J1970" i="5"/>
  <c r="I1971" i="5"/>
  <c r="J1971" i="5"/>
  <c r="I1972" i="5"/>
  <c r="J1972" i="5"/>
  <c r="I1973" i="5"/>
  <c r="J1973" i="5"/>
  <c r="I1974" i="5"/>
  <c r="J1974" i="5"/>
  <c r="I1975" i="5"/>
  <c r="J1975" i="5"/>
  <c r="I1976" i="5"/>
  <c r="J1976" i="5"/>
  <c r="I1977" i="5"/>
  <c r="J1977" i="5"/>
  <c r="I1978" i="5"/>
  <c r="J1978" i="5"/>
  <c r="I1979" i="5"/>
  <c r="J1979" i="5"/>
  <c r="I1980" i="5"/>
  <c r="J1980" i="5"/>
  <c r="I1981" i="5"/>
  <c r="J1981" i="5"/>
  <c r="I1982" i="5"/>
  <c r="J1982" i="5"/>
  <c r="I1983" i="5"/>
  <c r="J1983" i="5"/>
  <c r="I1984" i="5"/>
  <c r="J1984" i="5"/>
  <c r="I1985" i="5"/>
  <c r="J1985" i="5"/>
  <c r="I1986" i="5"/>
  <c r="J1986" i="5"/>
  <c r="I1987" i="5"/>
  <c r="J1987" i="5"/>
  <c r="I1988" i="5"/>
  <c r="J1988" i="5"/>
  <c r="I1989" i="5"/>
  <c r="J1989" i="5"/>
  <c r="I1990" i="5"/>
  <c r="J1990" i="5"/>
  <c r="I1991" i="5"/>
  <c r="J1991" i="5"/>
  <c r="I1992" i="5"/>
  <c r="J1992" i="5"/>
  <c r="I1993" i="5"/>
  <c r="J1993" i="5"/>
  <c r="I1994" i="5"/>
  <c r="J1994" i="5"/>
  <c r="I1995" i="5"/>
  <c r="J1995" i="5"/>
  <c r="I1996" i="5"/>
  <c r="J1996" i="5"/>
  <c r="I1997" i="5"/>
  <c r="J1997" i="5"/>
  <c r="I1998" i="5"/>
  <c r="J1998" i="5"/>
  <c r="I1999" i="5"/>
  <c r="J1999" i="5"/>
  <c r="I2000" i="5"/>
  <c r="J2000" i="5"/>
  <c r="I2001" i="5"/>
  <c r="J2001" i="5"/>
  <c r="I2002" i="5"/>
  <c r="J2002" i="5"/>
  <c r="I2003" i="5"/>
  <c r="J2003" i="5"/>
  <c r="I2004" i="5"/>
  <c r="J2004" i="5"/>
  <c r="I2005" i="5"/>
  <c r="J2005" i="5"/>
  <c r="I2006" i="5"/>
  <c r="J2006" i="5"/>
  <c r="I2007" i="5"/>
  <c r="J2007" i="5"/>
  <c r="I2008" i="5"/>
  <c r="J2008" i="5"/>
  <c r="I2009" i="5"/>
  <c r="J2009" i="5"/>
  <c r="I2010" i="5"/>
  <c r="J2010" i="5"/>
  <c r="I2011" i="5"/>
  <c r="J2011" i="5"/>
  <c r="I2012" i="5"/>
  <c r="J2012" i="5"/>
  <c r="I2013" i="5"/>
  <c r="J2013" i="5"/>
  <c r="I2014" i="5"/>
  <c r="J2014" i="5"/>
  <c r="I2015" i="5"/>
  <c r="J2015" i="5"/>
  <c r="I2016" i="5"/>
  <c r="J2016" i="5"/>
  <c r="I2017" i="5"/>
  <c r="J2017" i="5"/>
  <c r="I2018" i="5"/>
  <c r="J2018" i="5"/>
  <c r="I2019" i="5"/>
  <c r="J2019" i="5"/>
  <c r="I2020" i="5"/>
  <c r="J2020" i="5"/>
  <c r="I2021" i="5"/>
  <c r="J2021" i="5"/>
  <c r="I2022" i="5"/>
  <c r="J2022" i="5"/>
  <c r="I2023" i="5"/>
  <c r="J2023" i="5"/>
  <c r="I2024" i="5"/>
  <c r="J2024" i="5"/>
  <c r="I2025" i="5"/>
  <c r="J2025" i="5"/>
  <c r="I2026" i="5"/>
  <c r="J2026" i="5"/>
  <c r="I2027" i="5"/>
  <c r="J2027" i="5"/>
  <c r="I2028" i="5"/>
  <c r="J2028" i="5"/>
  <c r="I2029" i="5"/>
  <c r="J2029" i="5"/>
  <c r="I2030" i="5"/>
  <c r="J2030" i="5"/>
  <c r="I2031" i="5"/>
  <c r="J2031" i="5"/>
  <c r="I2032" i="5"/>
  <c r="J2032" i="5"/>
  <c r="I2033" i="5"/>
  <c r="J2033" i="5"/>
  <c r="I2034" i="5"/>
  <c r="J2034" i="5"/>
  <c r="I2035" i="5"/>
  <c r="J2035" i="5"/>
  <c r="I2036" i="5"/>
  <c r="J2036" i="5"/>
  <c r="I2037" i="5"/>
  <c r="J2037" i="5"/>
  <c r="I2038" i="5"/>
  <c r="J2038" i="5"/>
  <c r="I2039" i="5"/>
  <c r="J2039" i="5"/>
  <c r="I2040" i="5"/>
  <c r="J2040" i="5"/>
  <c r="I2041" i="5"/>
  <c r="J2041" i="5"/>
  <c r="I2042" i="5"/>
  <c r="J2042" i="5"/>
  <c r="I2043" i="5"/>
  <c r="J2043" i="5"/>
  <c r="I2044" i="5"/>
  <c r="J2044" i="5"/>
  <c r="I2045" i="5"/>
  <c r="J2045" i="5"/>
  <c r="I2046" i="5"/>
  <c r="J2046" i="5"/>
  <c r="I2047" i="5"/>
  <c r="J2047" i="5"/>
  <c r="I2048" i="5"/>
  <c r="J2048" i="5"/>
  <c r="I2049" i="5"/>
  <c r="J2049" i="5"/>
  <c r="I2050" i="5"/>
  <c r="J2050" i="5"/>
  <c r="I2051" i="5"/>
  <c r="J2051" i="5"/>
  <c r="I2052" i="5"/>
  <c r="J2052" i="5"/>
  <c r="I2053" i="5"/>
  <c r="J2053" i="5"/>
  <c r="I2054" i="5"/>
  <c r="J2054" i="5"/>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J1754" i="5"/>
  <c r="J1755" i="5"/>
  <c r="J1756" i="5"/>
  <c r="J1757" i="5"/>
  <c r="J1758" i="5"/>
  <c r="J1759" i="5"/>
  <c r="J1760" i="5"/>
  <c r="J1761" i="5"/>
  <c r="J1762" i="5"/>
  <c r="J1763" i="5"/>
  <c r="J1764" i="5"/>
  <c r="J1765" i="5"/>
  <c r="J1766" i="5"/>
  <c r="J1767" i="5"/>
  <c r="J1768" i="5"/>
  <c r="J1769" i="5"/>
  <c r="J1770" i="5"/>
  <c r="J1771" i="5"/>
  <c r="J1772" i="5"/>
  <c r="J1773" i="5"/>
  <c r="J1774" i="5"/>
  <c r="J1775" i="5"/>
  <c r="J1776" i="5"/>
  <c r="J1777" i="5"/>
  <c r="J1778" i="5"/>
  <c r="J1779" i="5"/>
  <c r="J1780" i="5"/>
  <c r="J1781" i="5"/>
  <c r="J1782" i="5"/>
  <c r="J1783" i="5"/>
  <c r="J1784" i="5"/>
  <c r="J1785" i="5"/>
  <c r="J1786" i="5"/>
  <c r="J1787" i="5"/>
  <c r="J1788" i="5"/>
  <c r="J1789" i="5"/>
  <c r="J1790" i="5"/>
  <c r="J1791" i="5"/>
  <c r="J1792" i="5"/>
  <c r="J1793" i="5"/>
  <c r="J1794" i="5"/>
  <c r="J1795" i="5"/>
  <c r="J1796" i="5"/>
  <c r="J1797" i="5"/>
  <c r="J1798" i="5"/>
  <c r="J1799" i="5"/>
  <c r="J1800" i="5"/>
  <c r="J1801" i="5"/>
  <c r="J1802" i="5"/>
  <c r="J1803" i="5"/>
  <c r="J1804" i="5"/>
  <c r="J1805" i="5"/>
  <c r="J1806" i="5"/>
  <c r="J1807" i="5"/>
  <c r="J1808" i="5"/>
  <c r="J1809" i="5"/>
  <c r="J1810" i="5"/>
  <c r="J1811" i="5"/>
  <c r="J1812" i="5"/>
  <c r="J1813" i="5"/>
  <c r="J1814" i="5"/>
  <c r="J1815" i="5"/>
  <c r="J1816" i="5"/>
  <c r="J1817" i="5"/>
  <c r="J1818" i="5"/>
  <c r="J1819" i="5"/>
  <c r="J1820" i="5"/>
  <c r="J1821" i="5"/>
  <c r="J1822" i="5"/>
  <c r="J1823" i="5"/>
  <c r="J1824" i="5"/>
  <c r="J1825" i="5"/>
  <c r="J1826" i="5"/>
  <c r="J1827" i="5"/>
  <c r="J1828" i="5"/>
  <c r="J1829" i="5"/>
  <c r="J1830" i="5"/>
  <c r="J1831" i="5"/>
  <c r="J1832" i="5"/>
  <c r="J1833" i="5"/>
  <c r="J1834" i="5"/>
  <c r="J1835" i="5"/>
  <c r="J1836" i="5"/>
  <c r="J1837" i="5"/>
  <c r="J1838" i="5"/>
  <c r="J1839" i="5"/>
  <c r="J1840" i="5"/>
  <c r="J1841" i="5"/>
  <c r="J1842" i="5"/>
  <c r="J1843" i="5"/>
  <c r="J1844" i="5"/>
  <c r="J1845" i="5"/>
  <c r="J1846" i="5"/>
  <c r="J1847" i="5"/>
  <c r="J1848" i="5"/>
  <c r="J1849" i="5"/>
  <c r="J1850" i="5"/>
  <c r="J1851" i="5"/>
  <c r="J1852" i="5"/>
  <c r="J1853" i="5"/>
  <c r="J1854" i="5"/>
  <c r="J1855" i="5"/>
  <c r="J1856" i="5"/>
  <c r="J1857" i="5"/>
  <c r="J1858" i="5"/>
  <c r="J1859" i="5"/>
  <c r="J1860" i="5"/>
  <c r="J1861" i="5"/>
  <c r="J1862" i="5"/>
  <c r="J1863" i="5"/>
  <c r="J1864" i="5"/>
  <c r="J1865" i="5"/>
  <c r="J1866" i="5"/>
  <c r="J1867" i="5"/>
  <c r="J1868" i="5"/>
  <c r="J1869" i="5"/>
  <c r="J1870" i="5"/>
  <c r="J1871" i="5"/>
  <c r="J1872" i="5"/>
  <c r="J1873" i="5"/>
  <c r="J1874" i="5"/>
  <c r="J1875" i="5"/>
  <c r="J1876" i="5"/>
  <c r="J1877" i="5"/>
  <c r="J1878" i="5"/>
  <c r="J1879" i="5"/>
  <c r="J1880" i="5"/>
  <c r="J1881" i="5"/>
  <c r="J1882" i="5"/>
  <c r="J1883" i="5"/>
  <c r="J1884" i="5"/>
  <c r="J1885" i="5"/>
  <c r="J1886" i="5"/>
  <c r="J1887" i="5"/>
  <c r="J1888" i="5"/>
  <c r="J1889" i="5"/>
  <c r="J1890" i="5"/>
  <c r="J1891" i="5"/>
  <c r="J1892" i="5"/>
  <c r="J1893" i="5"/>
  <c r="J1894" i="5"/>
  <c r="J1895" i="5"/>
  <c r="J1896" i="5"/>
  <c r="J1897" i="5"/>
  <c r="J1898" i="5"/>
  <c r="J1899" i="5"/>
  <c r="J1900" i="5"/>
  <c r="J1901" i="5"/>
  <c r="J1902" i="5"/>
  <c r="J1903" i="5"/>
  <c r="J1904" i="5"/>
  <c r="J1905" i="5"/>
  <c r="J1906" i="5"/>
  <c r="J1907" i="5"/>
  <c r="J1908" i="5"/>
  <c r="J1909" i="5"/>
  <c r="J1910" i="5"/>
  <c r="J1911" i="5"/>
  <c r="I1754" i="5"/>
  <c r="I1755" i="5"/>
  <c r="I1756" i="5"/>
  <c r="I1757" i="5"/>
  <c r="I1758" i="5"/>
  <c r="I1759" i="5"/>
  <c r="I1760" i="5"/>
  <c r="I1761" i="5"/>
  <c r="I1762" i="5"/>
  <c r="I1763" i="5"/>
  <c r="I1764" i="5"/>
  <c r="I1765" i="5"/>
  <c r="I1766" i="5"/>
  <c r="I1767" i="5"/>
  <c r="I1768" i="5"/>
  <c r="I1769" i="5"/>
  <c r="I1770" i="5"/>
  <c r="I1771" i="5"/>
  <c r="I1772" i="5"/>
  <c r="I1773" i="5"/>
  <c r="I1774" i="5"/>
  <c r="I1775" i="5"/>
  <c r="I1776" i="5"/>
  <c r="I1777" i="5"/>
  <c r="I1778" i="5"/>
  <c r="I1779" i="5"/>
  <c r="I1780" i="5"/>
  <c r="I1781" i="5"/>
  <c r="I1782" i="5"/>
  <c r="I1783" i="5"/>
  <c r="I1784" i="5"/>
  <c r="I1785" i="5"/>
  <c r="I1786" i="5"/>
  <c r="I1787" i="5"/>
  <c r="I1788" i="5"/>
  <c r="I1789" i="5"/>
  <c r="I1790" i="5"/>
  <c r="I1791" i="5"/>
  <c r="I1792" i="5"/>
  <c r="I1793" i="5"/>
  <c r="I1794" i="5"/>
  <c r="I1795" i="5"/>
  <c r="I1796" i="5"/>
  <c r="I1797" i="5"/>
  <c r="I1798" i="5"/>
  <c r="I1799" i="5"/>
  <c r="I1800" i="5"/>
  <c r="I1801" i="5"/>
  <c r="I1802" i="5"/>
  <c r="I1803" i="5"/>
  <c r="I1804" i="5"/>
  <c r="I1805" i="5"/>
  <c r="I1806" i="5"/>
  <c r="I1807" i="5"/>
  <c r="I1808" i="5"/>
  <c r="I1809" i="5"/>
  <c r="I1810" i="5"/>
  <c r="I1811" i="5"/>
  <c r="I1812" i="5"/>
  <c r="I1813" i="5"/>
  <c r="I1814" i="5"/>
  <c r="I1815" i="5"/>
  <c r="I1816" i="5"/>
  <c r="I1817" i="5"/>
  <c r="I1818" i="5"/>
  <c r="I1819" i="5"/>
  <c r="I1820" i="5"/>
  <c r="I1821" i="5"/>
  <c r="I1822" i="5"/>
  <c r="I1823" i="5"/>
  <c r="I1824" i="5"/>
  <c r="I1825" i="5"/>
  <c r="I1826" i="5"/>
  <c r="I1827" i="5"/>
  <c r="I1828" i="5"/>
  <c r="I1829" i="5"/>
  <c r="I1830" i="5"/>
  <c r="I1831" i="5"/>
  <c r="I1832" i="5"/>
  <c r="I1833" i="5"/>
  <c r="I1834" i="5"/>
  <c r="I1835" i="5"/>
  <c r="I1836" i="5"/>
  <c r="I1837" i="5"/>
  <c r="I1838" i="5"/>
  <c r="I1839" i="5"/>
  <c r="I1840" i="5"/>
  <c r="I1841" i="5"/>
  <c r="I1842" i="5"/>
  <c r="I1843" i="5"/>
  <c r="I1844" i="5"/>
  <c r="I1845" i="5"/>
  <c r="I1846" i="5"/>
  <c r="I1847" i="5"/>
  <c r="I1848" i="5"/>
  <c r="I1849" i="5"/>
  <c r="I1850" i="5"/>
  <c r="I1851" i="5"/>
  <c r="I1852" i="5"/>
  <c r="I1853" i="5"/>
  <c r="I1854" i="5"/>
  <c r="I1855" i="5"/>
  <c r="I1856" i="5"/>
  <c r="I1857" i="5"/>
  <c r="I1858" i="5"/>
  <c r="I1859" i="5"/>
  <c r="I1860" i="5"/>
  <c r="I1861" i="5"/>
  <c r="I1862" i="5"/>
  <c r="I1863" i="5"/>
  <c r="I1864" i="5"/>
  <c r="I1865" i="5"/>
  <c r="I1866" i="5"/>
  <c r="I1867" i="5"/>
  <c r="I1868" i="5"/>
  <c r="I1869" i="5"/>
  <c r="I1870" i="5"/>
  <c r="I1871" i="5"/>
  <c r="I1872" i="5"/>
  <c r="I1873" i="5"/>
  <c r="I1874" i="5"/>
  <c r="I1875" i="5"/>
  <c r="I1876" i="5"/>
  <c r="I1877" i="5"/>
  <c r="I1878" i="5"/>
  <c r="I1879" i="5"/>
  <c r="I1880" i="5"/>
  <c r="I1881" i="5"/>
  <c r="I1882" i="5"/>
  <c r="I1883" i="5"/>
  <c r="I1884" i="5"/>
  <c r="I1885" i="5"/>
  <c r="I1886" i="5"/>
  <c r="I1887" i="5"/>
  <c r="I1888" i="5"/>
  <c r="I1889" i="5"/>
  <c r="I1890" i="5"/>
  <c r="I1891" i="5"/>
  <c r="I1892" i="5"/>
  <c r="I1893" i="5"/>
  <c r="I1894" i="5"/>
  <c r="I1895" i="5"/>
  <c r="I1896" i="5"/>
  <c r="I1897" i="5"/>
  <c r="I1898" i="5"/>
  <c r="I1899" i="5"/>
  <c r="I1900" i="5"/>
  <c r="I1901" i="5"/>
  <c r="I1902" i="5"/>
  <c r="I1903" i="5"/>
  <c r="I1904" i="5"/>
  <c r="I1905" i="5"/>
  <c r="I1906" i="5"/>
  <c r="I1907" i="5"/>
  <c r="I1908" i="5"/>
  <c r="I1909" i="5"/>
  <c r="I1910" i="5"/>
  <c r="I1911" i="5"/>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I1593" i="5"/>
  <c r="J1593" i="5"/>
  <c r="I1594" i="5"/>
  <c r="J1594" i="5"/>
  <c r="I1595" i="5"/>
  <c r="J1595" i="5"/>
  <c r="I1596" i="5"/>
  <c r="J1596" i="5"/>
  <c r="I1597" i="5"/>
  <c r="J1597" i="5"/>
  <c r="I1598" i="5"/>
  <c r="J1598" i="5"/>
  <c r="I1599" i="5"/>
  <c r="J1599" i="5"/>
  <c r="I1600" i="5"/>
  <c r="J1600" i="5"/>
  <c r="I1601" i="5"/>
  <c r="J1601" i="5"/>
  <c r="I1602" i="5"/>
  <c r="J1602" i="5"/>
  <c r="I1603" i="5"/>
  <c r="J1603" i="5"/>
  <c r="I1604" i="5"/>
  <c r="J1604" i="5"/>
  <c r="I1605" i="5"/>
  <c r="J1605" i="5"/>
  <c r="I1606" i="5"/>
  <c r="J1606" i="5"/>
  <c r="I1607" i="5"/>
  <c r="J1607" i="5"/>
  <c r="I1608" i="5"/>
  <c r="J1608" i="5"/>
  <c r="I1609" i="5"/>
  <c r="J1609" i="5"/>
  <c r="I1610" i="5"/>
  <c r="J1610" i="5"/>
  <c r="I1611" i="5"/>
  <c r="J1611" i="5"/>
  <c r="I1612" i="5"/>
  <c r="J1612" i="5"/>
  <c r="I1613" i="5"/>
  <c r="J1613" i="5"/>
  <c r="I1614" i="5"/>
  <c r="J1614" i="5"/>
  <c r="I1615" i="5"/>
  <c r="J1615" i="5"/>
  <c r="I1616" i="5"/>
  <c r="J1616" i="5"/>
  <c r="I1617" i="5"/>
  <c r="J1617" i="5"/>
  <c r="I1618" i="5"/>
  <c r="J1618" i="5"/>
  <c r="I1619" i="5"/>
  <c r="J1619" i="5"/>
  <c r="I1620" i="5"/>
  <c r="J1620" i="5"/>
  <c r="I1621" i="5"/>
  <c r="J1621" i="5"/>
  <c r="I1622" i="5"/>
  <c r="J1622" i="5"/>
  <c r="I1623" i="5"/>
  <c r="J1623" i="5"/>
  <c r="I1624" i="5"/>
  <c r="J1624" i="5"/>
  <c r="I1625" i="5"/>
  <c r="J1625" i="5"/>
  <c r="I1626" i="5"/>
  <c r="J1626" i="5"/>
  <c r="I1627" i="5"/>
  <c r="J1627" i="5"/>
  <c r="I1628" i="5"/>
  <c r="J1628" i="5"/>
  <c r="I1629" i="5"/>
  <c r="J1629" i="5"/>
  <c r="I1630" i="5"/>
  <c r="J1630" i="5"/>
  <c r="I1631" i="5"/>
  <c r="J1631" i="5"/>
  <c r="I1632" i="5"/>
  <c r="J1632" i="5"/>
  <c r="I1633" i="5"/>
  <c r="J1633" i="5"/>
  <c r="I1634" i="5"/>
  <c r="J1634" i="5"/>
  <c r="I1635" i="5"/>
  <c r="J1635" i="5"/>
  <c r="I1636" i="5"/>
  <c r="J1636" i="5"/>
  <c r="I1637" i="5"/>
  <c r="J1637" i="5"/>
  <c r="I1638" i="5"/>
  <c r="J1638" i="5"/>
  <c r="I1639" i="5"/>
  <c r="J1639" i="5"/>
  <c r="I1640" i="5"/>
  <c r="J1640" i="5"/>
  <c r="I1641" i="5"/>
  <c r="J1641" i="5"/>
  <c r="I1642" i="5"/>
  <c r="J1642" i="5"/>
  <c r="I1643" i="5"/>
  <c r="J1643" i="5"/>
  <c r="I1644" i="5"/>
  <c r="J1644" i="5"/>
  <c r="I1645" i="5"/>
  <c r="J1645" i="5"/>
  <c r="I1646" i="5"/>
  <c r="J1646" i="5"/>
  <c r="I1647" i="5"/>
  <c r="J1647" i="5"/>
  <c r="I1648" i="5"/>
  <c r="J1648" i="5"/>
  <c r="I1649" i="5"/>
  <c r="J1649" i="5"/>
  <c r="I1650" i="5"/>
  <c r="J1650" i="5"/>
  <c r="I1651" i="5"/>
  <c r="J1651" i="5"/>
  <c r="I1652" i="5"/>
  <c r="J1652" i="5"/>
  <c r="I1653" i="5"/>
  <c r="J1653" i="5"/>
  <c r="I1654" i="5"/>
  <c r="J1654" i="5"/>
  <c r="I1655" i="5"/>
  <c r="J1655" i="5"/>
  <c r="I1656" i="5"/>
  <c r="J1656" i="5"/>
  <c r="I1657" i="5"/>
  <c r="J1657" i="5"/>
  <c r="I1658" i="5"/>
  <c r="J1658" i="5"/>
  <c r="I1659" i="5"/>
  <c r="J1659" i="5"/>
  <c r="I1660" i="5"/>
  <c r="J1660" i="5"/>
  <c r="I1661" i="5"/>
  <c r="J1661" i="5"/>
  <c r="I1662" i="5"/>
  <c r="J1662" i="5"/>
  <c r="I1663" i="5"/>
  <c r="J1663" i="5"/>
  <c r="I1664" i="5"/>
  <c r="J1664" i="5"/>
  <c r="I1665" i="5"/>
  <c r="J1665" i="5"/>
  <c r="I1666" i="5"/>
  <c r="J1666" i="5"/>
  <c r="I1667" i="5"/>
  <c r="J1667" i="5"/>
  <c r="I1668" i="5"/>
  <c r="J1668" i="5"/>
  <c r="I1669" i="5"/>
  <c r="J1669" i="5"/>
  <c r="I1670" i="5"/>
  <c r="J1670" i="5"/>
  <c r="I1671" i="5"/>
  <c r="J1671" i="5"/>
  <c r="I1672" i="5"/>
  <c r="J1672" i="5"/>
  <c r="I1673" i="5"/>
  <c r="J1673" i="5"/>
  <c r="I1674" i="5"/>
  <c r="J1674" i="5"/>
  <c r="I1675" i="5"/>
  <c r="J1675" i="5"/>
  <c r="I1676" i="5"/>
  <c r="J1676" i="5"/>
  <c r="I1677" i="5"/>
  <c r="J1677" i="5"/>
  <c r="I1678" i="5"/>
  <c r="J1678" i="5"/>
  <c r="I1679" i="5"/>
  <c r="J1679" i="5"/>
  <c r="I1680" i="5"/>
  <c r="J1680" i="5"/>
  <c r="I1681" i="5"/>
  <c r="J1681" i="5"/>
  <c r="I1682" i="5"/>
  <c r="J1682" i="5"/>
  <c r="I1683" i="5"/>
  <c r="J1683" i="5"/>
  <c r="I1684" i="5"/>
  <c r="J1684" i="5"/>
  <c r="I1685" i="5"/>
  <c r="J1685" i="5"/>
  <c r="I1686" i="5"/>
  <c r="J1686" i="5"/>
  <c r="I1687" i="5"/>
  <c r="J1687" i="5"/>
  <c r="I1688" i="5"/>
  <c r="J1688" i="5"/>
  <c r="I1689" i="5"/>
  <c r="J1689" i="5"/>
  <c r="I1690" i="5"/>
  <c r="J1690" i="5"/>
  <c r="I1691" i="5"/>
  <c r="J1691" i="5"/>
  <c r="I1692" i="5"/>
  <c r="J1692" i="5"/>
  <c r="I1693" i="5"/>
  <c r="J1693" i="5"/>
  <c r="I1694" i="5"/>
  <c r="J1694" i="5"/>
  <c r="I1695" i="5"/>
  <c r="J1695" i="5"/>
  <c r="I1696" i="5"/>
  <c r="J1696" i="5"/>
  <c r="I1697" i="5"/>
  <c r="J1697" i="5"/>
  <c r="I1698" i="5"/>
  <c r="J1698" i="5"/>
  <c r="I1699" i="5"/>
  <c r="J1699" i="5"/>
  <c r="I1700" i="5"/>
  <c r="J1700" i="5"/>
  <c r="I1701" i="5"/>
  <c r="J1701" i="5"/>
  <c r="I1702" i="5"/>
  <c r="J1702" i="5"/>
  <c r="I1703" i="5"/>
  <c r="J1703" i="5"/>
  <c r="I1704" i="5"/>
  <c r="J1704" i="5"/>
  <c r="I1705" i="5"/>
  <c r="J1705" i="5"/>
  <c r="I1706" i="5"/>
  <c r="J1706" i="5"/>
  <c r="I1707" i="5"/>
  <c r="J1707" i="5"/>
  <c r="I1708" i="5"/>
  <c r="J1708" i="5"/>
  <c r="I1709" i="5"/>
  <c r="J1709" i="5"/>
  <c r="I1710" i="5"/>
  <c r="J1710" i="5"/>
  <c r="I1711" i="5"/>
  <c r="J1711" i="5"/>
  <c r="I1712" i="5"/>
  <c r="J1712" i="5"/>
  <c r="I1713" i="5"/>
  <c r="J1713" i="5"/>
  <c r="I1714" i="5"/>
  <c r="J1714" i="5"/>
  <c r="I1715" i="5"/>
  <c r="J1715" i="5"/>
  <c r="I1716" i="5"/>
  <c r="J1716" i="5"/>
  <c r="I1717" i="5"/>
  <c r="J1717" i="5"/>
  <c r="I1718" i="5"/>
  <c r="J1718" i="5"/>
  <c r="I1719" i="5"/>
  <c r="J1719" i="5"/>
  <c r="I1720" i="5"/>
  <c r="J1720" i="5"/>
  <c r="I1721" i="5"/>
  <c r="J1721" i="5"/>
  <c r="I1722" i="5"/>
  <c r="J1722" i="5"/>
  <c r="I1723" i="5"/>
  <c r="J1723" i="5"/>
  <c r="I1724" i="5"/>
  <c r="J1724" i="5"/>
  <c r="I1725" i="5"/>
  <c r="J1725" i="5"/>
  <c r="I1726" i="5"/>
  <c r="J1726" i="5"/>
  <c r="I1727" i="5"/>
  <c r="J1727" i="5"/>
  <c r="I1728" i="5"/>
  <c r="J1728" i="5"/>
  <c r="I1729" i="5"/>
  <c r="J1729" i="5"/>
  <c r="I1730" i="5"/>
  <c r="J1730" i="5"/>
  <c r="I1731" i="5"/>
  <c r="J1731" i="5"/>
  <c r="I1732" i="5"/>
  <c r="J1732" i="5"/>
  <c r="I1733" i="5"/>
  <c r="J1733" i="5"/>
  <c r="I1734" i="5"/>
  <c r="J1734" i="5"/>
  <c r="I1735" i="5"/>
  <c r="J1735" i="5"/>
  <c r="I1736" i="5"/>
  <c r="J1736" i="5"/>
  <c r="I1737" i="5"/>
  <c r="J1737" i="5"/>
  <c r="I1738" i="5"/>
  <c r="J1738" i="5"/>
  <c r="I1739" i="5"/>
  <c r="J1739" i="5"/>
  <c r="I1740" i="5"/>
  <c r="J1740" i="5"/>
  <c r="I1741" i="5"/>
  <c r="J1741" i="5"/>
  <c r="I1742" i="5"/>
  <c r="J1742" i="5"/>
  <c r="I1743" i="5"/>
  <c r="J1743" i="5"/>
  <c r="I1744" i="5"/>
  <c r="J1744" i="5"/>
  <c r="I1745" i="5"/>
  <c r="J1745" i="5"/>
  <c r="I1746" i="5"/>
  <c r="J1746" i="5"/>
  <c r="I1747" i="5"/>
  <c r="J1747" i="5"/>
  <c r="I1748" i="5"/>
  <c r="J1748" i="5"/>
  <c r="I1749" i="5"/>
  <c r="J1749" i="5"/>
  <c r="I1750" i="5"/>
  <c r="J1750" i="5"/>
  <c r="I1751" i="5"/>
  <c r="J1751" i="5"/>
  <c r="I1752" i="5"/>
  <c r="J1752" i="5"/>
  <c r="I1753" i="5"/>
  <c r="J1753" i="5"/>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I1431" i="5"/>
  <c r="I1432" i="5"/>
  <c r="I1433" i="5"/>
  <c r="I1434" i="5"/>
  <c r="I1435" i="5"/>
  <c r="I1436" i="5"/>
  <c r="I1437" i="5"/>
  <c r="I1438" i="5"/>
  <c r="I1439" i="5"/>
  <c r="I1440" i="5"/>
  <c r="I1441" i="5"/>
  <c r="I1442" i="5"/>
  <c r="I1443" i="5"/>
  <c r="I1444" i="5"/>
  <c r="I1445" i="5"/>
  <c r="I1446" i="5"/>
  <c r="I1447" i="5"/>
  <c r="I1448" i="5"/>
  <c r="I1449" i="5"/>
  <c r="I1450" i="5"/>
  <c r="I1451" i="5"/>
  <c r="I1452" i="5"/>
  <c r="I1453" i="5"/>
  <c r="I1454" i="5"/>
  <c r="I1455" i="5"/>
  <c r="I1456" i="5"/>
  <c r="I1457" i="5"/>
  <c r="I1458" i="5"/>
  <c r="I1459" i="5"/>
  <c r="I1460" i="5"/>
  <c r="I1461" i="5"/>
  <c r="I1462" i="5"/>
  <c r="I1463" i="5"/>
  <c r="I1464" i="5"/>
  <c r="I1465" i="5"/>
  <c r="I1466" i="5"/>
  <c r="I1467" i="5"/>
  <c r="I1468" i="5"/>
  <c r="I1469" i="5"/>
  <c r="I1470" i="5"/>
  <c r="I1471" i="5"/>
  <c r="I1472" i="5"/>
  <c r="I1473" i="5"/>
  <c r="I1474" i="5"/>
  <c r="I1475" i="5"/>
  <c r="I1476" i="5"/>
  <c r="I1477" i="5"/>
  <c r="I1478" i="5"/>
  <c r="I1479" i="5"/>
  <c r="I1480" i="5"/>
  <c r="I1481" i="5"/>
  <c r="I1482" i="5"/>
  <c r="I1483" i="5"/>
  <c r="I1484" i="5"/>
  <c r="I1485" i="5"/>
  <c r="I1486" i="5"/>
  <c r="I1487" i="5"/>
  <c r="I1488" i="5"/>
  <c r="I1489" i="5"/>
  <c r="I1490" i="5"/>
  <c r="I1491" i="5"/>
  <c r="I1492" i="5"/>
  <c r="I1493" i="5"/>
  <c r="I1494" i="5"/>
  <c r="I1495" i="5"/>
  <c r="I1496" i="5"/>
  <c r="I1497" i="5"/>
  <c r="I1498" i="5"/>
  <c r="I1499" i="5"/>
  <c r="I1500" i="5"/>
  <c r="I1501" i="5"/>
  <c r="I1502" i="5"/>
  <c r="I1503" i="5"/>
  <c r="I1504" i="5"/>
  <c r="I1505" i="5"/>
  <c r="I1506" i="5"/>
  <c r="I1507" i="5"/>
  <c r="I1508" i="5"/>
  <c r="I1509" i="5"/>
  <c r="I1510" i="5"/>
  <c r="I1511" i="5"/>
  <c r="I1512" i="5"/>
  <c r="I1513" i="5"/>
  <c r="I1514" i="5"/>
  <c r="I1515" i="5"/>
  <c r="I1516" i="5"/>
  <c r="I1517" i="5"/>
  <c r="I1518" i="5"/>
  <c r="I1519" i="5"/>
  <c r="I1520" i="5"/>
  <c r="I1521" i="5"/>
  <c r="I1522" i="5"/>
  <c r="I1523" i="5"/>
  <c r="I1524" i="5"/>
  <c r="I1525" i="5"/>
  <c r="I1526" i="5"/>
  <c r="I1527" i="5"/>
  <c r="I1528" i="5"/>
  <c r="I1529" i="5"/>
  <c r="I1530" i="5"/>
  <c r="I1531" i="5"/>
  <c r="I1532" i="5"/>
  <c r="I1533" i="5"/>
  <c r="I1534" i="5"/>
  <c r="I1535" i="5"/>
  <c r="I1536" i="5"/>
  <c r="I1537" i="5"/>
  <c r="I1538" i="5"/>
  <c r="I1539" i="5"/>
  <c r="I1540" i="5"/>
  <c r="I1541" i="5"/>
  <c r="I1542" i="5"/>
  <c r="I1543" i="5"/>
  <c r="I1544" i="5"/>
  <c r="I1545" i="5"/>
  <c r="I1546" i="5"/>
  <c r="I1547" i="5"/>
  <c r="I1548" i="5"/>
  <c r="I1549" i="5"/>
  <c r="I1550" i="5"/>
  <c r="I1551" i="5"/>
  <c r="I1552" i="5"/>
  <c r="I1553" i="5"/>
  <c r="I1554" i="5"/>
  <c r="I1555" i="5"/>
  <c r="I1556" i="5"/>
  <c r="I1557" i="5"/>
  <c r="I1558" i="5"/>
  <c r="I1559" i="5"/>
  <c r="I1560" i="5"/>
  <c r="I1561" i="5"/>
  <c r="I1562" i="5"/>
  <c r="I1563" i="5"/>
  <c r="I1564" i="5"/>
  <c r="I1565" i="5"/>
  <c r="I1566" i="5"/>
  <c r="I1567" i="5"/>
  <c r="I1568" i="5"/>
  <c r="I1569" i="5"/>
  <c r="I1570" i="5"/>
  <c r="I1571" i="5"/>
  <c r="I1572" i="5"/>
  <c r="I1573" i="5"/>
  <c r="I1574" i="5"/>
  <c r="I1575" i="5"/>
  <c r="I1576" i="5"/>
  <c r="I1577" i="5"/>
  <c r="I1578" i="5"/>
  <c r="I1579" i="5"/>
  <c r="I1580" i="5"/>
  <c r="I1581" i="5"/>
  <c r="I1582" i="5"/>
  <c r="I1583" i="5"/>
  <c r="I1584" i="5"/>
  <c r="I1585" i="5"/>
  <c r="I1586" i="5"/>
  <c r="I1587" i="5"/>
  <c r="I1588" i="5"/>
  <c r="I1589" i="5"/>
  <c r="I1590" i="5"/>
  <c r="I1591" i="5"/>
  <c r="I1592" i="5"/>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I1270" i="5"/>
  <c r="J1270" i="5"/>
  <c r="I1271" i="5"/>
  <c r="J1271" i="5"/>
  <c r="I1272" i="5"/>
  <c r="J1272" i="5"/>
  <c r="I1273" i="5"/>
  <c r="J1273" i="5"/>
  <c r="I1274" i="5"/>
  <c r="J1274" i="5"/>
  <c r="I1275" i="5"/>
  <c r="J1275" i="5"/>
  <c r="I1276" i="5"/>
  <c r="J1276" i="5"/>
  <c r="I1277" i="5"/>
  <c r="J1277" i="5"/>
  <c r="I1278" i="5"/>
  <c r="J1278" i="5"/>
  <c r="I1279" i="5"/>
  <c r="J1279" i="5"/>
  <c r="I1280" i="5"/>
  <c r="J1280" i="5"/>
  <c r="I1281" i="5"/>
  <c r="J1281" i="5"/>
  <c r="I1282" i="5"/>
  <c r="J1282" i="5"/>
  <c r="I1283" i="5"/>
  <c r="J1283" i="5"/>
  <c r="I1284" i="5"/>
  <c r="J1284" i="5"/>
  <c r="I1285" i="5"/>
  <c r="J1285" i="5"/>
  <c r="I1286" i="5"/>
  <c r="J1286" i="5"/>
  <c r="I1287" i="5"/>
  <c r="J1287" i="5"/>
  <c r="I1288" i="5"/>
  <c r="J1288" i="5"/>
  <c r="I1289" i="5"/>
  <c r="J1289" i="5"/>
  <c r="I1290" i="5"/>
  <c r="J1290" i="5"/>
  <c r="I1291" i="5"/>
  <c r="J1291" i="5"/>
  <c r="I1292" i="5"/>
  <c r="J1292" i="5"/>
  <c r="I1293" i="5"/>
  <c r="J1293" i="5"/>
  <c r="I1294" i="5"/>
  <c r="J1294" i="5"/>
  <c r="I1295" i="5"/>
  <c r="J1295" i="5"/>
  <c r="I1296" i="5"/>
  <c r="J1296" i="5"/>
  <c r="I1297" i="5"/>
  <c r="J1297" i="5"/>
  <c r="I1298" i="5"/>
  <c r="J1298" i="5"/>
  <c r="I1299" i="5"/>
  <c r="J1299" i="5"/>
  <c r="I1300" i="5"/>
  <c r="J1300" i="5"/>
  <c r="I1301" i="5"/>
  <c r="J1301" i="5"/>
  <c r="I1302" i="5"/>
  <c r="J1302" i="5"/>
  <c r="I1303" i="5"/>
  <c r="J1303" i="5"/>
  <c r="I1304" i="5"/>
  <c r="J1304" i="5"/>
  <c r="I1305" i="5"/>
  <c r="J1305" i="5"/>
  <c r="I1306" i="5"/>
  <c r="J1306" i="5"/>
  <c r="I1307" i="5"/>
  <c r="J1307" i="5"/>
  <c r="I1308" i="5"/>
  <c r="J1308" i="5"/>
  <c r="I1309" i="5"/>
  <c r="J1309" i="5"/>
  <c r="I1310" i="5"/>
  <c r="J1310" i="5"/>
  <c r="I1311" i="5"/>
  <c r="J1311" i="5"/>
  <c r="I1312" i="5"/>
  <c r="J1312" i="5"/>
  <c r="I1313" i="5"/>
  <c r="J1313" i="5"/>
  <c r="I1314" i="5"/>
  <c r="J1314" i="5"/>
  <c r="I1315" i="5"/>
  <c r="J1315" i="5"/>
  <c r="I1316" i="5"/>
  <c r="J1316" i="5"/>
  <c r="I1317" i="5"/>
  <c r="J1317" i="5"/>
  <c r="I1318" i="5"/>
  <c r="J1318" i="5"/>
  <c r="I1319" i="5"/>
  <c r="J1319" i="5"/>
  <c r="I1320" i="5"/>
  <c r="J1320" i="5"/>
  <c r="I1321" i="5"/>
  <c r="J1321" i="5"/>
  <c r="I1322" i="5"/>
  <c r="J1322" i="5"/>
  <c r="I1323" i="5"/>
  <c r="J1323" i="5"/>
  <c r="I1324" i="5"/>
  <c r="J1324" i="5"/>
  <c r="I1325" i="5"/>
  <c r="J1325" i="5"/>
  <c r="I1326" i="5"/>
  <c r="J1326" i="5"/>
  <c r="I1327" i="5"/>
  <c r="J1327" i="5"/>
  <c r="I1328" i="5"/>
  <c r="J1328" i="5"/>
  <c r="I1329" i="5"/>
  <c r="J1329" i="5"/>
  <c r="I1330" i="5"/>
  <c r="J1330" i="5"/>
  <c r="I1331" i="5"/>
  <c r="J1331" i="5"/>
  <c r="I1332" i="5"/>
  <c r="J1332" i="5"/>
  <c r="I1333" i="5"/>
  <c r="J1333" i="5"/>
  <c r="I1334" i="5"/>
  <c r="J1334" i="5"/>
  <c r="I1335" i="5"/>
  <c r="J1335" i="5"/>
  <c r="I1336" i="5"/>
  <c r="J1336" i="5"/>
  <c r="I1337" i="5"/>
  <c r="J1337" i="5"/>
  <c r="I1338" i="5"/>
  <c r="J1338" i="5"/>
  <c r="I1339" i="5"/>
  <c r="J1339" i="5"/>
  <c r="I1340" i="5"/>
  <c r="J1340" i="5"/>
  <c r="I1341" i="5"/>
  <c r="J1341" i="5"/>
  <c r="I1342" i="5"/>
  <c r="J1342" i="5"/>
  <c r="I1343" i="5"/>
  <c r="J1343" i="5"/>
  <c r="I1344" i="5"/>
  <c r="J1344" i="5"/>
  <c r="I1345" i="5"/>
  <c r="J1345" i="5"/>
  <c r="I1346" i="5"/>
  <c r="J1346" i="5"/>
  <c r="I1347" i="5"/>
  <c r="J1347" i="5"/>
  <c r="I1348" i="5"/>
  <c r="J1348" i="5"/>
  <c r="I1349" i="5"/>
  <c r="J1349" i="5"/>
  <c r="I1350" i="5"/>
  <c r="J1350" i="5"/>
  <c r="I1351" i="5"/>
  <c r="J1351" i="5"/>
  <c r="I1352" i="5"/>
  <c r="J1352" i="5"/>
  <c r="I1353" i="5"/>
  <c r="J1353" i="5"/>
  <c r="I1354" i="5"/>
  <c r="J1354" i="5"/>
  <c r="I1355" i="5"/>
  <c r="J1355" i="5"/>
  <c r="I1356" i="5"/>
  <c r="J1356" i="5"/>
  <c r="I1357" i="5"/>
  <c r="J1357" i="5"/>
  <c r="I1358" i="5"/>
  <c r="J1358" i="5"/>
  <c r="I1359" i="5"/>
  <c r="J1359" i="5"/>
  <c r="I1360" i="5"/>
  <c r="J1360" i="5"/>
  <c r="I1361" i="5"/>
  <c r="J1361" i="5"/>
  <c r="I1362" i="5"/>
  <c r="J1362" i="5"/>
  <c r="I1363" i="5"/>
  <c r="J1363" i="5"/>
  <c r="I1364" i="5"/>
  <c r="J1364" i="5"/>
  <c r="I1365" i="5"/>
  <c r="J1365" i="5"/>
  <c r="I1366" i="5"/>
  <c r="J1366" i="5"/>
  <c r="I1367" i="5"/>
  <c r="J1367" i="5"/>
  <c r="I1368" i="5"/>
  <c r="J1368" i="5"/>
  <c r="I1369" i="5"/>
  <c r="J1369" i="5"/>
  <c r="I1370" i="5"/>
  <c r="J1370" i="5"/>
  <c r="I1371" i="5"/>
  <c r="J1371" i="5"/>
  <c r="I1372" i="5"/>
  <c r="J1372" i="5"/>
  <c r="I1373" i="5"/>
  <c r="J1373" i="5"/>
  <c r="I1374" i="5"/>
  <c r="J1374" i="5"/>
  <c r="I1375" i="5"/>
  <c r="J1375" i="5"/>
  <c r="I1376" i="5"/>
  <c r="J1376" i="5"/>
  <c r="I1377" i="5"/>
  <c r="J1377" i="5"/>
  <c r="I1378" i="5"/>
  <c r="J1378" i="5"/>
  <c r="I1379" i="5"/>
  <c r="J1379" i="5"/>
  <c r="I1380" i="5"/>
  <c r="J1380" i="5"/>
  <c r="I1381" i="5"/>
  <c r="J1381" i="5"/>
  <c r="I1382" i="5"/>
  <c r="J1382" i="5"/>
  <c r="I1383" i="5"/>
  <c r="J1383" i="5"/>
  <c r="I1384" i="5"/>
  <c r="J1384" i="5"/>
  <c r="I1385" i="5"/>
  <c r="J1385" i="5"/>
  <c r="I1386" i="5"/>
  <c r="J1386" i="5"/>
  <c r="I1387" i="5"/>
  <c r="J1387" i="5"/>
  <c r="I1388" i="5"/>
  <c r="J1388" i="5"/>
  <c r="I1389" i="5"/>
  <c r="J1389" i="5"/>
  <c r="I1390" i="5"/>
  <c r="J1390" i="5"/>
  <c r="I1391" i="5"/>
  <c r="J1391" i="5"/>
  <c r="I1392" i="5"/>
  <c r="J1392" i="5"/>
  <c r="I1393" i="5"/>
  <c r="J1393" i="5"/>
  <c r="I1394" i="5"/>
  <c r="J1394" i="5"/>
  <c r="I1395" i="5"/>
  <c r="J1395" i="5"/>
  <c r="I1396" i="5"/>
  <c r="J1396" i="5"/>
  <c r="I1397" i="5"/>
  <c r="J1397" i="5"/>
  <c r="I1398" i="5"/>
  <c r="J1398" i="5"/>
  <c r="I1399" i="5"/>
  <c r="J1399" i="5"/>
  <c r="I1400" i="5"/>
  <c r="J1400" i="5"/>
  <c r="I1401" i="5"/>
  <c r="J1401" i="5"/>
  <c r="I1402" i="5"/>
  <c r="J1402" i="5"/>
  <c r="I1403" i="5"/>
  <c r="J1403" i="5"/>
  <c r="I1404" i="5"/>
  <c r="J1404" i="5"/>
  <c r="I1405" i="5"/>
  <c r="J1405" i="5"/>
  <c r="I1406" i="5"/>
  <c r="J1406" i="5"/>
  <c r="I1407" i="5"/>
  <c r="J1407" i="5"/>
  <c r="I1408" i="5"/>
  <c r="J1408" i="5"/>
  <c r="I1409" i="5"/>
  <c r="J1409" i="5"/>
  <c r="I1410" i="5"/>
  <c r="J1410" i="5"/>
  <c r="I1411" i="5"/>
  <c r="J1411" i="5"/>
  <c r="I1412" i="5"/>
  <c r="J1412" i="5"/>
  <c r="I1413" i="5"/>
  <c r="J1413" i="5"/>
  <c r="I1414" i="5"/>
  <c r="J1414" i="5"/>
  <c r="I1415" i="5"/>
  <c r="J1415" i="5"/>
  <c r="I1416" i="5"/>
  <c r="J1416" i="5"/>
  <c r="I1417" i="5"/>
  <c r="J1417" i="5"/>
  <c r="I1418" i="5"/>
  <c r="J1418" i="5"/>
  <c r="I1419" i="5"/>
  <c r="J1419" i="5"/>
  <c r="I1420" i="5"/>
  <c r="J1420" i="5"/>
  <c r="I1421" i="5"/>
  <c r="J1421" i="5"/>
  <c r="I1422" i="5"/>
  <c r="J1422" i="5"/>
  <c r="I1423" i="5"/>
  <c r="J1423" i="5"/>
  <c r="I1424" i="5"/>
  <c r="J1424" i="5"/>
  <c r="I1425" i="5"/>
  <c r="J1425" i="5"/>
  <c r="I1426" i="5"/>
  <c r="J1426" i="5"/>
  <c r="I1427" i="5"/>
  <c r="J1427" i="5"/>
  <c r="I1428" i="5"/>
  <c r="J1428" i="5"/>
  <c r="I1429" i="5"/>
  <c r="J1429" i="5"/>
  <c r="I1430" i="5"/>
  <c r="J1430" i="5"/>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I1108" i="5"/>
  <c r="J1108" i="5"/>
  <c r="I1109" i="5"/>
  <c r="J1109" i="5"/>
  <c r="I1110" i="5"/>
  <c r="J1110" i="5"/>
  <c r="I1111" i="5"/>
  <c r="J1111" i="5"/>
  <c r="I1112" i="5"/>
  <c r="J1112" i="5"/>
  <c r="I1113" i="5"/>
  <c r="J1113" i="5"/>
  <c r="I1114" i="5"/>
  <c r="J1114" i="5"/>
  <c r="I1115" i="5"/>
  <c r="J1115" i="5"/>
  <c r="I1116" i="5"/>
  <c r="J1116" i="5"/>
  <c r="I1117" i="5"/>
  <c r="J1117" i="5"/>
  <c r="I1118" i="5"/>
  <c r="J1118" i="5"/>
  <c r="I1119" i="5"/>
  <c r="J1119" i="5"/>
  <c r="I1120" i="5"/>
  <c r="J1120" i="5"/>
  <c r="I1121" i="5"/>
  <c r="J1121" i="5"/>
  <c r="I1122" i="5"/>
  <c r="J1122" i="5"/>
  <c r="I1123" i="5"/>
  <c r="J1123" i="5"/>
  <c r="I1124" i="5"/>
  <c r="J1124" i="5"/>
  <c r="I1125" i="5"/>
  <c r="J1125" i="5"/>
  <c r="I1126" i="5"/>
  <c r="J1126" i="5"/>
  <c r="I1127" i="5"/>
  <c r="J1127" i="5"/>
  <c r="I1128" i="5"/>
  <c r="J1128" i="5"/>
  <c r="I1129" i="5"/>
  <c r="J1129" i="5"/>
  <c r="I1130" i="5"/>
  <c r="J1130" i="5"/>
  <c r="I1131" i="5"/>
  <c r="J1131" i="5"/>
  <c r="I1132" i="5"/>
  <c r="J1132" i="5"/>
  <c r="I1133" i="5"/>
  <c r="J1133" i="5"/>
  <c r="I1134" i="5"/>
  <c r="J1134" i="5"/>
  <c r="I1135" i="5"/>
  <c r="J1135" i="5"/>
  <c r="I1136" i="5"/>
  <c r="J1136" i="5"/>
  <c r="I1137" i="5"/>
  <c r="J1137" i="5"/>
  <c r="I1138" i="5"/>
  <c r="J1138" i="5"/>
  <c r="I1139" i="5"/>
  <c r="J1139" i="5"/>
  <c r="I1140" i="5"/>
  <c r="J1140" i="5"/>
  <c r="I1141" i="5"/>
  <c r="J1141" i="5"/>
  <c r="I1142" i="5"/>
  <c r="J1142" i="5"/>
  <c r="I1143" i="5"/>
  <c r="J1143" i="5"/>
  <c r="I1144" i="5"/>
  <c r="J1144" i="5"/>
  <c r="I1145" i="5"/>
  <c r="J1145" i="5"/>
  <c r="I1146" i="5"/>
  <c r="J1146" i="5"/>
  <c r="I1147" i="5"/>
  <c r="J1147" i="5"/>
  <c r="I1148" i="5"/>
  <c r="J1148" i="5"/>
  <c r="I1149" i="5"/>
  <c r="J1149" i="5"/>
  <c r="I1150" i="5"/>
  <c r="J1150" i="5"/>
  <c r="I1151" i="5"/>
  <c r="J1151" i="5"/>
  <c r="I1152" i="5"/>
  <c r="J1152" i="5"/>
  <c r="I1153" i="5"/>
  <c r="J1153" i="5"/>
  <c r="I1154" i="5"/>
  <c r="J1154" i="5"/>
  <c r="I1155" i="5"/>
  <c r="J1155" i="5"/>
  <c r="I1156" i="5"/>
  <c r="J1156" i="5"/>
  <c r="I1157" i="5"/>
  <c r="J1157" i="5"/>
  <c r="I1158" i="5"/>
  <c r="J1158" i="5"/>
  <c r="I1159" i="5"/>
  <c r="J1159" i="5"/>
  <c r="I1160" i="5"/>
  <c r="J1160" i="5"/>
  <c r="I1161" i="5"/>
  <c r="J1161" i="5"/>
  <c r="I1162" i="5"/>
  <c r="J1162" i="5"/>
  <c r="I1163" i="5"/>
  <c r="J1163" i="5"/>
  <c r="I1164" i="5"/>
  <c r="J1164" i="5"/>
  <c r="I1165" i="5"/>
  <c r="J1165" i="5"/>
  <c r="I1166" i="5"/>
  <c r="J1166" i="5"/>
  <c r="I1167" i="5"/>
  <c r="J1167" i="5"/>
  <c r="I1168" i="5"/>
  <c r="J1168" i="5"/>
  <c r="I1169" i="5"/>
  <c r="J1169" i="5"/>
  <c r="I1170" i="5"/>
  <c r="J1170" i="5"/>
  <c r="I1171" i="5"/>
  <c r="J1171" i="5"/>
  <c r="I1172" i="5"/>
  <c r="J1172" i="5"/>
  <c r="I1173" i="5"/>
  <c r="J1173" i="5"/>
  <c r="I1174" i="5"/>
  <c r="J1174" i="5"/>
  <c r="I1175" i="5"/>
  <c r="J1175" i="5"/>
  <c r="I1176" i="5"/>
  <c r="J1176" i="5"/>
  <c r="I1177" i="5"/>
  <c r="J1177" i="5"/>
  <c r="I1178" i="5"/>
  <c r="J1178" i="5"/>
  <c r="I1179" i="5"/>
  <c r="J1179" i="5"/>
  <c r="I1180" i="5"/>
  <c r="J1180" i="5"/>
  <c r="I1181" i="5"/>
  <c r="J1181" i="5"/>
  <c r="I1182" i="5"/>
  <c r="J1182" i="5"/>
  <c r="I1183" i="5"/>
  <c r="J1183" i="5"/>
  <c r="I1184" i="5"/>
  <c r="J1184" i="5"/>
  <c r="I1185" i="5"/>
  <c r="J1185" i="5"/>
  <c r="I1186" i="5"/>
  <c r="J1186" i="5"/>
  <c r="I1187" i="5"/>
  <c r="J1187" i="5"/>
  <c r="I1188" i="5"/>
  <c r="J1188" i="5"/>
  <c r="I1189" i="5"/>
  <c r="J1189" i="5"/>
  <c r="I1190" i="5"/>
  <c r="J1190" i="5"/>
  <c r="I1191" i="5"/>
  <c r="J1191" i="5"/>
  <c r="I1192" i="5"/>
  <c r="J1192" i="5"/>
  <c r="I1193" i="5"/>
  <c r="J1193" i="5"/>
  <c r="I1194" i="5"/>
  <c r="J1194" i="5"/>
  <c r="I1195" i="5"/>
  <c r="J1195" i="5"/>
  <c r="I1196" i="5"/>
  <c r="J1196" i="5"/>
  <c r="I1197" i="5"/>
  <c r="J1197" i="5"/>
  <c r="I1198" i="5"/>
  <c r="J1198" i="5"/>
  <c r="I1199" i="5"/>
  <c r="J1199" i="5"/>
  <c r="I1200" i="5"/>
  <c r="J1200" i="5"/>
  <c r="I1201" i="5"/>
  <c r="J1201" i="5"/>
  <c r="I1202" i="5"/>
  <c r="J1202" i="5"/>
  <c r="I1203" i="5"/>
  <c r="J1203" i="5"/>
  <c r="I1204" i="5"/>
  <c r="J1204" i="5"/>
  <c r="I1205" i="5"/>
  <c r="J1205" i="5"/>
  <c r="I1206" i="5"/>
  <c r="J1206" i="5"/>
  <c r="I1207" i="5"/>
  <c r="J1207" i="5"/>
  <c r="I1208" i="5"/>
  <c r="J1208" i="5"/>
  <c r="I1209" i="5"/>
  <c r="J1209" i="5"/>
  <c r="I1210" i="5"/>
  <c r="J1210" i="5"/>
  <c r="I1211" i="5"/>
  <c r="J1211" i="5"/>
  <c r="I1212" i="5"/>
  <c r="J1212" i="5"/>
  <c r="I1213" i="5"/>
  <c r="J1213" i="5"/>
  <c r="I1214" i="5"/>
  <c r="J1214" i="5"/>
  <c r="I1215" i="5"/>
  <c r="J1215" i="5"/>
  <c r="I1216" i="5"/>
  <c r="J1216" i="5"/>
  <c r="I1217" i="5"/>
  <c r="J1217" i="5"/>
  <c r="I1218" i="5"/>
  <c r="J1218" i="5"/>
  <c r="I1219" i="5"/>
  <c r="J1219" i="5"/>
  <c r="I1220" i="5"/>
  <c r="J1220" i="5"/>
  <c r="I1221" i="5"/>
  <c r="J1221" i="5"/>
  <c r="I1222" i="5"/>
  <c r="J1222" i="5"/>
  <c r="I1223" i="5"/>
  <c r="J1223" i="5"/>
  <c r="I1224" i="5"/>
  <c r="J1224" i="5"/>
  <c r="I1225" i="5"/>
  <c r="J1225" i="5"/>
  <c r="I1226" i="5"/>
  <c r="J1226" i="5"/>
  <c r="I1227" i="5"/>
  <c r="J1227" i="5"/>
  <c r="I1228" i="5"/>
  <c r="J1228" i="5"/>
  <c r="I1229" i="5"/>
  <c r="J1229" i="5"/>
  <c r="I1230" i="5"/>
  <c r="J1230" i="5"/>
  <c r="I1231" i="5"/>
  <c r="J1231" i="5"/>
  <c r="I1232" i="5"/>
  <c r="J1232" i="5"/>
  <c r="I1233" i="5"/>
  <c r="J1233" i="5"/>
  <c r="I1234" i="5"/>
  <c r="J1234" i="5"/>
  <c r="I1235" i="5"/>
  <c r="J1235" i="5"/>
  <c r="I1236" i="5"/>
  <c r="J1236" i="5"/>
  <c r="I1237" i="5"/>
  <c r="J1237" i="5"/>
  <c r="I1238" i="5"/>
  <c r="J1238" i="5"/>
  <c r="I1239" i="5"/>
  <c r="J1239" i="5"/>
  <c r="I1240" i="5"/>
  <c r="J1240" i="5"/>
  <c r="I1241" i="5"/>
  <c r="J1241" i="5"/>
  <c r="I1242" i="5"/>
  <c r="J1242" i="5"/>
  <c r="I1243" i="5"/>
  <c r="J1243" i="5"/>
  <c r="I1244" i="5"/>
  <c r="J1244" i="5"/>
  <c r="I1245" i="5"/>
  <c r="J1245" i="5"/>
  <c r="I1246" i="5"/>
  <c r="J1246" i="5"/>
  <c r="I1247" i="5"/>
  <c r="J1247" i="5"/>
  <c r="I1248" i="5"/>
  <c r="J1248" i="5"/>
  <c r="I1249" i="5"/>
  <c r="J1249" i="5"/>
  <c r="I1250" i="5"/>
  <c r="J1250" i="5"/>
  <c r="I1251" i="5"/>
  <c r="J1251" i="5"/>
  <c r="I1252" i="5"/>
  <c r="J1252" i="5"/>
  <c r="I1253" i="5"/>
  <c r="J1253" i="5"/>
  <c r="I1254" i="5"/>
  <c r="J1254" i="5"/>
  <c r="I1255" i="5"/>
  <c r="J1255" i="5"/>
  <c r="I1256" i="5"/>
  <c r="J1256" i="5"/>
  <c r="I1257" i="5"/>
  <c r="J1257" i="5"/>
  <c r="I1258" i="5"/>
  <c r="J1258" i="5"/>
  <c r="I1259" i="5"/>
  <c r="J1259" i="5"/>
  <c r="I1260" i="5"/>
  <c r="J1260" i="5"/>
  <c r="I1261" i="5"/>
  <c r="J1261" i="5"/>
  <c r="I1262" i="5"/>
  <c r="J1262" i="5"/>
  <c r="I1263" i="5"/>
  <c r="J1263" i="5"/>
  <c r="I1264" i="5"/>
  <c r="J1264" i="5"/>
  <c r="I1265" i="5"/>
  <c r="J1265" i="5"/>
  <c r="I1266" i="5"/>
  <c r="J1266" i="5"/>
  <c r="I1267" i="5"/>
  <c r="J1267" i="5"/>
  <c r="I1268" i="5"/>
  <c r="J1268" i="5"/>
  <c r="I1269" i="5"/>
  <c r="J1269" i="5"/>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I1105" i="5"/>
  <c r="J1105" i="5"/>
  <c r="I1106" i="5"/>
  <c r="J1106" i="5"/>
  <c r="I1107" i="5"/>
  <c r="J1107" i="5"/>
  <c r="I1102" i="5"/>
  <c r="J1102" i="5"/>
  <c r="I1103" i="5"/>
  <c r="J1103" i="5"/>
  <c r="I1104" i="5"/>
  <c r="J1104" i="5"/>
  <c r="N372" i="1"/>
  <c r="B372" i="1"/>
  <c r="B371" i="1"/>
  <c r="N371" i="1"/>
  <c r="I944" i="5"/>
  <c r="J944" i="5"/>
  <c r="I945" i="5"/>
  <c r="J945" i="5"/>
  <c r="I946" i="5"/>
  <c r="J946" i="5"/>
  <c r="I947" i="5"/>
  <c r="J947" i="5"/>
  <c r="I948" i="5"/>
  <c r="J948" i="5"/>
  <c r="I949" i="5"/>
  <c r="J949" i="5"/>
  <c r="I950" i="5"/>
  <c r="J950" i="5"/>
  <c r="I951" i="5"/>
  <c r="J951" i="5"/>
  <c r="I952" i="5"/>
  <c r="J952" i="5"/>
  <c r="I953" i="5"/>
  <c r="J953" i="5"/>
  <c r="I954" i="5"/>
  <c r="J954" i="5"/>
  <c r="I955" i="5"/>
  <c r="J955" i="5"/>
  <c r="I956" i="5"/>
  <c r="J956" i="5"/>
  <c r="I957" i="5"/>
  <c r="J957" i="5"/>
  <c r="I958" i="5"/>
  <c r="J958" i="5"/>
  <c r="I959" i="5"/>
  <c r="J959" i="5"/>
  <c r="I960" i="5"/>
  <c r="J960" i="5"/>
  <c r="I961" i="5"/>
  <c r="J961" i="5"/>
  <c r="I962" i="5"/>
  <c r="J962" i="5"/>
  <c r="I963" i="5"/>
  <c r="J963" i="5"/>
  <c r="I964" i="5"/>
  <c r="J964" i="5"/>
  <c r="I965" i="5"/>
  <c r="J965" i="5"/>
  <c r="I966" i="5"/>
  <c r="J966" i="5"/>
  <c r="I967" i="5"/>
  <c r="J967" i="5"/>
  <c r="I968" i="5"/>
  <c r="J968" i="5"/>
  <c r="I969" i="5"/>
  <c r="J969" i="5"/>
  <c r="I970" i="5"/>
  <c r="J970" i="5"/>
  <c r="I971" i="5"/>
  <c r="J971" i="5"/>
  <c r="I972" i="5"/>
  <c r="J972" i="5"/>
  <c r="I973" i="5"/>
  <c r="J973" i="5"/>
  <c r="I974" i="5"/>
  <c r="J974" i="5"/>
  <c r="I975" i="5"/>
  <c r="J975" i="5"/>
  <c r="I976" i="5"/>
  <c r="J976" i="5"/>
  <c r="I977" i="5"/>
  <c r="J977" i="5"/>
  <c r="I978" i="5"/>
  <c r="J978" i="5"/>
  <c r="I979" i="5"/>
  <c r="J979" i="5"/>
  <c r="I980" i="5"/>
  <c r="J980" i="5"/>
  <c r="I981" i="5"/>
  <c r="J981" i="5"/>
  <c r="I982" i="5"/>
  <c r="J982" i="5"/>
  <c r="I983" i="5"/>
  <c r="J983" i="5"/>
  <c r="I984" i="5"/>
  <c r="J984" i="5"/>
  <c r="I985" i="5"/>
  <c r="J985" i="5"/>
  <c r="I986" i="5"/>
  <c r="J986" i="5"/>
  <c r="I987" i="5"/>
  <c r="J987" i="5"/>
  <c r="I988" i="5"/>
  <c r="J988" i="5"/>
  <c r="I989" i="5"/>
  <c r="J989" i="5"/>
  <c r="I990" i="5"/>
  <c r="J990" i="5"/>
  <c r="I991" i="5"/>
  <c r="J991" i="5"/>
  <c r="I992" i="5"/>
  <c r="J992" i="5"/>
  <c r="I993" i="5"/>
  <c r="J993" i="5"/>
  <c r="I994" i="5"/>
  <c r="J994" i="5"/>
  <c r="I995" i="5"/>
  <c r="J995" i="5"/>
  <c r="I996" i="5"/>
  <c r="J996" i="5"/>
  <c r="I997" i="5"/>
  <c r="J997" i="5"/>
  <c r="I998" i="5"/>
  <c r="J998" i="5"/>
  <c r="I999" i="5"/>
  <c r="J999" i="5"/>
  <c r="I1000" i="5"/>
  <c r="J1000" i="5"/>
  <c r="I1001" i="5"/>
  <c r="J1001" i="5"/>
  <c r="I1002" i="5"/>
  <c r="J1002" i="5"/>
  <c r="I1003" i="5"/>
  <c r="J1003" i="5"/>
  <c r="I1004" i="5"/>
  <c r="J1004" i="5"/>
  <c r="I1005" i="5"/>
  <c r="J1005" i="5"/>
  <c r="I1006" i="5"/>
  <c r="J1006" i="5"/>
  <c r="I1007" i="5"/>
  <c r="J1007" i="5"/>
  <c r="I1008" i="5"/>
  <c r="J1008" i="5"/>
  <c r="I1009" i="5"/>
  <c r="J1009" i="5"/>
  <c r="I1010" i="5"/>
  <c r="J1010" i="5"/>
  <c r="I1011" i="5"/>
  <c r="J1011" i="5"/>
  <c r="I1012" i="5"/>
  <c r="J1012" i="5"/>
  <c r="I1013" i="5"/>
  <c r="J1013" i="5"/>
  <c r="I1014" i="5"/>
  <c r="J1014" i="5"/>
  <c r="I1015" i="5"/>
  <c r="J1015" i="5"/>
  <c r="I1016" i="5"/>
  <c r="J1016" i="5"/>
  <c r="I1017" i="5"/>
  <c r="J1017" i="5"/>
  <c r="I1018" i="5"/>
  <c r="J1018" i="5"/>
  <c r="I1019" i="5"/>
  <c r="J1019" i="5"/>
  <c r="I1020" i="5"/>
  <c r="J1020" i="5"/>
  <c r="I1021" i="5"/>
  <c r="J1021" i="5"/>
  <c r="I1022" i="5"/>
  <c r="J1022" i="5"/>
  <c r="I1023" i="5"/>
  <c r="J1023" i="5"/>
  <c r="I1024" i="5"/>
  <c r="J1024" i="5"/>
  <c r="I1025" i="5"/>
  <c r="J1025" i="5"/>
  <c r="I1026" i="5"/>
  <c r="J1026" i="5"/>
  <c r="I1027" i="5"/>
  <c r="J1027" i="5"/>
  <c r="I1028" i="5"/>
  <c r="J1028" i="5"/>
  <c r="I1029" i="5"/>
  <c r="J1029" i="5"/>
  <c r="I1030" i="5"/>
  <c r="J1030" i="5"/>
  <c r="I1031" i="5"/>
  <c r="J1031" i="5"/>
  <c r="I1032" i="5"/>
  <c r="J1032" i="5"/>
  <c r="I1033" i="5"/>
  <c r="J1033" i="5"/>
  <c r="I1034" i="5"/>
  <c r="J1034" i="5"/>
  <c r="I1035" i="5"/>
  <c r="J1035" i="5"/>
  <c r="I1036" i="5"/>
  <c r="J1036" i="5"/>
  <c r="I1037" i="5"/>
  <c r="J1037" i="5"/>
  <c r="I1038" i="5"/>
  <c r="J1038" i="5"/>
  <c r="I1039" i="5"/>
  <c r="J1039" i="5"/>
  <c r="I1040" i="5"/>
  <c r="J1040" i="5"/>
  <c r="I1041" i="5"/>
  <c r="J1041" i="5"/>
  <c r="I1042" i="5"/>
  <c r="J1042" i="5"/>
  <c r="I1043" i="5"/>
  <c r="J1043" i="5"/>
  <c r="I1044" i="5"/>
  <c r="J1044" i="5"/>
  <c r="I1045" i="5"/>
  <c r="J1045" i="5"/>
  <c r="I1046" i="5"/>
  <c r="J1046" i="5"/>
  <c r="I1047" i="5"/>
  <c r="J1047" i="5"/>
  <c r="I1048" i="5"/>
  <c r="J1048" i="5"/>
  <c r="I1049" i="5"/>
  <c r="J1049" i="5"/>
  <c r="I1050" i="5"/>
  <c r="J1050" i="5"/>
  <c r="I1051" i="5"/>
  <c r="J1051" i="5"/>
  <c r="I1052" i="5"/>
  <c r="J1052" i="5"/>
  <c r="I1053" i="5"/>
  <c r="J1053" i="5"/>
  <c r="I1054" i="5"/>
  <c r="J1054" i="5"/>
  <c r="I1055" i="5"/>
  <c r="J1055" i="5"/>
  <c r="I1056" i="5"/>
  <c r="J1056" i="5"/>
  <c r="I1057" i="5"/>
  <c r="J1057" i="5"/>
  <c r="I1058" i="5"/>
  <c r="J1058" i="5"/>
  <c r="I1059" i="5"/>
  <c r="J1059" i="5"/>
  <c r="I1060" i="5"/>
  <c r="J1060" i="5"/>
  <c r="I1061" i="5"/>
  <c r="J1061" i="5"/>
  <c r="I1062" i="5"/>
  <c r="J1062" i="5"/>
  <c r="I1063" i="5"/>
  <c r="J1063" i="5"/>
  <c r="I1064" i="5"/>
  <c r="J1064" i="5"/>
  <c r="I1065" i="5"/>
  <c r="J1065" i="5"/>
  <c r="I1066" i="5"/>
  <c r="J1066" i="5"/>
  <c r="I1067" i="5"/>
  <c r="J1067" i="5"/>
  <c r="I1068" i="5"/>
  <c r="J1068" i="5"/>
  <c r="I1069" i="5"/>
  <c r="J1069" i="5"/>
  <c r="I1070" i="5"/>
  <c r="J1070" i="5"/>
  <c r="I1071" i="5"/>
  <c r="J1071" i="5"/>
  <c r="I1072" i="5"/>
  <c r="J1072" i="5"/>
  <c r="I1073" i="5"/>
  <c r="J1073" i="5"/>
  <c r="I1074" i="5"/>
  <c r="J1074" i="5"/>
  <c r="I1075" i="5"/>
  <c r="J1075" i="5"/>
  <c r="I1076" i="5"/>
  <c r="J1076" i="5"/>
  <c r="I1077" i="5"/>
  <c r="J1077" i="5"/>
  <c r="I1078" i="5"/>
  <c r="J1078" i="5"/>
  <c r="I1079" i="5"/>
  <c r="J1079" i="5"/>
  <c r="I1080" i="5"/>
  <c r="J1080" i="5"/>
  <c r="I1081" i="5"/>
  <c r="J1081" i="5"/>
  <c r="I1082" i="5"/>
  <c r="J1082" i="5"/>
  <c r="I1083" i="5"/>
  <c r="J1083" i="5"/>
  <c r="I1084" i="5"/>
  <c r="J1084" i="5"/>
  <c r="I1085" i="5"/>
  <c r="J1085" i="5"/>
  <c r="I1086" i="5"/>
  <c r="J1086" i="5"/>
  <c r="I1087" i="5"/>
  <c r="J1087" i="5"/>
  <c r="I1088" i="5"/>
  <c r="J1088" i="5"/>
  <c r="I1089" i="5"/>
  <c r="J1089" i="5"/>
  <c r="I1090" i="5"/>
  <c r="J1090" i="5"/>
  <c r="I1091" i="5"/>
  <c r="J1091" i="5"/>
  <c r="I1092" i="5"/>
  <c r="J1092" i="5"/>
  <c r="I1093" i="5"/>
  <c r="J1093" i="5"/>
  <c r="I1094" i="5"/>
  <c r="J1094" i="5"/>
  <c r="I1095" i="5"/>
  <c r="J1095" i="5"/>
  <c r="I1096" i="5"/>
  <c r="J1096" i="5"/>
  <c r="I1097" i="5"/>
  <c r="J1097" i="5"/>
  <c r="I1098" i="5"/>
  <c r="J1098" i="5"/>
  <c r="I1099" i="5"/>
  <c r="J1099" i="5"/>
  <c r="I1100" i="5"/>
  <c r="J1100" i="5"/>
  <c r="I1101" i="5"/>
  <c r="J1101" i="5"/>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I941" i="5"/>
  <c r="J941" i="5"/>
  <c r="I942" i="5"/>
  <c r="J942" i="5"/>
  <c r="I943" i="5"/>
  <c r="J943" i="5"/>
  <c r="I785" i="5"/>
  <c r="J785" i="5"/>
  <c r="I786" i="5"/>
  <c r="J786" i="5"/>
  <c r="I787" i="5"/>
  <c r="J787" i="5"/>
  <c r="I788" i="5"/>
  <c r="J788" i="5"/>
  <c r="I789" i="5"/>
  <c r="J789" i="5"/>
  <c r="I790" i="5"/>
  <c r="J790" i="5"/>
  <c r="I791" i="5"/>
  <c r="J791" i="5"/>
  <c r="I792" i="5"/>
  <c r="J792" i="5"/>
  <c r="I793" i="5"/>
  <c r="J793" i="5"/>
  <c r="I794" i="5"/>
  <c r="J794" i="5"/>
  <c r="I795" i="5"/>
  <c r="J795" i="5"/>
  <c r="I796" i="5"/>
  <c r="J796" i="5"/>
  <c r="I797" i="5"/>
  <c r="J797" i="5"/>
  <c r="I798" i="5"/>
  <c r="J798" i="5"/>
  <c r="I799" i="5"/>
  <c r="J799" i="5"/>
  <c r="I800" i="5"/>
  <c r="J800" i="5"/>
  <c r="I801" i="5"/>
  <c r="J801" i="5"/>
  <c r="I802" i="5"/>
  <c r="J802" i="5"/>
  <c r="I803" i="5"/>
  <c r="J803" i="5"/>
  <c r="I804" i="5"/>
  <c r="J804" i="5"/>
  <c r="I805" i="5"/>
  <c r="J805" i="5"/>
  <c r="I806" i="5"/>
  <c r="J806" i="5"/>
  <c r="I807" i="5"/>
  <c r="J807" i="5"/>
  <c r="I808" i="5"/>
  <c r="J808" i="5"/>
  <c r="I809" i="5"/>
  <c r="J809" i="5"/>
  <c r="I810" i="5"/>
  <c r="J810" i="5"/>
  <c r="I811" i="5"/>
  <c r="J811" i="5"/>
  <c r="I812" i="5"/>
  <c r="J812" i="5"/>
  <c r="I813" i="5"/>
  <c r="J813" i="5"/>
  <c r="I814" i="5"/>
  <c r="J814" i="5"/>
  <c r="I815" i="5"/>
  <c r="J815" i="5"/>
  <c r="I816" i="5"/>
  <c r="J816" i="5"/>
  <c r="I817" i="5"/>
  <c r="J817" i="5"/>
  <c r="I818" i="5"/>
  <c r="J818" i="5"/>
  <c r="I819" i="5"/>
  <c r="J819" i="5"/>
  <c r="I820" i="5"/>
  <c r="J820" i="5"/>
  <c r="I821" i="5"/>
  <c r="J821" i="5"/>
  <c r="I822" i="5"/>
  <c r="J822" i="5"/>
  <c r="I823" i="5"/>
  <c r="J823" i="5"/>
  <c r="I824" i="5"/>
  <c r="J824" i="5"/>
  <c r="I825" i="5"/>
  <c r="J825" i="5"/>
  <c r="I826" i="5"/>
  <c r="J826" i="5"/>
  <c r="I827" i="5"/>
  <c r="J827" i="5"/>
  <c r="I828" i="5"/>
  <c r="J828" i="5"/>
  <c r="I829" i="5"/>
  <c r="J829" i="5"/>
  <c r="I830" i="5"/>
  <c r="J830" i="5"/>
  <c r="I831" i="5"/>
  <c r="J831" i="5"/>
  <c r="I832" i="5"/>
  <c r="J832" i="5"/>
  <c r="I833" i="5"/>
  <c r="J833" i="5"/>
  <c r="I834" i="5"/>
  <c r="J834" i="5"/>
  <c r="I835" i="5"/>
  <c r="J835" i="5"/>
  <c r="I836" i="5"/>
  <c r="J836" i="5"/>
  <c r="I837" i="5"/>
  <c r="J837" i="5"/>
  <c r="I838" i="5"/>
  <c r="J838" i="5"/>
  <c r="I839" i="5"/>
  <c r="J839" i="5"/>
  <c r="I840" i="5"/>
  <c r="J840" i="5"/>
  <c r="I841" i="5"/>
  <c r="J841" i="5"/>
  <c r="I842" i="5"/>
  <c r="J842" i="5"/>
  <c r="I843" i="5"/>
  <c r="J843" i="5"/>
  <c r="I844" i="5"/>
  <c r="J844" i="5"/>
  <c r="I845" i="5"/>
  <c r="J845" i="5"/>
  <c r="I846" i="5"/>
  <c r="J846" i="5"/>
  <c r="I847" i="5"/>
  <c r="J847" i="5"/>
  <c r="I848" i="5"/>
  <c r="J848" i="5"/>
  <c r="I849" i="5"/>
  <c r="J849" i="5"/>
  <c r="I850" i="5"/>
  <c r="J850" i="5"/>
  <c r="I851" i="5"/>
  <c r="J851" i="5"/>
  <c r="I852" i="5"/>
  <c r="J852" i="5"/>
  <c r="I853" i="5"/>
  <c r="J853" i="5"/>
  <c r="I854" i="5"/>
  <c r="J854" i="5"/>
  <c r="I855" i="5"/>
  <c r="J855" i="5"/>
  <c r="I856" i="5"/>
  <c r="J856" i="5"/>
  <c r="I857" i="5"/>
  <c r="J857" i="5"/>
  <c r="I858" i="5"/>
  <c r="J858" i="5"/>
  <c r="I859" i="5"/>
  <c r="J859" i="5"/>
  <c r="I860" i="5"/>
  <c r="J860" i="5"/>
  <c r="I861" i="5"/>
  <c r="J861" i="5"/>
  <c r="I862" i="5"/>
  <c r="J862" i="5"/>
  <c r="I863" i="5"/>
  <c r="J863" i="5"/>
  <c r="I864" i="5"/>
  <c r="J864" i="5"/>
  <c r="I865" i="5"/>
  <c r="J865" i="5"/>
  <c r="I866" i="5"/>
  <c r="J866" i="5"/>
  <c r="I867" i="5"/>
  <c r="J867" i="5"/>
  <c r="I868" i="5"/>
  <c r="J868" i="5"/>
  <c r="I869" i="5"/>
  <c r="J869" i="5"/>
  <c r="I870" i="5"/>
  <c r="J870" i="5"/>
  <c r="I871" i="5"/>
  <c r="J871" i="5"/>
  <c r="I872" i="5"/>
  <c r="J872" i="5"/>
  <c r="I873" i="5"/>
  <c r="J873" i="5"/>
  <c r="I874" i="5"/>
  <c r="J874" i="5"/>
  <c r="I875" i="5"/>
  <c r="J875" i="5"/>
  <c r="I876" i="5"/>
  <c r="J876" i="5"/>
  <c r="I877" i="5"/>
  <c r="J877" i="5"/>
  <c r="I878" i="5"/>
  <c r="J878" i="5"/>
  <c r="I879" i="5"/>
  <c r="J879" i="5"/>
  <c r="I880" i="5"/>
  <c r="J880" i="5"/>
  <c r="I881" i="5"/>
  <c r="J881" i="5"/>
  <c r="I882" i="5"/>
  <c r="J882" i="5"/>
  <c r="I883" i="5"/>
  <c r="J883" i="5"/>
  <c r="I884" i="5"/>
  <c r="J884" i="5"/>
  <c r="I885" i="5"/>
  <c r="J885" i="5"/>
  <c r="I886" i="5"/>
  <c r="J886" i="5"/>
  <c r="I887" i="5"/>
  <c r="J887" i="5"/>
  <c r="I888" i="5"/>
  <c r="J888" i="5"/>
  <c r="I889" i="5"/>
  <c r="J889" i="5"/>
  <c r="I890" i="5"/>
  <c r="J890" i="5"/>
  <c r="I891" i="5"/>
  <c r="J891" i="5"/>
  <c r="I892" i="5"/>
  <c r="J892" i="5"/>
  <c r="I893" i="5"/>
  <c r="J893" i="5"/>
  <c r="I894" i="5"/>
  <c r="J894" i="5"/>
  <c r="I895" i="5"/>
  <c r="J895" i="5"/>
  <c r="I896" i="5"/>
  <c r="J896" i="5"/>
  <c r="I897" i="5"/>
  <c r="J897" i="5"/>
  <c r="I898" i="5"/>
  <c r="J898" i="5"/>
  <c r="I899" i="5"/>
  <c r="J899" i="5"/>
  <c r="I900" i="5"/>
  <c r="J900" i="5"/>
  <c r="I901" i="5"/>
  <c r="J901" i="5"/>
  <c r="I902" i="5"/>
  <c r="J902" i="5"/>
  <c r="I903" i="5"/>
  <c r="J903" i="5"/>
  <c r="I904" i="5"/>
  <c r="J904" i="5"/>
  <c r="I905" i="5"/>
  <c r="J905" i="5"/>
  <c r="I906" i="5"/>
  <c r="J906" i="5"/>
  <c r="I907" i="5"/>
  <c r="J907" i="5"/>
  <c r="I908" i="5"/>
  <c r="J908" i="5"/>
  <c r="I909" i="5"/>
  <c r="J909" i="5"/>
  <c r="I910" i="5"/>
  <c r="J910" i="5"/>
  <c r="I911" i="5"/>
  <c r="J911" i="5"/>
  <c r="I912" i="5"/>
  <c r="J912" i="5"/>
  <c r="I913" i="5"/>
  <c r="J913" i="5"/>
  <c r="I914" i="5"/>
  <c r="J914" i="5"/>
  <c r="I915" i="5"/>
  <c r="J915" i="5"/>
  <c r="I916" i="5"/>
  <c r="J916" i="5"/>
  <c r="I917" i="5"/>
  <c r="J917" i="5"/>
  <c r="I918" i="5"/>
  <c r="J918" i="5"/>
  <c r="I919" i="5"/>
  <c r="J919" i="5"/>
  <c r="I920" i="5"/>
  <c r="J920" i="5"/>
  <c r="I921" i="5"/>
  <c r="J921" i="5"/>
  <c r="I922" i="5"/>
  <c r="J922" i="5"/>
  <c r="I923" i="5"/>
  <c r="J923" i="5"/>
  <c r="I924" i="5"/>
  <c r="J924" i="5"/>
  <c r="I925" i="5"/>
  <c r="J925" i="5"/>
  <c r="I926" i="5"/>
  <c r="J926" i="5"/>
  <c r="I927" i="5"/>
  <c r="J927" i="5"/>
  <c r="I928" i="5"/>
  <c r="J928" i="5"/>
  <c r="I929" i="5"/>
  <c r="J929" i="5"/>
  <c r="I930" i="5"/>
  <c r="J930" i="5"/>
  <c r="I931" i="5"/>
  <c r="J931" i="5"/>
  <c r="I932" i="5"/>
  <c r="J932" i="5"/>
  <c r="I933" i="5"/>
  <c r="J933" i="5"/>
  <c r="I934" i="5"/>
  <c r="J934" i="5"/>
  <c r="I935" i="5"/>
  <c r="J935" i="5"/>
  <c r="I936" i="5"/>
  <c r="J936" i="5"/>
  <c r="I937" i="5"/>
  <c r="J937" i="5"/>
  <c r="I938" i="5"/>
  <c r="J938" i="5"/>
  <c r="I939" i="5"/>
  <c r="J939" i="5"/>
  <c r="I940" i="5"/>
  <c r="J940" i="5"/>
  <c r="N317" i="1"/>
  <c r="B317"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I782" i="5" l="1"/>
  <c r="J782" i="5"/>
  <c r="I783" i="5"/>
  <c r="J783" i="5"/>
  <c r="I784" i="5"/>
  <c r="J784" i="5"/>
  <c r="I779" i="5"/>
  <c r="J779" i="5"/>
  <c r="I780" i="5"/>
  <c r="J780" i="5"/>
  <c r="I781" i="5"/>
  <c r="J781" i="5"/>
  <c r="I776" i="5"/>
  <c r="J776" i="5"/>
  <c r="I777" i="5"/>
  <c r="J777" i="5"/>
  <c r="I778" i="5"/>
  <c r="J778" i="5"/>
  <c r="I773" i="5"/>
  <c r="J773" i="5"/>
  <c r="I774" i="5"/>
  <c r="J774" i="5"/>
  <c r="I775" i="5"/>
  <c r="J775" i="5"/>
  <c r="B261" i="1"/>
  <c r="B262" i="1"/>
  <c r="B263" i="1"/>
  <c r="B264" i="1"/>
  <c r="N261" i="1"/>
  <c r="N262" i="1"/>
  <c r="N263" i="1"/>
  <c r="N264" i="1"/>
  <c r="I620" i="5" l="1"/>
  <c r="J620" i="5"/>
  <c r="I621" i="5"/>
  <c r="J621" i="5"/>
  <c r="I622" i="5"/>
  <c r="J622" i="5"/>
  <c r="I623" i="5"/>
  <c r="J623" i="5"/>
  <c r="I624" i="5"/>
  <c r="J624" i="5"/>
  <c r="I625" i="5"/>
  <c r="J625" i="5"/>
  <c r="I626" i="5"/>
  <c r="J626" i="5"/>
  <c r="I627" i="5"/>
  <c r="J627" i="5"/>
  <c r="I628" i="5"/>
  <c r="J628" i="5"/>
  <c r="I629" i="5"/>
  <c r="J629" i="5"/>
  <c r="I630" i="5"/>
  <c r="J630" i="5"/>
  <c r="I631" i="5"/>
  <c r="J631" i="5"/>
  <c r="I632" i="5"/>
  <c r="J632" i="5"/>
  <c r="I633" i="5"/>
  <c r="J633" i="5"/>
  <c r="I634" i="5"/>
  <c r="J634" i="5"/>
  <c r="I635" i="5"/>
  <c r="J635" i="5"/>
  <c r="I636" i="5"/>
  <c r="J636" i="5"/>
  <c r="I637" i="5"/>
  <c r="J637" i="5"/>
  <c r="I638" i="5"/>
  <c r="J638" i="5"/>
  <c r="I639" i="5"/>
  <c r="J639" i="5"/>
  <c r="I640" i="5"/>
  <c r="J640" i="5"/>
  <c r="I641" i="5"/>
  <c r="J641" i="5"/>
  <c r="I642" i="5"/>
  <c r="J642" i="5"/>
  <c r="I643" i="5"/>
  <c r="J643" i="5"/>
  <c r="I644" i="5"/>
  <c r="J644" i="5"/>
  <c r="I645" i="5"/>
  <c r="J645" i="5"/>
  <c r="I646" i="5"/>
  <c r="J646" i="5"/>
  <c r="I647" i="5"/>
  <c r="J647" i="5"/>
  <c r="I648" i="5"/>
  <c r="J648" i="5"/>
  <c r="I649" i="5"/>
  <c r="J649" i="5"/>
  <c r="I650" i="5"/>
  <c r="J650" i="5"/>
  <c r="I651" i="5"/>
  <c r="J651" i="5"/>
  <c r="I652" i="5"/>
  <c r="J652" i="5"/>
  <c r="I653" i="5"/>
  <c r="J653" i="5"/>
  <c r="I654" i="5"/>
  <c r="J654" i="5"/>
  <c r="I655" i="5"/>
  <c r="J655" i="5"/>
  <c r="I656" i="5"/>
  <c r="J656" i="5"/>
  <c r="I657" i="5"/>
  <c r="J657" i="5"/>
  <c r="I658" i="5"/>
  <c r="J658" i="5"/>
  <c r="I659" i="5"/>
  <c r="J659" i="5"/>
  <c r="I660" i="5"/>
  <c r="J660" i="5"/>
  <c r="I661" i="5"/>
  <c r="J661" i="5"/>
  <c r="I662" i="5"/>
  <c r="J662" i="5"/>
  <c r="I663" i="5"/>
  <c r="J663" i="5"/>
  <c r="I664" i="5"/>
  <c r="J664" i="5"/>
  <c r="I665" i="5"/>
  <c r="J665" i="5"/>
  <c r="I666" i="5"/>
  <c r="J666" i="5"/>
  <c r="I667" i="5"/>
  <c r="J667" i="5"/>
  <c r="I668" i="5"/>
  <c r="J668" i="5"/>
  <c r="I669" i="5"/>
  <c r="J669" i="5"/>
  <c r="I670" i="5"/>
  <c r="J670" i="5"/>
  <c r="I671" i="5"/>
  <c r="J671" i="5"/>
  <c r="I672" i="5"/>
  <c r="J672" i="5"/>
  <c r="I673" i="5"/>
  <c r="J673" i="5"/>
  <c r="I674" i="5"/>
  <c r="J674" i="5"/>
  <c r="I675" i="5"/>
  <c r="J675" i="5"/>
  <c r="I676" i="5"/>
  <c r="J676" i="5"/>
  <c r="I677" i="5"/>
  <c r="J677" i="5"/>
  <c r="I678" i="5"/>
  <c r="J678" i="5"/>
  <c r="I679" i="5"/>
  <c r="J679" i="5"/>
  <c r="I680" i="5"/>
  <c r="J680" i="5"/>
  <c r="I681" i="5"/>
  <c r="J681" i="5"/>
  <c r="I682" i="5"/>
  <c r="J682" i="5"/>
  <c r="I683" i="5"/>
  <c r="J683" i="5"/>
  <c r="I684" i="5"/>
  <c r="J684" i="5"/>
  <c r="I685" i="5"/>
  <c r="J685" i="5"/>
  <c r="I686" i="5"/>
  <c r="J686" i="5"/>
  <c r="I687" i="5"/>
  <c r="J687" i="5"/>
  <c r="I688" i="5"/>
  <c r="J688" i="5"/>
  <c r="I689" i="5"/>
  <c r="J689" i="5"/>
  <c r="I690" i="5"/>
  <c r="J690" i="5"/>
  <c r="I691" i="5"/>
  <c r="J691" i="5"/>
  <c r="I692" i="5"/>
  <c r="J692" i="5"/>
  <c r="I693" i="5"/>
  <c r="J693" i="5"/>
  <c r="I694" i="5"/>
  <c r="J694" i="5"/>
  <c r="I695" i="5"/>
  <c r="J695" i="5"/>
  <c r="I696" i="5"/>
  <c r="J696" i="5"/>
  <c r="I697" i="5"/>
  <c r="J697" i="5"/>
  <c r="I698" i="5"/>
  <c r="J698" i="5"/>
  <c r="I699" i="5"/>
  <c r="J699" i="5"/>
  <c r="I700" i="5"/>
  <c r="J700" i="5"/>
  <c r="I701" i="5"/>
  <c r="J701" i="5"/>
  <c r="I702" i="5"/>
  <c r="J702" i="5"/>
  <c r="I703" i="5"/>
  <c r="J703" i="5"/>
  <c r="I704" i="5"/>
  <c r="J704" i="5"/>
  <c r="I705" i="5"/>
  <c r="J705" i="5"/>
  <c r="I706" i="5"/>
  <c r="J706" i="5"/>
  <c r="I707" i="5"/>
  <c r="J707" i="5"/>
  <c r="I708" i="5"/>
  <c r="J708" i="5"/>
  <c r="I709" i="5"/>
  <c r="J709" i="5"/>
  <c r="I710" i="5"/>
  <c r="J710" i="5"/>
  <c r="I711" i="5"/>
  <c r="J711" i="5"/>
  <c r="I712" i="5"/>
  <c r="J712" i="5"/>
  <c r="I713" i="5"/>
  <c r="J713" i="5"/>
  <c r="I714" i="5"/>
  <c r="J714" i="5"/>
  <c r="I715" i="5"/>
  <c r="J715" i="5"/>
  <c r="I716" i="5"/>
  <c r="J716" i="5"/>
  <c r="I717" i="5"/>
  <c r="J717" i="5"/>
  <c r="I718" i="5"/>
  <c r="J718" i="5"/>
  <c r="I719" i="5"/>
  <c r="J719" i="5"/>
  <c r="I720" i="5"/>
  <c r="J720" i="5"/>
  <c r="I721" i="5"/>
  <c r="J721" i="5"/>
  <c r="I722" i="5"/>
  <c r="J722" i="5"/>
  <c r="I723" i="5"/>
  <c r="J723" i="5"/>
  <c r="I724" i="5"/>
  <c r="J724" i="5"/>
  <c r="I725" i="5"/>
  <c r="J725" i="5"/>
  <c r="I726" i="5"/>
  <c r="J726" i="5"/>
  <c r="I727" i="5"/>
  <c r="J727" i="5"/>
  <c r="I728" i="5"/>
  <c r="J728" i="5"/>
  <c r="I729" i="5"/>
  <c r="J729" i="5"/>
  <c r="I730" i="5"/>
  <c r="J730" i="5"/>
  <c r="I731" i="5"/>
  <c r="J731" i="5"/>
  <c r="I732" i="5"/>
  <c r="J732" i="5"/>
  <c r="I733" i="5"/>
  <c r="J733" i="5"/>
  <c r="I734" i="5"/>
  <c r="J734" i="5"/>
  <c r="I735" i="5"/>
  <c r="J735" i="5"/>
  <c r="I736" i="5"/>
  <c r="J736" i="5"/>
  <c r="I737" i="5"/>
  <c r="J737" i="5"/>
  <c r="I738" i="5"/>
  <c r="J738" i="5"/>
  <c r="I739" i="5"/>
  <c r="J739" i="5"/>
  <c r="I740" i="5"/>
  <c r="J740" i="5"/>
  <c r="I741" i="5"/>
  <c r="J741" i="5"/>
  <c r="I742" i="5"/>
  <c r="J742" i="5"/>
  <c r="I743" i="5"/>
  <c r="J743" i="5"/>
  <c r="I744" i="5"/>
  <c r="J744" i="5"/>
  <c r="I745" i="5"/>
  <c r="J745" i="5"/>
  <c r="I746" i="5"/>
  <c r="J746" i="5"/>
  <c r="I747" i="5"/>
  <c r="J747" i="5"/>
  <c r="I748" i="5"/>
  <c r="J748" i="5"/>
  <c r="I749" i="5"/>
  <c r="J749" i="5"/>
  <c r="I750" i="5"/>
  <c r="J750" i="5"/>
  <c r="I751" i="5"/>
  <c r="J751" i="5"/>
  <c r="I752" i="5"/>
  <c r="J752" i="5"/>
  <c r="I753" i="5"/>
  <c r="J753" i="5"/>
  <c r="I754" i="5"/>
  <c r="J754" i="5"/>
  <c r="I755" i="5"/>
  <c r="J755" i="5"/>
  <c r="I756" i="5"/>
  <c r="J756" i="5"/>
  <c r="I757" i="5"/>
  <c r="J757" i="5"/>
  <c r="I758" i="5"/>
  <c r="J758" i="5"/>
  <c r="I759" i="5"/>
  <c r="J759" i="5"/>
  <c r="I760" i="5"/>
  <c r="J760" i="5"/>
  <c r="I761" i="5"/>
  <c r="J761" i="5"/>
  <c r="I762" i="5"/>
  <c r="J762" i="5"/>
  <c r="I763" i="5"/>
  <c r="J763" i="5"/>
  <c r="I764" i="5"/>
  <c r="J764" i="5"/>
  <c r="I765" i="5"/>
  <c r="J765" i="5"/>
  <c r="I766" i="5"/>
  <c r="J766" i="5"/>
  <c r="I767" i="5"/>
  <c r="J767" i="5"/>
  <c r="I768" i="5"/>
  <c r="J768" i="5"/>
  <c r="I769" i="5"/>
  <c r="J769" i="5"/>
  <c r="I770" i="5"/>
  <c r="J770" i="5"/>
  <c r="I771" i="5"/>
  <c r="J771" i="5"/>
  <c r="I772" i="5"/>
  <c r="J772" i="5"/>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10" i="1"/>
  <c r="B211" i="1"/>
  <c r="B212" i="1"/>
  <c r="B213" i="1"/>
  <c r="B214" i="1"/>
  <c r="B215" i="1"/>
  <c r="B216" i="1"/>
  <c r="B217" i="1"/>
  <c r="B218" i="1"/>
  <c r="B219" i="1"/>
  <c r="B220" i="1"/>
  <c r="B221" i="1"/>
  <c r="B222" i="1"/>
  <c r="I466" i="5"/>
  <c r="J466" i="5"/>
  <c r="I467" i="5"/>
  <c r="J467" i="5"/>
  <c r="I468" i="5"/>
  <c r="J468" i="5"/>
  <c r="I469" i="5"/>
  <c r="J469" i="5"/>
  <c r="I470" i="5"/>
  <c r="J470" i="5"/>
  <c r="I471" i="5"/>
  <c r="J471" i="5"/>
  <c r="I472" i="5"/>
  <c r="J472" i="5"/>
  <c r="I473" i="5"/>
  <c r="J473" i="5"/>
  <c r="I474" i="5"/>
  <c r="J474" i="5"/>
  <c r="I475" i="5"/>
  <c r="J475" i="5"/>
  <c r="I476" i="5"/>
  <c r="J476" i="5"/>
  <c r="I477" i="5"/>
  <c r="J477" i="5"/>
  <c r="I478" i="5"/>
  <c r="J478" i="5"/>
  <c r="I479" i="5"/>
  <c r="J479" i="5"/>
  <c r="I480" i="5"/>
  <c r="J480" i="5"/>
  <c r="I481" i="5"/>
  <c r="J481" i="5"/>
  <c r="I482" i="5"/>
  <c r="J482" i="5"/>
  <c r="I483" i="5"/>
  <c r="J483" i="5"/>
  <c r="I484" i="5"/>
  <c r="J484" i="5"/>
  <c r="I485" i="5"/>
  <c r="J485" i="5"/>
  <c r="I486" i="5"/>
  <c r="J486" i="5"/>
  <c r="I487" i="5"/>
  <c r="J487" i="5"/>
  <c r="I488" i="5"/>
  <c r="J488" i="5"/>
  <c r="I489" i="5"/>
  <c r="J489" i="5"/>
  <c r="I490" i="5"/>
  <c r="J490" i="5"/>
  <c r="I491" i="5"/>
  <c r="J491" i="5"/>
  <c r="I492" i="5"/>
  <c r="J492" i="5"/>
  <c r="I493" i="5"/>
  <c r="J493" i="5"/>
  <c r="I494" i="5"/>
  <c r="J494" i="5"/>
  <c r="I495" i="5"/>
  <c r="J495" i="5"/>
  <c r="I496" i="5"/>
  <c r="J496" i="5"/>
  <c r="I497" i="5"/>
  <c r="J497" i="5"/>
  <c r="I498" i="5"/>
  <c r="J498" i="5"/>
  <c r="I499" i="5"/>
  <c r="J499" i="5"/>
  <c r="I500" i="5"/>
  <c r="J500" i="5"/>
  <c r="I501" i="5"/>
  <c r="J501" i="5"/>
  <c r="I502" i="5"/>
  <c r="J502" i="5"/>
  <c r="I503" i="5"/>
  <c r="J503" i="5"/>
  <c r="I504" i="5"/>
  <c r="J504" i="5"/>
  <c r="I505" i="5"/>
  <c r="J505" i="5"/>
  <c r="I506" i="5"/>
  <c r="J506" i="5"/>
  <c r="I507" i="5"/>
  <c r="J507" i="5"/>
  <c r="I508" i="5"/>
  <c r="J508" i="5"/>
  <c r="I509" i="5"/>
  <c r="J509" i="5"/>
  <c r="I510" i="5"/>
  <c r="J510" i="5"/>
  <c r="I511" i="5"/>
  <c r="J511" i="5"/>
  <c r="I512" i="5"/>
  <c r="J512" i="5"/>
  <c r="I513" i="5"/>
  <c r="J513" i="5"/>
  <c r="I514" i="5"/>
  <c r="J514" i="5"/>
  <c r="I515" i="5"/>
  <c r="J515" i="5"/>
  <c r="I516" i="5"/>
  <c r="J516" i="5"/>
  <c r="I517" i="5"/>
  <c r="J517" i="5"/>
  <c r="I518" i="5"/>
  <c r="J518" i="5"/>
  <c r="I519" i="5"/>
  <c r="J519" i="5"/>
  <c r="I520" i="5"/>
  <c r="J520" i="5"/>
  <c r="I521" i="5"/>
  <c r="J521" i="5"/>
  <c r="I522" i="5"/>
  <c r="J522" i="5"/>
  <c r="I523" i="5"/>
  <c r="J523" i="5"/>
  <c r="I524" i="5"/>
  <c r="J524" i="5"/>
  <c r="I525" i="5"/>
  <c r="J525" i="5"/>
  <c r="I526" i="5"/>
  <c r="J526" i="5"/>
  <c r="I527" i="5"/>
  <c r="J527" i="5"/>
  <c r="I528" i="5"/>
  <c r="J528" i="5"/>
  <c r="I529" i="5"/>
  <c r="J529" i="5"/>
  <c r="I530" i="5"/>
  <c r="J530" i="5"/>
  <c r="I531" i="5"/>
  <c r="J531" i="5"/>
  <c r="I532" i="5"/>
  <c r="J532" i="5"/>
  <c r="I533" i="5"/>
  <c r="J533" i="5"/>
  <c r="I534" i="5"/>
  <c r="J534" i="5"/>
  <c r="I535" i="5"/>
  <c r="J535" i="5"/>
  <c r="I536" i="5"/>
  <c r="J536" i="5"/>
  <c r="I537" i="5"/>
  <c r="J537" i="5"/>
  <c r="I538" i="5"/>
  <c r="J538" i="5"/>
  <c r="I539" i="5"/>
  <c r="J539" i="5"/>
  <c r="I540" i="5"/>
  <c r="J540" i="5"/>
  <c r="I541" i="5"/>
  <c r="J541" i="5"/>
  <c r="I542" i="5"/>
  <c r="J542" i="5"/>
  <c r="I543" i="5"/>
  <c r="J543" i="5"/>
  <c r="I544" i="5"/>
  <c r="J544" i="5"/>
  <c r="I545" i="5"/>
  <c r="J545" i="5"/>
  <c r="I546" i="5"/>
  <c r="J546" i="5"/>
  <c r="I547" i="5"/>
  <c r="J547" i="5"/>
  <c r="I548" i="5"/>
  <c r="J548" i="5"/>
  <c r="I549" i="5"/>
  <c r="J549" i="5"/>
  <c r="I550" i="5"/>
  <c r="J550" i="5"/>
  <c r="I551" i="5"/>
  <c r="J551" i="5"/>
  <c r="I552" i="5"/>
  <c r="J552" i="5"/>
  <c r="I553" i="5"/>
  <c r="J553" i="5"/>
  <c r="I554" i="5"/>
  <c r="J554" i="5"/>
  <c r="I555" i="5"/>
  <c r="J555" i="5"/>
  <c r="I556" i="5"/>
  <c r="J556" i="5"/>
  <c r="I557" i="5"/>
  <c r="J557" i="5"/>
  <c r="I558" i="5"/>
  <c r="J558" i="5"/>
  <c r="I559" i="5"/>
  <c r="J559" i="5"/>
  <c r="I560" i="5"/>
  <c r="J560" i="5"/>
  <c r="I561" i="5"/>
  <c r="J561" i="5"/>
  <c r="I562" i="5"/>
  <c r="J562" i="5"/>
  <c r="I563" i="5"/>
  <c r="J563" i="5"/>
  <c r="I564" i="5"/>
  <c r="J564" i="5"/>
  <c r="I565" i="5"/>
  <c r="J565" i="5"/>
  <c r="I566" i="5"/>
  <c r="J566" i="5"/>
  <c r="I567" i="5"/>
  <c r="J567" i="5"/>
  <c r="I568" i="5"/>
  <c r="J568" i="5"/>
  <c r="I569" i="5"/>
  <c r="J569" i="5"/>
  <c r="I570" i="5"/>
  <c r="J570" i="5"/>
  <c r="I571" i="5"/>
  <c r="J571" i="5"/>
  <c r="I572" i="5"/>
  <c r="J572" i="5"/>
  <c r="I573" i="5"/>
  <c r="J573" i="5"/>
  <c r="I574" i="5"/>
  <c r="J574" i="5"/>
  <c r="I575" i="5"/>
  <c r="J575" i="5"/>
  <c r="I576" i="5"/>
  <c r="J576" i="5"/>
  <c r="I577" i="5"/>
  <c r="J577" i="5"/>
  <c r="I578" i="5"/>
  <c r="J578" i="5"/>
  <c r="I579" i="5"/>
  <c r="J579" i="5"/>
  <c r="I580" i="5"/>
  <c r="J580" i="5"/>
  <c r="I581" i="5"/>
  <c r="J581" i="5"/>
  <c r="I582" i="5"/>
  <c r="J582" i="5"/>
  <c r="I583" i="5"/>
  <c r="J583" i="5"/>
  <c r="I584" i="5"/>
  <c r="J584" i="5"/>
  <c r="I585" i="5"/>
  <c r="J585" i="5"/>
  <c r="I586" i="5"/>
  <c r="J586" i="5"/>
  <c r="I587" i="5"/>
  <c r="J587" i="5"/>
  <c r="I588" i="5"/>
  <c r="J588" i="5"/>
  <c r="I589" i="5"/>
  <c r="J589" i="5"/>
  <c r="I590" i="5"/>
  <c r="J590" i="5"/>
  <c r="I591" i="5"/>
  <c r="J591" i="5"/>
  <c r="I592" i="5"/>
  <c r="J592" i="5"/>
  <c r="I593" i="5"/>
  <c r="J593" i="5"/>
  <c r="I594" i="5"/>
  <c r="J594" i="5"/>
  <c r="I595" i="5"/>
  <c r="J595" i="5"/>
  <c r="I596" i="5"/>
  <c r="J596" i="5"/>
  <c r="I597" i="5"/>
  <c r="J597" i="5"/>
  <c r="I598" i="5"/>
  <c r="J598" i="5"/>
  <c r="I599" i="5"/>
  <c r="J599" i="5"/>
  <c r="I600" i="5"/>
  <c r="J600" i="5"/>
  <c r="I601" i="5"/>
  <c r="J601" i="5"/>
  <c r="I602" i="5"/>
  <c r="J602" i="5"/>
  <c r="I603" i="5"/>
  <c r="J603" i="5"/>
  <c r="I604" i="5"/>
  <c r="J604" i="5"/>
  <c r="I605" i="5"/>
  <c r="J605" i="5"/>
  <c r="I606" i="5"/>
  <c r="J606" i="5"/>
  <c r="I607" i="5"/>
  <c r="J607" i="5"/>
  <c r="I608" i="5"/>
  <c r="J608" i="5"/>
  <c r="I609" i="5"/>
  <c r="J609" i="5"/>
  <c r="I610" i="5"/>
  <c r="J610" i="5"/>
  <c r="I611" i="5"/>
  <c r="J611" i="5"/>
  <c r="I612" i="5"/>
  <c r="J612" i="5"/>
  <c r="I613" i="5"/>
  <c r="J613" i="5"/>
  <c r="I614" i="5"/>
  <c r="J614" i="5"/>
  <c r="I615" i="5"/>
  <c r="J615" i="5"/>
  <c r="I616" i="5"/>
  <c r="J616" i="5"/>
  <c r="I617" i="5"/>
  <c r="J617" i="5"/>
  <c r="I618" i="5"/>
  <c r="J618" i="5"/>
  <c r="I619" i="5"/>
  <c r="J619" i="5"/>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I310" i="5"/>
  <c r="J310" i="5"/>
  <c r="I311" i="5"/>
  <c r="J311" i="5"/>
  <c r="I312" i="5"/>
  <c r="J312" i="5"/>
  <c r="I313" i="5"/>
  <c r="J313" i="5"/>
  <c r="I314" i="5"/>
  <c r="J314" i="5"/>
  <c r="I315" i="5"/>
  <c r="J315" i="5"/>
  <c r="I316" i="5"/>
  <c r="J316" i="5"/>
  <c r="I317" i="5"/>
  <c r="J317" i="5"/>
  <c r="I318" i="5"/>
  <c r="J318" i="5"/>
  <c r="I319" i="5"/>
  <c r="J319" i="5"/>
  <c r="I320" i="5"/>
  <c r="J320" i="5"/>
  <c r="I321" i="5"/>
  <c r="J321" i="5"/>
  <c r="I322" i="5"/>
  <c r="J322" i="5"/>
  <c r="I323" i="5"/>
  <c r="J323" i="5"/>
  <c r="I324" i="5"/>
  <c r="J324" i="5"/>
  <c r="I325" i="5"/>
  <c r="J325" i="5"/>
  <c r="I326" i="5"/>
  <c r="J326" i="5"/>
  <c r="I327" i="5"/>
  <c r="J327" i="5"/>
  <c r="I328" i="5"/>
  <c r="J328" i="5"/>
  <c r="I329" i="5"/>
  <c r="J329" i="5"/>
  <c r="I330" i="5"/>
  <c r="J330" i="5"/>
  <c r="I331" i="5"/>
  <c r="J331" i="5"/>
  <c r="I332" i="5"/>
  <c r="J332" i="5"/>
  <c r="I333" i="5"/>
  <c r="J333" i="5"/>
  <c r="I334" i="5"/>
  <c r="J334" i="5"/>
  <c r="I335" i="5"/>
  <c r="J335" i="5"/>
  <c r="I336" i="5"/>
  <c r="J336" i="5"/>
  <c r="I337" i="5"/>
  <c r="J337" i="5"/>
  <c r="I338" i="5"/>
  <c r="J338" i="5"/>
  <c r="I339" i="5"/>
  <c r="J339" i="5"/>
  <c r="I340" i="5"/>
  <c r="J340" i="5"/>
  <c r="I341" i="5"/>
  <c r="J341" i="5"/>
  <c r="I342" i="5"/>
  <c r="J342" i="5"/>
  <c r="I343" i="5"/>
  <c r="J343" i="5"/>
  <c r="I344" i="5"/>
  <c r="J344" i="5"/>
  <c r="I345" i="5"/>
  <c r="J345" i="5"/>
  <c r="I346" i="5"/>
  <c r="J346" i="5"/>
  <c r="I347" i="5"/>
  <c r="J347" i="5"/>
  <c r="I348" i="5"/>
  <c r="J348" i="5"/>
  <c r="I349" i="5"/>
  <c r="J349" i="5"/>
  <c r="I350" i="5"/>
  <c r="J350" i="5"/>
  <c r="I351" i="5"/>
  <c r="J351" i="5"/>
  <c r="I352" i="5"/>
  <c r="J352" i="5"/>
  <c r="I353" i="5"/>
  <c r="J353" i="5"/>
  <c r="I354" i="5"/>
  <c r="J354" i="5"/>
  <c r="I355" i="5"/>
  <c r="J355" i="5"/>
  <c r="I356" i="5"/>
  <c r="J356" i="5"/>
  <c r="I357" i="5"/>
  <c r="J357" i="5"/>
  <c r="I358" i="5"/>
  <c r="J358" i="5"/>
  <c r="I359" i="5"/>
  <c r="J359" i="5"/>
  <c r="I360" i="5"/>
  <c r="J360" i="5"/>
  <c r="I361" i="5"/>
  <c r="J361" i="5"/>
  <c r="I362" i="5"/>
  <c r="J362" i="5"/>
  <c r="I363" i="5"/>
  <c r="J363" i="5"/>
  <c r="I364" i="5"/>
  <c r="J364" i="5"/>
  <c r="I365" i="5"/>
  <c r="J365" i="5"/>
  <c r="I366" i="5"/>
  <c r="J366" i="5"/>
  <c r="I367" i="5"/>
  <c r="J367" i="5"/>
  <c r="I368" i="5"/>
  <c r="J368" i="5"/>
  <c r="I369" i="5"/>
  <c r="J369" i="5"/>
  <c r="I370" i="5"/>
  <c r="J370" i="5"/>
  <c r="I371" i="5"/>
  <c r="J371" i="5"/>
  <c r="I372" i="5"/>
  <c r="J372" i="5"/>
  <c r="I373" i="5"/>
  <c r="J373" i="5"/>
  <c r="I374" i="5"/>
  <c r="J374" i="5"/>
  <c r="I375" i="5"/>
  <c r="J375" i="5"/>
  <c r="I376" i="5"/>
  <c r="J376" i="5"/>
  <c r="I377" i="5"/>
  <c r="J377" i="5"/>
  <c r="I378" i="5"/>
  <c r="J378" i="5"/>
  <c r="I379" i="5"/>
  <c r="J379" i="5"/>
  <c r="I380" i="5"/>
  <c r="J380" i="5"/>
  <c r="I381" i="5"/>
  <c r="J381" i="5"/>
  <c r="I382" i="5"/>
  <c r="J382" i="5"/>
  <c r="I383" i="5"/>
  <c r="J383" i="5"/>
  <c r="I384" i="5"/>
  <c r="J384" i="5"/>
  <c r="I385" i="5"/>
  <c r="J385" i="5"/>
  <c r="I386" i="5"/>
  <c r="J386" i="5"/>
  <c r="I387" i="5"/>
  <c r="J387" i="5"/>
  <c r="I388" i="5"/>
  <c r="J388" i="5"/>
  <c r="I389" i="5"/>
  <c r="J389" i="5"/>
  <c r="I390" i="5"/>
  <c r="J390" i="5"/>
  <c r="I391" i="5"/>
  <c r="J391" i="5"/>
  <c r="I392" i="5"/>
  <c r="J392" i="5"/>
  <c r="I393" i="5"/>
  <c r="J393" i="5"/>
  <c r="I394" i="5"/>
  <c r="J394" i="5"/>
  <c r="I395" i="5"/>
  <c r="J395" i="5"/>
  <c r="I396" i="5"/>
  <c r="J396" i="5"/>
  <c r="I397" i="5"/>
  <c r="J397" i="5"/>
  <c r="I398" i="5"/>
  <c r="J398" i="5"/>
  <c r="I399" i="5"/>
  <c r="J399" i="5"/>
  <c r="I400" i="5"/>
  <c r="J400" i="5"/>
  <c r="I401" i="5"/>
  <c r="J401" i="5"/>
  <c r="I402" i="5"/>
  <c r="J402" i="5"/>
  <c r="I403" i="5"/>
  <c r="J403" i="5"/>
  <c r="I404" i="5"/>
  <c r="J404" i="5"/>
  <c r="I405" i="5"/>
  <c r="J405" i="5"/>
  <c r="I406" i="5"/>
  <c r="J406" i="5"/>
  <c r="I407" i="5"/>
  <c r="J407" i="5"/>
  <c r="I408" i="5"/>
  <c r="J408" i="5"/>
  <c r="I409" i="5"/>
  <c r="J409" i="5"/>
  <c r="I410" i="5"/>
  <c r="J410" i="5"/>
  <c r="I411" i="5"/>
  <c r="J411" i="5"/>
  <c r="I412" i="5"/>
  <c r="J412" i="5"/>
  <c r="I413" i="5"/>
  <c r="J413" i="5"/>
  <c r="I414" i="5"/>
  <c r="J414" i="5"/>
  <c r="I415" i="5"/>
  <c r="J415" i="5"/>
  <c r="I416" i="5"/>
  <c r="J416" i="5"/>
  <c r="I417" i="5"/>
  <c r="J417" i="5"/>
  <c r="I418" i="5"/>
  <c r="J418" i="5"/>
  <c r="I419" i="5"/>
  <c r="J419" i="5"/>
  <c r="I420" i="5"/>
  <c r="J420" i="5"/>
  <c r="I421" i="5"/>
  <c r="J421" i="5"/>
  <c r="I422" i="5"/>
  <c r="J422" i="5"/>
  <c r="I423" i="5"/>
  <c r="J423" i="5"/>
  <c r="I424" i="5"/>
  <c r="J424" i="5"/>
  <c r="I425" i="5"/>
  <c r="J425" i="5"/>
  <c r="I426" i="5"/>
  <c r="J426" i="5"/>
  <c r="I427" i="5"/>
  <c r="J427" i="5"/>
  <c r="I428" i="5"/>
  <c r="J428" i="5"/>
  <c r="I429" i="5"/>
  <c r="J429" i="5"/>
  <c r="I430" i="5"/>
  <c r="J430" i="5"/>
  <c r="I431" i="5"/>
  <c r="J431" i="5"/>
  <c r="I432" i="5"/>
  <c r="J432" i="5"/>
  <c r="I433" i="5"/>
  <c r="J433" i="5"/>
  <c r="I434" i="5"/>
  <c r="J434" i="5"/>
  <c r="I435" i="5"/>
  <c r="J435" i="5"/>
  <c r="I436" i="5"/>
  <c r="J436" i="5"/>
  <c r="I437" i="5"/>
  <c r="J437" i="5"/>
  <c r="I438" i="5"/>
  <c r="J438" i="5"/>
  <c r="I439" i="5"/>
  <c r="J439" i="5"/>
  <c r="I440" i="5"/>
  <c r="J440" i="5"/>
  <c r="I441" i="5"/>
  <c r="J441" i="5"/>
  <c r="I442" i="5"/>
  <c r="J442" i="5"/>
  <c r="I443" i="5"/>
  <c r="J443" i="5"/>
  <c r="I444" i="5"/>
  <c r="J444" i="5"/>
  <c r="I445" i="5"/>
  <c r="J445" i="5"/>
  <c r="I446" i="5"/>
  <c r="J446" i="5"/>
  <c r="I447" i="5"/>
  <c r="J447" i="5"/>
  <c r="I448" i="5"/>
  <c r="J448" i="5"/>
  <c r="I449" i="5"/>
  <c r="J449" i="5"/>
  <c r="I450" i="5"/>
  <c r="J450" i="5"/>
  <c r="I451" i="5"/>
  <c r="J451" i="5"/>
  <c r="I452" i="5"/>
  <c r="J452" i="5"/>
  <c r="I453" i="5"/>
  <c r="J453" i="5"/>
  <c r="I454" i="5"/>
  <c r="J454" i="5"/>
  <c r="I455" i="5"/>
  <c r="J455" i="5"/>
  <c r="I456" i="5"/>
  <c r="J456" i="5"/>
  <c r="I457" i="5"/>
  <c r="J457" i="5"/>
  <c r="I458" i="5"/>
  <c r="J458" i="5"/>
  <c r="I459" i="5"/>
  <c r="J459" i="5"/>
  <c r="I460" i="5"/>
  <c r="J460" i="5"/>
  <c r="I461" i="5"/>
  <c r="J461" i="5"/>
  <c r="I462" i="5"/>
  <c r="J462" i="5"/>
  <c r="I463" i="5"/>
  <c r="J463" i="5"/>
  <c r="I464" i="5"/>
  <c r="J464" i="5"/>
  <c r="I465" i="5"/>
  <c r="J465" i="5"/>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2" i="1"/>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2"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2" i="5"/>
  <c r="N2" i="1"/>
  <c r="B3" i="1"/>
  <c r="B4" i="1"/>
  <c r="B5" i="1"/>
  <c r="B6" i="1"/>
  <c r="B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A165" i="2"/>
  <c r="B9" i="9"/>
  <c r="B11" i="9"/>
  <c r="B10" i="9"/>
  <c r="D165" i="2"/>
  <c r="B165" i="2"/>
  <c r="E165" i="2"/>
  <c r="F165" i="2"/>
  <c r="G165" i="2"/>
  <c r="C165" i="2"/>
  <c r="Q9" i="2" l="1"/>
  <c r="O9" i="2"/>
  <c r="E166" i="2"/>
  <c r="M9" i="2" s="1"/>
  <c r="C166" i="2"/>
  <c r="K9" i="2" s="1"/>
</calcChain>
</file>

<file path=xl/sharedStrings.xml><?xml version="1.0" encoding="utf-8"?>
<sst xmlns="http://schemas.openxmlformats.org/spreadsheetml/2006/main" count="13859" uniqueCount="298">
  <si>
    <t>Month</t>
  </si>
  <si>
    <t>November</t>
  </si>
  <si>
    <t>Year</t>
  </si>
  <si>
    <t>Chat Performance Overview</t>
  </si>
  <si>
    <t/>
  </si>
  <si>
    <t>Visit</t>
  </si>
  <si>
    <t>Chat</t>
  </si>
  <si>
    <t>Chat/Visit %</t>
  </si>
  <si>
    <t>Lead</t>
  </si>
  <si>
    <t>Chat/Lead %</t>
  </si>
  <si>
    <t>Appointment</t>
  </si>
  <si>
    <t>Acura North Scottsdale</t>
  </si>
  <si>
    <t>CHATS</t>
  </si>
  <si>
    <t>LEADS</t>
  </si>
  <si>
    <t>CHAT %</t>
  </si>
  <si>
    <t>LEAD %</t>
  </si>
  <si>
    <t>Acura of Escondido</t>
  </si>
  <si>
    <t>Audi Chandler</t>
  </si>
  <si>
    <t>Audi Escondido</t>
  </si>
  <si>
    <t>Audi North OC</t>
  </si>
  <si>
    <t>Audi North Scottsdale</t>
  </si>
  <si>
    <t>Audi South Coast</t>
  </si>
  <si>
    <t>BMW North Scottsdale</t>
  </si>
  <si>
    <t>BMW of Austin</t>
  </si>
  <si>
    <t>BMW of Escondido</t>
  </si>
  <si>
    <t>BMW of Ontario</t>
  </si>
  <si>
    <t>BMW of San Diego</t>
  </si>
  <si>
    <t>Capitol Honda</t>
  </si>
  <si>
    <t>Crevier BMW</t>
  </si>
  <si>
    <t>Crevier MINI</t>
  </si>
  <si>
    <t>Genesis of Round Rock</t>
  </si>
  <si>
    <t>Honda Leander</t>
  </si>
  <si>
    <t>Honda North</t>
  </si>
  <si>
    <t>Honda of Escondido</t>
  </si>
  <si>
    <t>Hyundai of Pharr</t>
  </si>
  <si>
    <t>Kearny Mesa Acura</t>
  </si>
  <si>
    <t>Kearny Mesa Toyota</t>
  </si>
  <si>
    <t>Land Rover North Scottsdale</t>
  </si>
  <si>
    <t>Lexus of Austin</t>
  </si>
  <si>
    <t>Lexus San Diego</t>
  </si>
  <si>
    <t>Lincoln South Coast</t>
  </si>
  <si>
    <t>Mazda of Escondido</t>
  </si>
  <si>
    <t>Mercedes-Benz of North Scottsdale</t>
  </si>
  <si>
    <t>Mercedes-Benz of San Diego</t>
  </si>
  <si>
    <t>MINI North Scottsdale</t>
  </si>
  <si>
    <t>MINI of Escondido</t>
  </si>
  <si>
    <t>Chat Category Split by Market</t>
  </si>
  <si>
    <t>Chat Performance by Market</t>
  </si>
  <si>
    <t>MINI of Marin</t>
  </si>
  <si>
    <t>..</t>
  </si>
  <si>
    <t>.</t>
  </si>
  <si>
    <t>Market</t>
  </si>
  <si>
    <t>Visit/Chat %</t>
  </si>
  <si>
    <t>MINI of Ontario</t>
  </si>
  <si>
    <t>Pre-Owned %</t>
  </si>
  <si>
    <t>New %</t>
  </si>
  <si>
    <t>Fixed-Ops %</t>
  </si>
  <si>
    <t>Arizona</t>
  </si>
  <si>
    <t>MINI of San Diego</t>
  </si>
  <si>
    <t>Texas</t>
  </si>
  <si>
    <t>Peter Pan BMW</t>
  </si>
  <si>
    <t>Orange County</t>
  </si>
  <si>
    <t>Porsche North Scottsdale</t>
  </si>
  <si>
    <t>Southern CA</t>
  </si>
  <si>
    <t>Porsche Stevens Creek</t>
  </si>
  <si>
    <t>Northern CA</t>
  </si>
  <si>
    <t>Round Rock Honda</t>
  </si>
  <si>
    <t>Round Rock Hyundai</t>
  </si>
  <si>
    <t>Round Rock Toyota</t>
  </si>
  <si>
    <t>Scottsdale Maserati</t>
  </si>
  <si>
    <t>Subaru Orange Coast</t>
  </si>
  <si>
    <t>Chat Category Split by Brand</t>
  </si>
  <si>
    <t>Chat Performance by Brand</t>
  </si>
  <si>
    <t>Toyota of Clovis</t>
  </si>
  <si>
    <t>Brand</t>
  </si>
  <si>
    <t>Toyota of Pharr</t>
  </si>
  <si>
    <t>Acura</t>
  </si>
  <si>
    <t>Toyota of Surprise</t>
  </si>
  <si>
    <t>Audi</t>
  </si>
  <si>
    <t>Volkswagen North Scottsdale</t>
  </si>
  <si>
    <t>BMW</t>
  </si>
  <si>
    <t>Volkswagen South Coast</t>
  </si>
  <si>
    <t>Genesis</t>
  </si>
  <si>
    <t>Grand Total</t>
  </si>
  <si>
    <t>Honda</t>
  </si>
  <si>
    <t>Hyundai</t>
  </si>
  <si>
    <t>Land Rover</t>
  </si>
  <si>
    <t>Lexus</t>
  </si>
  <si>
    <t>Lincoln</t>
  </si>
  <si>
    <t>Maserati</t>
  </si>
  <si>
    <t>Mazda</t>
  </si>
  <si>
    <t>Mercedes-Benz</t>
  </si>
  <si>
    <t>MINI</t>
  </si>
  <si>
    <t>Porsche</t>
  </si>
  <si>
    <t>Subaru</t>
  </si>
  <si>
    <t>Toyota</t>
  </si>
  <si>
    <t>Volkswagen</t>
  </si>
  <si>
    <t>Dealer Name</t>
  </si>
  <si>
    <t>State</t>
  </si>
  <si>
    <t>Total Visits</t>
  </si>
  <si>
    <t>Clicks</t>
  </si>
  <si>
    <t>Chats</t>
  </si>
  <si>
    <t>Visit to Chat %</t>
  </si>
  <si>
    <t>Leads</t>
  </si>
  <si>
    <t>Chat to Lead</t>
  </si>
  <si>
    <t>Appointments</t>
  </si>
  <si>
    <t>Trade-Ins</t>
  </si>
  <si>
    <t>AZ</t>
  </si>
  <si>
    <t>June</t>
  </si>
  <si>
    <t>CA</t>
  </si>
  <si>
    <t>Audi San Jose</t>
  </si>
  <si>
    <t>TX</t>
  </si>
  <si>
    <t>Jaguar North Scottsdale</t>
  </si>
  <si>
    <t>Land Rover Chandler</t>
  </si>
  <si>
    <t>Lexus of Chandler</t>
  </si>
  <si>
    <t>Los Gatos Acura</t>
  </si>
  <si>
    <t>MINI of Tempe</t>
  </si>
  <si>
    <t>Mercedes-Benz of Chandler</t>
  </si>
  <si>
    <t>Tempe Honda</t>
  </si>
  <si>
    <t>July</t>
  </si>
  <si>
    <t>August</t>
  </si>
  <si>
    <t>September</t>
  </si>
  <si>
    <t>October</t>
  </si>
  <si>
    <t>Capitol Acura</t>
  </si>
  <si>
    <t>December</t>
  </si>
  <si>
    <t>January</t>
  </si>
  <si>
    <t>February</t>
  </si>
  <si>
    <t>March</t>
  </si>
  <si>
    <t>April</t>
  </si>
  <si>
    <t>May</t>
  </si>
  <si>
    <t>Penske Automall</t>
  </si>
  <si>
    <t>Store</t>
  </si>
  <si>
    <t>Bentley Scottsdale</t>
  </si>
  <si>
    <t>Bentley</t>
  </si>
  <si>
    <t>Jaguar</t>
  </si>
  <si>
    <t>Lexus of Lakeway</t>
  </si>
  <si>
    <t>MINI of Austin</t>
  </si>
  <si>
    <t>Group</t>
  </si>
  <si>
    <t>Dealership</t>
  </si>
  <si>
    <t xml:space="preserve">  Chats</t>
  </si>
  <si>
    <t xml:space="preserve">  Leads</t>
  </si>
  <si>
    <t xml:space="preserve"> Appointments</t>
  </si>
  <si>
    <t xml:space="preserve">  Lead to Chat </t>
  </si>
  <si>
    <t>Fixed-Ops</t>
  </si>
  <si>
    <t>New Sales</t>
  </si>
  <si>
    <t>Pre-Owned Sales</t>
  </si>
  <si>
    <t>Date</t>
  </si>
  <si>
    <t>Row Labels</t>
  </si>
  <si>
    <t xml:space="preserve"> Chats</t>
  </si>
  <si>
    <t xml:space="preserve"> Leads</t>
  </si>
  <si>
    <t xml:space="preserve">  Appointments</t>
  </si>
  <si>
    <t>Category</t>
  </si>
  <si>
    <t>Chat to Lead %</t>
  </si>
  <si>
    <t>MARCH</t>
  </si>
  <si>
    <t>september</t>
  </si>
  <si>
    <t>Sum of Chats Answered First</t>
  </si>
  <si>
    <t>Sum of Chats Participated</t>
  </si>
  <si>
    <t>Sum of Leads</t>
  </si>
  <si>
    <t>Sum of Lead %</t>
  </si>
  <si>
    <t>Dealer User</t>
  </si>
  <si>
    <t>Start Date</t>
  </si>
  <si>
    <t>(Multiple Items)</t>
  </si>
  <si>
    <t>Sum of Sessions Joined</t>
  </si>
  <si>
    <t>Sum of Agent Leads</t>
  </si>
  <si>
    <t>% Chats Dealer Answered 1st</t>
  </si>
  <si>
    <t>% Participated/Joined</t>
  </si>
  <si>
    <t>Lead Sent/Partcipated</t>
  </si>
  <si>
    <t>CNID</t>
  </si>
  <si>
    <t>BDC</t>
  </si>
  <si>
    <t>Agent Name</t>
  </si>
  <si>
    <t>Sessions Joined</t>
  </si>
  <si>
    <t>Chats Participated</t>
  </si>
  <si>
    <t>Chats Answered First</t>
  </si>
  <si>
    <t>Agent Leads</t>
  </si>
  <si>
    <t>Live Help Needed - Accepted</t>
  </si>
  <si>
    <t>Lead %</t>
  </si>
  <si>
    <t>Dak Mabone</t>
  </si>
  <si>
    <t>Elias Burbar</t>
  </si>
  <si>
    <t>Lou Solomon</t>
  </si>
  <si>
    <t>Maxwell Crosthwaite</t>
  </si>
  <si>
    <t>Nick Scohy</t>
  </si>
  <si>
    <t>Parrish Flores</t>
  </si>
  <si>
    <t>Scott Wikert</t>
  </si>
  <si>
    <t>Alex Truchsess</t>
  </si>
  <si>
    <t>Stacy Byrnes</t>
  </si>
  <si>
    <t>Anthony Canche</t>
  </si>
  <si>
    <t>Eddie Choe</t>
  </si>
  <si>
    <t>Keison Godfrey</t>
  </si>
  <si>
    <t>Max Lindholm</t>
  </si>
  <si>
    <t>Brian McCauley</t>
  </si>
  <si>
    <t>Nelson Alvarez</t>
  </si>
  <si>
    <t>Rodney Vincent</t>
  </si>
  <si>
    <t>Audi Stevens Creek</t>
  </si>
  <si>
    <t>Joshua Ortiz</t>
  </si>
  <si>
    <t>Juan Velazquez</t>
  </si>
  <si>
    <t>Bobby Ripberger</t>
  </si>
  <si>
    <t>Ian Scott</t>
  </si>
  <si>
    <t>Paul Ebeyer</t>
  </si>
  <si>
    <t>Ivan Fedko</t>
  </si>
  <si>
    <t>Jason Rucker</t>
  </si>
  <si>
    <t>Marc Smith</t>
  </si>
  <si>
    <t>Matt Terranella</t>
  </si>
  <si>
    <t>Mike Hanaway</t>
  </si>
  <si>
    <t>Rachel Balbert</t>
  </si>
  <si>
    <t>Hugh Stewart</t>
  </si>
  <si>
    <t>Joe Chen</t>
  </si>
  <si>
    <t>Christopher Rivera</t>
  </si>
  <si>
    <t>Richard Beile</t>
  </si>
  <si>
    <t>Anthony Dang</t>
  </si>
  <si>
    <t>Connor Grove</t>
  </si>
  <si>
    <t>Dina Backer</t>
  </si>
  <si>
    <t>Faraz Louie</t>
  </si>
  <si>
    <t>Irvin Chavarria</t>
  </si>
  <si>
    <t>Jorge Hernandez</t>
  </si>
  <si>
    <t>Kenny Wang</t>
  </si>
  <si>
    <t>Krissy Lovekamp</t>
  </si>
  <si>
    <t>Luigi Tinoco</t>
  </si>
  <si>
    <t>Nathaniel Choe</t>
  </si>
  <si>
    <t>Peter Lam</t>
  </si>
  <si>
    <t>Peter Fard</t>
  </si>
  <si>
    <t>Ryan Sparno</t>
  </si>
  <si>
    <t>Brian Hernandez</t>
  </si>
  <si>
    <t>Phil McAllister</t>
  </si>
  <si>
    <t>Amanda Day</t>
  </si>
  <si>
    <t>Darryl Lee</t>
  </si>
  <si>
    <t>Jaycob Russell</t>
  </si>
  <si>
    <t>John Michael Maldonado</t>
  </si>
  <si>
    <t>Juan Sarmiento</t>
  </si>
  <si>
    <t>Zaine Hopps</t>
  </si>
  <si>
    <t>Joe Alvirde</t>
  </si>
  <si>
    <t>Luis Zamorano</t>
  </si>
  <si>
    <t>Kevin Villasenor</t>
  </si>
  <si>
    <t>Ruben Guzman</t>
  </si>
  <si>
    <t>David Chavez</t>
  </si>
  <si>
    <t>Robert Rayburn</t>
  </si>
  <si>
    <t>Amanda Pothen</t>
  </si>
  <si>
    <t>Dominic Leonetti</t>
  </si>
  <si>
    <t>Jake Wakamatsu</t>
  </si>
  <si>
    <t>Jason Yap</t>
  </si>
  <si>
    <t>John Cooper</t>
  </si>
  <si>
    <t>Jose Albanil</t>
  </si>
  <si>
    <t>Tim Totaro</t>
  </si>
  <si>
    <t>Camey Martinez</t>
  </si>
  <si>
    <t>Marco Routledge</t>
  </si>
  <si>
    <t>Joe Pignatello</t>
  </si>
  <si>
    <t>Sam Ladd</t>
  </si>
  <si>
    <t>Fred Gil</t>
  </si>
  <si>
    <t>Paul Bunning</t>
  </si>
  <si>
    <t>Birenra Kiran</t>
  </si>
  <si>
    <t>Mila Samson</t>
  </si>
  <si>
    <t>Lisa Mitchell</t>
  </si>
  <si>
    <t>Zack Fisher</t>
  </si>
  <si>
    <t>Andrew Chaidez</t>
  </si>
  <si>
    <t>Isaac Weaver</t>
  </si>
  <si>
    <t>Justin Stiffler</t>
  </si>
  <si>
    <t>Nick Pfeifer</t>
  </si>
  <si>
    <t>Courtney Williams</t>
  </si>
  <si>
    <t>Jim Beebe</t>
  </si>
  <si>
    <t>Joe Shannon</t>
  </si>
  <si>
    <t>Kristian Diaz</t>
  </si>
  <si>
    <t>Lally Covarrubias</t>
  </si>
  <si>
    <t>Lenor Eprem</t>
  </si>
  <si>
    <t>Ali Ashrafi</t>
  </si>
  <si>
    <t>Ryan Corcoran</t>
  </si>
  <si>
    <t>Tony Cox Ayala</t>
  </si>
  <si>
    <t>Tony Carinale</t>
  </si>
  <si>
    <t>Branda Centeno</t>
  </si>
  <si>
    <t>Radley Fietkau</t>
  </si>
  <si>
    <t>Ron Wilkins</t>
  </si>
  <si>
    <t>Autumn Mallow</t>
  </si>
  <si>
    <t>Batou Kooli</t>
  </si>
  <si>
    <t>Itzel Acosta</t>
  </si>
  <si>
    <t>Jonah Williams</t>
  </si>
  <si>
    <t>Justin Davis</t>
  </si>
  <si>
    <t>Morgan Roberts</t>
  </si>
  <si>
    <t>Ryan Rico</t>
  </si>
  <si>
    <t>Taylor Peterson</t>
  </si>
  <si>
    <t>Russell Oliynyk</t>
  </si>
  <si>
    <t>Stella Yoo</t>
  </si>
  <si>
    <t>Austin Loper</t>
  </si>
  <si>
    <t>Joel Mendivil</t>
  </si>
  <si>
    <t>Jordan Sanchez</t>
  </si>
  <si>
    <t>Matthew Heinrich</t>
  </si>
  <si>
    <t>Matthew Ortiz</t>
  </si>
  <si>
    <t>Schyler Thomas</t>
  </si>
  <si>
    <t>Cristian Barrera</t>
  </si>
  <si>
    <t>Fernando Solorzano</t>
  </si>
  <si>
    <t>Imran Khan</t>
  </si>
  <si>
    <t>Keith Willis</t>
  </si>
  <si>
    <t>Kim Heren</t>
  </si>
  <si>
    <t>Lynn Davis</t>
  </si>
  <si>
    <t>Shannon Krest</t>
  </si>
  <si>
    <t>Sheila Schneider</t>
  </si>
  <si>
    <t>Dave Seger</t>
  </si>
  <si>
    <t>Eric Watson</t>
  </si>
  <si>
    <t>Karson Vigil</t>
  </si>
  <si>
    <t>Tanner Sims</t>
  </si>
  <si>
    <t>1 of 2 pages (121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</si>
</sst>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scheme val="minor"/>
    </font>
    <font>
      <b/>
      <sz val="16"/>
      <color rgb="FF2D3748"/>
      <name val="Calibri"/>
      <family val="2"/>
      <scheme val="minor"/>
    </font>
    <font>
      <sz val="16"/>
      <color rgb="FF000000"/>
      <name val="Calibri"/>
      <family val="2"/>
      <scheme val="minor"/>
    </font>
    <font>
      <sz val="8"/>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sz val="12"/>
      <color rgb="FF2D3748"/>
      <name val="Calibri"/>
      <family val="2"/>
      <scheme val="minor"/>
    </font>
    <font>
      <sz val="12"/>
      <color rgb="FF000000"/>
      <name val="Calibri"/>
      <family val="2"/>
      <scheme val="minor"/>
    </font>
    <font>
      <sz val="14"/>
      <color theme="1"/>
      <name val="Calibri"/>
      <family val="2"/>
      <scheme val="minor"/>
    </font>
    <font>
      <b/>
      <sz val="12"/>
      <color theme="2" tint="-9.9978637043366805E-2"/>
      <name val="Calibri"/>
      <family val="2"/>
      <scheme val="minor"/>
    </font>
    <font>
      <sz val="12"/>
      <color theme="2" tint="-9.9978637043366805E-2"/>
      <name val="Calibri"/>
      <family val="2"/>
      <scheme val="minor"/>
    </font>
    <font>
      <sz val="11"/>
      <name val="Arial"/>
      <family val="2"/>
    </font>
    <font>
      <b/>
      <sz val="28"/>
      <color theme="0"/>
      <name val="Calibri"/>
      <family val="2"/>
      <scheme val="minor"/>
    </font>
    <font>
      <b/>
      <sz val="24"/>
      <color theme="0"/>
      <name val="Calibri"/>
      <family val="2"/>
      <scheme val="minor"/>
    </font>
    <font>
      <sz val="16"/>
      <color theme="1"/>
      <name val="Calibri"/>
      <family val="2"/>
      <scheme val="minor"/>
    </font>
  </fonts>
  <fills count="6">
    <fill>
      <patternFill patternType="none"/>
    </fill>
    <fill>
      <patternFill patternType="gray125"/>
    </fill>
    <fill>
      <patternFill patternType="solid">
        <fgColor rgb="FFF3F7FA"/>
        <bgColor indexed="64"/>
      </patternFill>
    </fill>
    <fill>
      <patternFill patternType="solid">
        <fgColor rgb="FFFFFFFF"/>
        <bgColor indexed="64"/>
      </patternFill>
    </fill>
    <fill>
      <patternFill patternType="solid">
        <fgColor theme="2"/>
        <bgColor indexed="64"/>
      </patternFill>
    </fill>
    <fill>
      <patternFill patternType="solid">
        <fgColor theme="5"/>
        <bgColor indexed="64"/>
      </patternFill>
    </fill>
  </fills>
  <borders count="18">
    <border>
      <left/>
      <right/>
      <top/>
      <bottom/>
      <diagonal/>
    </border>
    <border>
      <left style="thin">
        <color rgb="FFCCCBCB"/>
      </left>
      <right style="thin">
        <color rgb="FFCCCBCB"/>
      </right>
      <top style="thin">
        <color rgb="FFCCCBCB"/>
      </top>
      <bottom style="thin">
        <color rgb="FFCCCBCB"/>
      </bottom>
      <diagonal/>
    </border>
    <border>
      <left style="thin">
        <color rgb="FFCCCBCB"/>
      </left>
      <right style="thin">
        <color rgb="FFCCCBCB"/>
      </right>
      <top/>
      <bottom/>
      <diagonal/>
    </border>
    <border>
      <left style="thin">
        <color rgb="FFCCCBCB"/>
      </left>
      <right/>
      <top/>
      <bottom/>
      <diagonal/>
    </border>
    <border>
      <left/>
      <right/>
      <top/>
      <bottom style="medium">
        <color theme="1"/>
      </bottom>
      <diagonal/>
    </border>
    <border>
      <left/>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ck">
        <color theme="0"/>
      </left>
      <right/>
      <top/>
      <bottom/>
      <diagonal/>
    </border>
    <border>
      <left/>
      <right/>
      <top/>
      <bottom style="thick">
        <color theme="0"/>
      </bottom>
      <diagonal/>
    </border>
    <border>
      <left style="thick">
        <color theme="0"/>
      </left>
      <right/>
      <top style="thick">
        <color theme="0"/>
      </top>
      <bottom/>
      <diagonal/>
    </border>
    <border>
      <left/>
      <right style="thick">
        <color theme="0"/>
      </right>
      <top style="thick">
        <color theme="0"/>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s>
  <cellStyleXfs count="2">
    <xf numFmtId="0" fontId="0" fillId="0" borderId="0"/>
    <xf numFmtId="9" fontId="4" fillId="0" borderId="0" applyFont="0" applyFill="0" applyBorder="0" applyAlignment="0" applyProtection="0"/>
  </cellStyleXfs>
  <cellXfs count="69">
    <xf numFmtId="0" fontId="0" fillId="0" borderId="0" xfId="0"/>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3"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10" fontId="0" fillId="0" borderId="0" xfId="0" applyNumberFormat="1"/>
    <xf numFmtId="10" fontId="2" fillId="3"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left" vertical="center"/>
    </xf>
    <xf numFmtId="0" fontId="0" fillId="0" borderId="0" xfId="0" pivotButton="1"/>
    <xf numFmtId="0" fontId="0" fillId="0" borderId="0" xfId="0" applyAlignment="1">
      <alignment horizontal="left"/>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4" fontId="8" fillId="3" borderId="1" xfId="0" applyNumberFormat="1" applyFont="1" applyFill="1" applyBorder="1" applyAlignment="1">
      <alignment horizontal="center" vertical="center"/>
    </xf>
    <xf numFmtId="0" fontId="8" fillId="3" borderId="1" xfId="0" applyFont="1" applyFill="1" applyBorder="1" applyAlignment="1">
      <alignment horizontal="left" vertical="center"/>
    </xf>
    <xf numFmtId="0" fontId="8" fillId="3" borderId="1" xfId="0" applyFont="1" applyFill="1" applyBorder="1" applyAlignment="1">
      <alignment horizontal="center" vertical="center"/>
    </xf>
    <xf numFmtId="9" fontId="8" fillId="3" borderId="1" xfId="0" applyNumberFormat="1" applyFont="1" applyFill="1" applyBorder="1" applyAlignment="1">
      <alignment horizontal="center" vertical="center"/>
    </xf>
    <xf numFmtId="14" fontId="8" fillId="3" borderId="1" xfId="0" applyNumberFormat="1" applyFont="1" applyFill="1" applyBorder="1" applyAlignment="1">
      <alignment horizontal="center" vertical="center"/>
    </xf>
    <xf numFmtId="0" fontId="0" fillId="0" borderId="0" xfId="0" pivotButton="1" applyAlignment="1">
      <alignment horizontal="center"/>
    </xf>
    <xf numFmtId="0" fontId="0" fillId="0" borderId="0" xfId="0" applyAlignment="1">
      <alignment horizontal="center"/>
    </xf>
    <xf numFmtId="10" fontId="0" fillId="0" borderId="0" xfId="1" applyNumberFormat="1" applyFont="1"/>
    <xf numFmtId="0" fontId="5" fillId="0" borderId="0" xfId="0" applyFont="1" applyAlignment="1">
      <alignment horizontal="center"/>
    </xf>
    <xf numFmtId="0" fontId="9" fillId="0" borderId="0" xfId="0" applyFont="1" applyAlignment="1">
      <alignment horizontal="left"/>
    </xf>
    <xf numFmtId="10" fontId="8" fillId="3" borderId="1"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8" fillId="3" borderId="3" xfId="0" applyFont="1" applyFill="1" applyBorder="1" applyAlignment="1">
      <alignment horizontal="center" vertical="center"/>
    </xf>
    <xf numFmtId="10" fontId="5" fillId="0" borderId="0" xfId="1" applyNumberFormat="1" applyFont="1"/>
    <xf numFmtId="0" fontId="5" fillId="0" borderId="0" xfId="0" applyFont="1"/>
    <xf numFmtId="10" fontId="9" fillId="0" borderId="0" xfId="0" applyNumberFormat="1" applyFont="1" applyAlignment="1">
      <alignment horizontal="center"/>
    </xf>
    <xf numFmtId="10" fontId="0" fillId="0" borderId="0" xfId="0" applyNumberFormat="1" applyAlignment="1">
      <alignment horizontal="center"/>
    </xf>
    <xf numFmtId="0" fontId="0" fillId="4" borderId="0" xfId="0" applyFill="1"/>
    <xf numFmtId="0" fontId="6" fillId="4" borderId="0" xfId="0" applyFont="1" applyFill="1"/>
    <xf numFmtId="10" fontId="6" fillId="4" borderId="0" xfId="1" applyNumberFormat="1" applyFont="1" applyFill="1"/>
    <xf numFmtId="10" fontId="0" fillId="4" borderId="0" xfId="1" applyNumberFormat="1" applyFont="1" applyFill="1"/>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3" fontId="8" fillId="3" borderId="1" xfId="0" applyNumberFormat="1" applyFont="1" applyFill="1" applyBorder="1" applyAlignment="1">
      <alignment horizontal="center" vertical="center"/>
    </xf>
    <xf numFmtId="10" fontId="5" fillId="0" borderId="12" xfId="1" applyNumberFormat="1" applyFont="1" applyBorder="1"/>
    <xf numFmtId="0" fontId="0" fillId="0" borderId="12" xfId="0" applyBorder="1"/>
    <xf numFmtId="9" fontId="2" fillId="3" borderId="1" xfId="0" applyNumberFormat="1" applyFont="1" applyFill="1" applyBorder="1" applyAlignment="1">
      <alignment horizontal="center" vertical="center"/>
    </xf>
    <xf numFmtId="0" fontId="15" fillId="0" borderId="0" xfId="0" applyFont="1" applyAlignment="1">
      <alignment vertical="center"/>
    </xf>
    <xf numFmtId="3" fontId="0" fillId="0" borderId="0" xfId="0" applyNumberFormat="1"/>
    <xf numFmtId="0" fontId="0" fillId="0" borderId="0" xfId="0" applyAlignment="1">
      <alignment horizontal="left" indent="1"/>
    </xf>
    <xf numFmtId="9" fontId="0" fillId="0" borderId="0" xfId="1" applyFont="1" applyAlignment="1">
      <alignment horizontal="center"/>
    </xf>
    <xf numFmtId="9" fontId="0" fillId="0" borderId="0" xfId="1" applyFont="1"/>
    <xf numFmtId="0" fontId="9" fillId="0" borderId="0" xfId="0" applyFont="1" applyAlignment="1">
      <alignment horizontal="center"/>
    </xf>
    <xf numFmtId="0" fontId="6" fillId="0" borderId="0" xfId="0" applyFont="1" applyAlignment="1">
      <alignment horizontal="center"/>
    </xf>
    <xf numFmtId="10" fontId="10" fillId="0" borderId="0" xfId="0" applyNumberFormat="1" applyFont="1" applyAlignment="1">
      <alignment horizontal="center"/>
    </xf>
    <xf numFmtId="0" fontId="11" fillId="0" borderId="0" xfId="0" applyFont="1"/>
    <xf numFmtId="0" fontId="0" fillId="0" borderId="0" xfId="0" pivotButton="1" applyAlignment="1">
      <alignment horizontal="left"/>
    </xf>
    <xf numFmtId="0" fontId="5" fillId="0" borderId="5" xfId="0" applyFont="1" applyBorder="1" applyAlignment="1">
      <alignment horizontal="center"/>
    </xf>
    <xf numFmtId="0" fontId="5" fillId="0" borderId="4" xfId="0" applyFont="1" applyBorder="1" applyAlignment="1">
      <alignment horizontal="center"/>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1" xfId="0" applyFont="1" applyFill="1" applyBorder="1" applyAlignment="1">
      <alignment horizontal="center"/>
    </xf>
    <xf numFmtId="0" fontId="13" fillId="5" borderId="15" xfId="0" applyFont="1" applyFill="1" applyBorder="1" applyAlignment="1">
      <alignment horizontal="center"/>
    </xf>
    <xf numFmtId="4" fontId="14" fillId="5" borderId="11" xfId="0" applyNumberFormat="1" applyFont="1" applyFill="1" applyBorder="1" applyAlignment="1">
      <alignment horizontal="center" vertical="top"/>
    </xf>
    <xf numFmtId="4" fontId="14" fillId="5" borderId="15" xfId="0" applyNumberFormat="1" applyFont="1" applyFill="1" applyBorder="1" applyAlignment="1">
      <alignment horizontal="center" vertical="top"/>
    </xf>
    <xf numFmtId="4" fontId="14" fillId="5" borderId="16" xfId="0" applyNumberFormat="1" applyFont="1" applyFill="1" applyBorder="1" applyAlignment="1">
      <alignment horizontal="center" vertical="top"/>
    </xf>
    <xf numFmtId="4" fontId="14" fillId="5" borderId="17" xfId="0" applyNumberFormat="1" applyFont="1" applyFill="1" applyBorder="1" applyAlignment="1">
      <alignment horizontal="center" vertical="top"/>
    </xf>
    <xf numFmtId="10" fontId="14" fillId="5" borderId="11" xfId="0" applyNumberFormat="1" applyFont="1" applyFill="1" applyBorder="1" applyAlignment="1">
      <alignment horizontal="center" vertical="top"/>
    </xf>
    <xf numFmtId="10" fontId="14" fillId="5" borderId="15" xfId="0" applyNumberFormat="1" applyFont="1" applyFill="1" applyBorder="1" applyAlignment="1">
      <alignment horizontal="center" vertical="top"/>
    </xf>
    <xf numFmtId="10" fontId="14" fillId="5" borderId="16" xfId="0" applyNumberFormat="1" applyFont="1" applyFill="1" applyBorder="1" applyAlignment="1">
      <alignment horizontal="center" vertical="top"/>
    </xf>
    <xf numFmtId="10" fontId="14" fillId="5" borderId="17" xfId="0" applyNumberFormat="1" applyFont="1" applyFill="1" applyBorder="1" applyAlignment="1">
      <alignment horizontal="center" vertical="top"/>
    </xf>
  </cellXfs>
  <cellStyles count="2">
    <cellStyle name="Normal" xfId="0" builtinId="0"/>
    <cellStyle name="Percent" xfId="1" builtinId="5"/>
  </cellStyles>
  <dxfs count="216">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left"/>
    </dxf>
    <dxf>
      <font>
        <color theme="2" tint="-9.9978637043366805E-2"/>
      </font>
    </dxf>
    <dxf>
      <border>
        <bottom style="thin">
          <color theme="1"/>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ont>
        <color theme="2" tint="-9.9978637043366805E-2"/>
      </font>
    </dxf>
    <dxf>
      <border>
        <left style="medium">
          <color theme="1"/>
        </left>
        <right style="medium">
          <color theme="1"/>
        </right>
        <top style="medium">
          <color theme="1"/>
        </top>
        <bottom style="medium">
          <color theme="1"/>
        </bottom>
      </border>
    </dxf>
    <dxf>
      <border>
        <left style="medium">
          <color theme="1"/>
        </left>
        <right style="medium">
          <color theme="1"/>
        </right>
        <top style="medium">
          <color theme="1"/>
        </top>
        <bottom style="medium">
          <color theme="1"/>
        </bottom>
      </border>
    </dxf>
    <dxf>
      <border>
        <left/>
        <right/>
        <top/>
        <bottom/>
      </border>
    </dxf>
    <dxf>
      <alignment horizontal="center"/>
    </dxf>
    <dxf>
      <alignment horizontal="center"/>
    </dxf>
    <dxf>
      <alignment horizontal="center"/>
    </dxf>
    <dxf>
      <alignment horizontal="center"/>
    </dxf>
    <dxf>
      <alignment horizontal="center"/>
    </dxf>
    <dxf>
      <font>
        <color theme="1"/>
      </font>
    </dxf>
    <dxf>
      <border>
        <right style="medium">
          <color theme="1"/>
        </right>
        <top style="medium">
          <color theme="1"/>
        </top>
      </border>
    </dxf>
    <dxf>
      <border>
        <left style="medium">
          <color theme="1"/>
        </left>
        <right style="medium">
          <color theme="1"/>
        </right>
        <top style="medium">
          <color theme="1"/>
        </top>
      </border>
    </dxf>
    <dxf>
      <border>
        <left style="medium">
          <color theme="1"/>
        </left>
        <right style="medium">
          <color theme="1"/>
        </right>
        <top style="medium">
          <color theme="1"/>
        </top>
      </border>
    </dxf>
    <dxf>
      <border>
        <left style="medium">
          <color theme="1"/>
        </left>
        <right style="medium">
          <color theme="1"/>
        </right>
        <top style="medium">
          <color theme="1"/>
        </top>
      </border>
    </dxf>
    <dxf>
      <border>
        <left/>
        <right/>
        <top/>
        <bottom/>
      </border>
    </dxf>
    <dxf>
      <border>
        <left/>
        <right/>
        <top/>
        <bottom/>
      </border>
    </dxf>
    <dxf>
      <border>
        <left/>
        <right/>
        <top/>
        <bottom/>
      </border>
    </dxf>
    <dxf>
      <border>
        <left/>
        <right/>
        <top/>
        <bottom/>
      </border>
    </dxf>
    <dxf>
      <font>
        <color theme="0"/>
      </font>
    </dxf>
    <dxf>
      <font>
        <color theme="0"/>
      </font>
    </dxf>
    <dxf>
      <font>
        <color theme="0"/>
      </font>
    </dxf>
    <dxf>
      <fill>
        <patternFill>
          <bgColor auto="1"/>
        </patternFill>
      </fill>
    </dxf>
    <dxf>
      <fill>
        <patternFill>
          <bgColor auto="1"/>
        </patternFill>
      </fill>
    </dxf>
    <dxf>
      <fill>
        <patternFill>
          <bgColor auto="1"/>
        </patternFill>
      </fill>
    </dxf>
    <dxf>
      <fill>
        <patternFill>
          <bgColor auto="1"/>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bgColor auto="1"/>
        </patternFill>
      </fill>
    </dxf>
    <dxf>
      <fill>
        <patternFill>
          <bgColor auto="1"/>
        </patternFill>
      </fill>
    </dxf>
    <dxf>
      <fill>
        <patternFill>
          <bgColor auto="1"/>
        </patternFill>
      </fill>
    </dxf>
    <dxf>
      <border>
        <bottom style="medium">
          <color theme="1"/>
        </bottom>
      </border>
    </dxf>
    <dxf>
      <border>
        <left/>
        <top/>
        <bottom/>
        <horizontal/>
      </border>
    </dxf>
    <dxf>
      <border>
        <right/>
        <top/>
        <bottom/>
        <horizontal/>
      </border>
    </dxf>
    <dxf>
      <border>
        <left style="medium">
          <color theme="0"/>
        </left>
        <right style="medium">
          <color theme="0"/>
        </right>
        <top style="medium">
          <color theme="0"/>
        </top>
        <bottom style="medium">
          <color theme="0"/>
        </bottom>
      </border>
    </dxf>
    <dxf>
      <border>
        <left style="medium">
          <color theme="1"/>
        </left>
        <right style="medium">
          <color theme="1"/>
        </right>
        <top style="medium">
          <color theme="1"/>
        </top>
        <bottom style="medium">
          <color theme="1"/>
        </bottom>
      </border>
    </dxf>
    <dxf>
      <numFmt numFmtId="14" formatCode="0.00%"/>
    </dxf>
    <dxf>
      <font>
        <b val="0"/>
      </font>
    </dxf>
    <dxf>
      <font>
        <b/>
      </font>
    </dxf>
    <dxf>
      <numFmt numFmtId="14" formatCode="0.00%"/>
    </dxf>
    <dxf>
      <alignment horizontal="center"/>
    </dxf>
    <dxf>
      <alignment horizontal="left"/>
    </dxf>
    <dxf>
      <font>
        <color theme="2" tint="-9.9978637043366805E-2"/>
      </font>
    </dxf>
    <dxf>
      <border>
        <bottom style="thin">
          <color theme="1"/>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ont>
        <color theme="2" tint="-9.9978637043366805E-2"/>
      </font>
    </dxf>
    <dxf>
      <border>
        <left style="medium">
          <color theme="1"/>
        </left>
        <right style="medium">
          <color theme="1"/>
        </right>
        <top style="medium">
          <color theme="1"/>
        </top>
        <bottom style="medium">
          <color theme="1"/>
        </bottom>
      </border>
    </dxf>
    <dxf>
      <border>
        <left style="medium">
          <color theme="1"/>
        </left>
        <right style="medium">
          <color theme="1"/>
        </right>
        <top style="medium">
          <color theme="1"/>
        </top>
        <bottom style="medium">
          <color theme="1"/>
        </bottom>
      </border>
    </dxf>
    <dxf>
      <alignment horizontal="center"/>
    </dxf>
    <dxf>
      <alignment horizontal="center"/>
    </dxf>
    <dxf>
      <alignment horizontal="center"/>
    </dxf>
    <dxf>
      <alignment horizontal="center"/>
    </dxf>
    <dxf>
      <alignment horizontal="center"/>
    </dxf>
    <dxf>
      <font>
        <color theme="1"/>
      </font>
    </dxf>
    <dxf>
      <border>
        <right style="medium">
          <color theme="1"/>
        </right>
        <top style="medium">
          <color theme="1"/>
        </top>
      </border>
    </dxf>
    <dxf>
      <border>
        <left style="medium">
          <color theme="1"/>
        </left>
        <right style="medium">
          <color theme="1"/>
        </right>
        <top style="medium">
          <color theme="1"/>
        </top>
      </border>
    </dxf>
    <dxf>
      <border>
        <left style="medium">
          <color theme="1"/>
        </left>
        <right style="medium">
          <color theme="1"/>
        </right>
        <top style="medium">
          <color theme="1"/>
        </top>
      </border>
    </dxf>
    <dxf>
      <border>
        <left style="medium">
          <color theme="1"/>
        </left>
        <right style="medium">
          <color theme="1"/>
        </right>
        <top style="medium">
          <color theme="1"/>
        </top>
      </border>
    </dxf>
    <dxf>
      <border>
        <left/>
        <right/>
        <top/>
        <bottom/>
      </border>
    </dxf>
    <dxf>
      <border>
        <left/>
        <right/>
        <top/>
        <bottom/>
      </border>
    </dxf>
    <dxf>
      <border>
        <left/>
        <right/>
        <top/>
        <bottom/>
      </border>
    </dxf>
    <dxf>
      <border>
        <left/>
        <right/>
        <top/>
        <bottom/>
      </border>
    </dxf>
    <dxf>
      <font>
        <color theme="0"/>
      </font>
    </dxf>
    <dxf>
      <font>
        <color theme="0"/>
      </font>
    </dxf>
    <dxf>
      <font>
        <color theme="0"/>
      </font>
    </dxf>
    <dxf>
      <fill>
        <patternFill>
          <bgColor auto="1"/>
        </patternFill>
      </fill>
    </dxf>
    <dxf>
      <fill>
        <patternFill>
          <bgColor auto="1"/>
        </patternFill>
      </fill>
    </dxf>
    <dxf>
      <fill>
        <patternFill>
          <bgColor auto="1"/>
        </patternFill>
      </fill>
    </dxf>
    <dxf>
      <fill>
        <patternFill>
          <bgColor auto="1"/>
        </patternFill>
      </fill>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ill>
        <patternFill>
          <bgColor auto="1"/>
        </patternFill>
      </fill>
    </dxf>
    <dxf>
      <fill>
        <patternFill>
          <bgColor auto="1"/>
        </patternFill>
      </fill>
    </dxf>
    <dxf>
      <fill>
        <patternFill>
          <bgColor auto="1"/>
        </patternFill>
      </fill>
    </dxf>
    <dxf>
      <border>
        <bottom style="medium">
          <color theme="1"/>
        </bottom>
      </border>
    </dxf>
    <dxf>
      <border>
        <left/>
        <top/>
        <bottom/>
        <horizontal/>
      </border>
    </dxf>
    <dxf>
      <border>
        <right/>
        <top/>
        <bottom/>
        <horizontal/>
      </border>
    </dxf>
    <dxf>
      <border>
        <left style="medium">
          <color theme="0"/>
        </left>
        <right style="medium">
          <color theme="0"/>
        </right>
        <top style="medium">
          <color theme="0"/>
        </top>
        <bottom style="medium">
          <color theme="0"/>
        </bottom>
      </border>
    </dxf>
    <dxf>
      <border>
        <left style="medium">
          <color theme="1"/>
        </left>
        <right style="medium">
          <color theme="1"/>
        </right>
        <top style="medium">
          <color theme="1"/>
        </top>
        <bottom style="medium">
          <color theme="1"/>
        </bottom>
      </border>
    </dxf>
    <dxf>
      <numFmt numFmtId="14" formatCode="0.00%"/>
    </dxf>
    <dxf>
      <font>
        <b val="0"/>
      </font>
    </dxf>
    <dxf>
      <font>
        <b/>
      </font>
    </dxf>
    <dxf>
      <numFmt numFmtId="14" formatCode="0.00%"/>
    </dxf>
    <dxf>
      <alignment horizontal="center"/>
    </dxf>
    <dxf>
      <alignment horizontal="center"/>
    </dxf>
    <dxf>
      <numFmt numFmtId="14" formatCode="0.00%"/>
    </dxf>
    <dxf>
      <font>
        <sz val="14"/>
      </font>
    </dxf>
    <dxf>
      <font>
        <sz val="14"/>
      </font>
    </dxf>
    <dxf>
      <font>
        <sz val="14"/>
      </font>
    </dxf>
    <dxf>
      <font>
        <sz val="14"/>
      </font>
    </dxf>
    <dxf>
      <font>
        <sz val="14"/>
      </font>
    </dxf>
    <dxf>
      <font>
        <sz val="14"/>
      </font>
    </dxf>
    <dxf>
      <alignment horizontal="center"/>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alignment horizontal="center"/>
    </dxf>
    <dxf>
      <alignment horizontal="center"/>
    </dxf>
    <dxf>
      <numFmt numFmtId="14" formatCode="0.00%"/>
    </dxf>
    <dxf>
      <numFmt numFmtId="14" formatCode="0.00%"/>
    </dxf>
    <dxf>
      <numFmt numFmtId="14" formatCode="0.00%"/>
    </dxf>
    <dxf>
      <alignment horizontal="center"/>
    </dxf>
    <dxf>
      <alignment horizontal="center"/>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pivotCacheDefinition" Target="pivotCache/pivotCacheDefinition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microsoft.com/office/2007/relationships/slicerCache" Target="slicerCaches/slicerCache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7</xdr:col>
      <xdr:colOff>229754</xdr:colOff>
      <xdr:row>12</xdr:row>
      <xdr:rowOff>185522</xdr:rowOff>
    </xdr:from>
    <xdr:to>
      <xdr:col>9</xdr:col>
      <xdr:colOff>454036</xdr:colOff>
      <xdr:row>24</xdr:row>
      <xdr:rowOff>4614</xdr:rowOff>
    </xdr:to>
    <mc:AlternateContent xmlns:mc="http://schemas.openxmlformats.org/markup-compatibility/2006" xmlns:a14="http://schemas.microsoft.com/office/drawing/2010/main">
      <mc:Choice Requires="a14">
        <xdr:graphicFrame macro="">
          <xdr:nvGraphicFramePr>
            <xdr:cNvPr id="2" name="Brand">
              <a:extLst>
                <a:ext uri="{FF2B5EF4-FFF2-40B4-BE49-F238E27FC236}">
                  <a16:creationId xmlns:a16="http://schemas.microsoft.com/office/drawing/2014/main" id="{B139FC22-A1B3-E443-6E39-8BF6F804558F}"/>
                </a:ext>
              </a:extLst>
            </xdr:cNvPr>
            <xdr:cNvGraphicFramePr/>
          </xdr:nvGraphicFramePr>
          <xdr:xfrm>
            <a:off x="0" y="0"/>
            <a:ext cx="0" cy="0"/>
          </xdr:xfrm>
          <a:graphic>
            <a:graphicData uri="http://schemas.microsoft.com/office/drawing/2010/slicer">
              <sle:slicer xmlns:sle="http://schemas.microsoft.com/office/drawing/2010/slicer" name="Brand"/>
            </a:graphicData>
          </a:graphic>
        </xdr:graphicFrame>
      </mc:Choice>
      <mc:Fallback xmlns="">
        <xdr:sp macro="" textlink="">
          <xdr:nvSpPr>
            <xdr:cNvPr id="0" name=""/>
            <xdr:cNvSpPr>
              <a:spLocks noTextEdit="1"/>
            </xdr:cNvSpPr>
          </xdr:nvSpPr>
          <xdr:spPr>
            <a:xfrm>
              <a:off x="6960754" y="2903322"/>
              <a:ext cx="2084832" cy="26772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12700</xdr:colOff>
      <xdr:row>1</xdr:row>
      <xdr:rowOff>0</xdr:rowOff>
    </xdr:from>
    <xdr:to>
      <xdr:col>17</xdr:col>
      <xdr:colOff>12699</xdr:colOff>
      <xdr:row>4</xdr:row>
      <xdr:rowOff>12700</xdr:rowOff>
    </xdr:to>
    <xdr:sp macro="" textlink="">
      <xdr:nvSpPr>
        <xdr:cNvPr id="12" name="Snip Diagonal Corner Rectangle 11">
          <a:extLst>
            <a:ext uri="{FF2B5EF4-FFF2-40B4-BE49-F238E27FC236}">
              <a16:creationId xmlns:a16="http://schemas.microsoft.com/office/drawing/2014/main" id="{B96FEF28-499F-4B34-6D10-3338CAC50EEE}"/>
            </a:ext>
          </a:extLst>
        </xdr:cNvPr>
        <xdr:cNvSpPr/>
      </xdr:nvSpPr>
      <xdr:spPr>
        <a:xfrm>
          <a:off x="10909300" y="203200"/>
          <a:ext cx="6273799" cy="635000"/>
        </a:xfrm>
        <a:prstGeom prst="snip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2400" b="1"/>
            <a:t>Benchmark</a:t>
          </a:r>
          <a:r>
            <a:rPr lang="en-US" sz="2400" b="1" baseline="0"/>
            <a:t> Averages</a:t>
          </a:r>
          <a:endParaRPr lang="en-US" sz="2400" b="1"/>
        </a:p>
      </xdr:txBody>
    </xdr:sp>
    <xdr:clientData/>
  </xdr:twoCellAnchor>
  <xdr:twoCellAnchor>
    <xdr:from>
      <xdr:col>10</xdr:col>
      <xdr:colOff>513646</xdr:colOff>
      <xdr:row>15</xdr:row>
      <xdr:rowOff>24593</xdr:rowOff>
    </xdr:from>
    <xdr:to>
      <xdr:col>13</xdr:col>
      <xdr:colOff>528152</xdr:colOff>
      <xdr:row>20</xdr:row>
      <xdr:rowOff>25100</xdr:rowOff>
    </xdr:to>
    <xdr:sp macro="" textlink="">
      <xdr:nvSpPr>
        <xdr:cNvPr id="13" name="Snip Diagonal Corner Rectangle 12">
          <a:extLst>
            <a:ext uri="{FF2B5EF4-FFF2-40B4-BE49-F238E27FC236}">
              <a16:creationId xmlns:a16="http://schemas.microsoft.com/office/drawing/2014/main" id="{8D7B7E86-2E55-5F57-1AAD-86F33913EF38}"/>
            </a:ext>
          </a:extLst>
        </xdr:cNvPr>
        <xdr:cNvSpPr/>
      </xdr:nvSpPr>
      <xdr:spPr>
        <a:xfrm>
          <a:off x="9855202" y="3425371"/>
          <a:ext cx="2625061" cy="1199951"/>
        </a:xfrm>
        <a:prstGeom prst="snip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2400" b="1" i="0" u="none" strike="noStrike">
              <a:solidFill>
                <a:schemeClr val="bg1"/>
              </a:solidFill>
            </a:rPr>
            <a:t>Answered</a:t>
          </a:r>
          <a:r>
            <a:rPr lang="en-US" sz="2400" b="1" i="0" u="none" strike="noStrike" baseline="0">
              <a:solidFill>
                <a:schemeClr val="bg1"/>
              </a:solidFill>
            </a:rPr>
            <a:t> First</a:t>
          </a:r>
        </a:p>
        <a:p>
          <a:pPr algn="ctr"/>
          <a:r>
            <a:rPr lang="en-US" sz="2400" b="1" i="0" u="none" strike="noStrike" baseline="0">
              <a:solidFill>
                <a:schemeClr val="bg1"/>
              </a:solidFill>
            </a:rPr>
            <a:t>9.86%</a:t>
          </a:r>
          <a:endParaRPr lang="en-US" sz="2400" b="1" i="0" u="none" strike="noStrike">
            <a:solidFill>
              <a:schemeClr val="bg1"/>
            </a:solidFill>
          </a:endParaRPr>
        </a:p>
      </xdr:txBody>
    </xdr:sp>
    <xdr:clientData/>
  </xdr:twoCellAnchor>
  <xdr:twoCellAnchor>
    <xdr:from>
      <xdr:col>10</xdr:col>
      <xdr:colOff>513645</xdr:colOff>
      <xdr:row>20</xdr:row>
      <xdr:rowOff>206325</xdr:rowOff>
    </xdr:from>
    <xdr:to>
      <xdr:col>13</xdr:col>
      <xdr:colOff>528151</xdr:colOff>
      <xdr:row>25</xdr:row>
      <xdr:rowOff>206830</xdr:rowOff>
    </xdr:to>
    <xdr:sp macro="" textlink="">
      <xdr:nvSpPr>
        <xdr:cNvPr id="3" name="Snip Diagonal Corner Rectangle 13">
          <a:extLst>
            <a:ext uri="{FF2B5EF4-FFF2-40B4-BE49-F238E27FC236}">
              <a16:creationId xmlns:a16="http://schemas.microsoft.com/office/drawing/2014/main" id="{1D11FB8B-F1C7-5948-8E80-80D755213CF3}"/>
            </a:ext>
            <a:ext uri="{147F2762-F138-4A5C-976F-8EAC2B608ADB}">
              <a16:predDERef xmlns:a16="http://schemas.microsoft.com/office/drawing/2014/main" pred="{8D7B7E86-2E55-5F57-1AAD-86F33913EF38}"/>
            </a:ext>
          </a:extLst>
        </xdr:cNvPr>
        <xdr:cNvSpPr/>
      </xdr:nvSpPr>
      <xdr:spPr>
        <a:xfrm>
          <a:off x="9855201" y="4806547"/>
          <a:ext cx="2625061" cy="1199950"/>
        </a:xfrm>
        <a:prstGeom prst="snip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en-US" sz="2400" b="1" i="0" u="none" strike="noStrike">
              <a:solidFill>
                <a:schemeClr val="bg1"/>
              </a:solidFill>
              <a:latin typeface="+mn-lt"/>
              <a:ea typeface="+mn-lt"/>
              <a:cs typeface="+mn-lt"/>
            </a:rPr>
            <a:t>Participated In</a:t>
          </a:r>
        </a:p>
        <a:p>
          <a:pPr marL="0" indent="0" algn="ctr"/>
          <a:r>
            <a:rPr lang="en-US" sz="2400" b="1" i="0" u="none" strike="noStrike">
              <a:solidFill>
                <a:schemeClr val="bg1"/>
              </a:solidFill>
              <a:latin typeface="+mn-lt"/>
              <a:ea typeface="+mn-lt"/>
              <a:cs typeface="+mn-lt"/>
            </a:rPr>
            <a:t>10.72%</a:t>
          </a:r>
        </a:p>
      </xdr:txBody>
    </xdr:sp>
    <xdr:clientData/>
  </xdr:twoCellAnchor>
  <xdr:twoCellAnchor>
    <xdr:from>
      <xdr:col>10</xdr:col>
      <xdr:colOff>494666</xdr:colOff>
      <xdr:row>26</xdr:row>
      <xdr:rowOff>143226</xdr:rowOff>
    </xdr:from>
    <xdr:to>
      <xdr:col>13</xdr:col>
      <xdr:colOff>511077</xdr:colOff>
      <xdr:row>31</xdr:row>
      <xdr:rowOff>143737</xdr:rowOff>
    </xdr:to>
    <xdr:sp macro="" textlink="'Agent Performance Calc'!B11">
      <xdr:nvSpPr>
        <xdr:cNvPr id="15" name="Snip Diagonal Corner Rectangle 14">
          <a:extLst>
            <a:ext uri="{FF2B5EF4-FFF2-40B4-BE49-F238E27FC236}">
              <a16:creationId xmlns:a16="http://schemas.microsoft.com/office/drawing/2014/main" id="{059515F3-6B2D-0843-878B-C935194F95A6}"/>
            </a:ext>
            <a:ext uri="{147F2762-F138-4A5C-976F-8EAC2B608ADB}">
              <a16:predDERef xmlns:a16="http://schemas.microsoft.com/office/drawing/2014/main" pred="{1D11FB8B-F1C7-5948-8E80-80D755213CF3}"/>
            </a:ext>
          </a:extLst>
        </xdr:cNvPr>
        <xdr:cNvSpPr/>
      </xdr:nvSpPr>
      <xdr:spPr>
        <a:xfrm>
          <a:off x="10210166" y="6191601"/>
          <a:ext cx="2511961" cy="1191136"/>
        </a:xfrm>
        <a:prstGeom prst="snip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2400" b="1" i="0" u="none" strike="noStrike">
              <a:solidFill>
                <a:schemeClr val="bg1"/>
              </a:solidFill>
              <a:latin typeface="Calibri"/>
              <a:cs typeface="Calibri"/>
            </a:rPr>
            <a:t>Lead/Chat</a:t>
          </a:r>
        </a:p>
        <a:p>
          <a:pPr algn="ctr"/>
          <a:r>
            <a:rPr lang="en-US" sz="2400" b="1">
              <a:solidFill>
                <a:schemeClr val="bg1"/>
              </a:solidFill>
            </a:rPr>
            <a:t>49.19%</a:t>
          </a:r>
        </a:p>
      </xdr:txBody>
    </xdr:sp>
    <xdr:clientData/>
  </xdr:twoCellAnchor>
  <xdr:twoCellAnchor>
    <xdr:from>
      <xdr:col>10</xdr:col>
      <xdr:colOff>751615</xdr:colOff>
      <xdr:row>12</xdr:row>
      <xdr:rowOff>32457</xdr:rowOff>
    </xdr:from>
    <xdr:to>
      <xdr:col>13</xdr:col>
      <xdr:colOff>233737</xdr:colOff>
      <xdr:row>14</xdr:row>
      <xdr:rowOff>83257</xdr:rowOff>
    </xdr:to>
    <xdr:sp macro="" textlink="">
      <xdr:nvSpPr>
        <xdr:cNvPr id="16" name="Snip Diagonal Corner Rectangle 15">
          <a:extLst>
            <a:ext uri="{FF2B5EF4-FFF2-40B4-BE49-F238E27FC236}">
              <a16:creationId xmlns:a16="http://schemas.microsoft.com/office/drawing/2014/main" id="{3331BC4A-DDD6-DB4A-88A6-8103964ECC8E}"/>
            </a:ext>
          </a:extLst>
        </xdr:cNvPr>
        <xdr:cNvSpPr/>
      </xdr:nvSpPr>
      <xdr:spPr>
        <a:xfrm>
          <a:off x="10093171" y="2713568"/>
          <a:ext cx="2092677" cy="530578"/>
        </a:xfrm>
        <a:prstGeom prst="snip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600"/>
            <a:t>User Performance</a:t>
          </a:r>
        </a:p>
      </xdr:txBody>
    </xdr:sp>
    <xdr:clientData/>
  </xdr:twoCellAnchor>
  <xdr:twoCellAnchor>
    <xdr:from>
      <xdr:col>14</xdr:col>
      <xdr:colOff>730251</xdr:colOff>
      <xdr:row>15</xdr:row>
      <xdr:rowOff>24593</xdr:rowOff>
    </xdr:from>
    <xdr:to>
      <xdr:col>17</xdr:col>
      <xdr:colOff>520391</xdr:colOff>
      <xdr:row>20</xdr:row>
      <xdr:rowOff>25099</xdr:rowOff>
    </xdr:to>
    <xdr:sp macro="" textlink="">
      <xdr:nvSpPr>
        <xdr:cNvPr id="17" name="Snip Diagonal Corner Rectangle 16">
          <a:extLst>
            <a:ext uri="{FF2B5EF4-FFF2-40B4-BE49-F238E27FC236}">
              <a16:creationId xmlns:a16="http://schemas.microsoft.com/office/drawing/2014/main" id="{160E9C97-F4BD-1E4B-BCFA-005D932C65E2}"/>
            </a:ext>
          </a:extLst>
        </xdr:cNvPr>
        <xdr:cNvSpPr/>
      </xdr:nvSpPr>
      <xdr:spPr>
        <a:xfrm>
          <a:off x="13557251" y="3425371"/>
          <a:ext cx="2612362" cy="1199950"/>
        </a:xfrm>
        <a:prstGeom prst="snip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2400" b="1" i="0" u="none" strike="noStrike">
              <a:solidFill>
                <a:schemeClr val="bg1"/>
              </a:solidFill>
              <a:latin typeface="Calibri"/>
              <a:cs typeface="Calibri"/>
            </a:rPr>
            <a:t>LHN</a:t>
          </a:r>
          <a:r>
            <a:rPr lang="en-US" sz="2400" b="1" i="0" u="none" strike="noStrike" baseline="0">
              <a:solidFill>
                <a:schemeClr val="bg1"/>
              </a:solidFill>
              <a:latin typeface="Calibri"/>
              <a:cs typeface="Calibri"/>
            </a:rPr>
            <a:t> Answered</a:t>
          </a:r>
        </a:p>
        <a:p>
          <a:pPr algn="ctr"/>
          <a:r>
            <a:rPr lang="en-US" sz="2400" b="1" i="0" u="none" strike="noStrike" baseline="0">
              <a:solidFill>
                <a:schemeClr val="bg1"/>
              </a:solidFill>
              <a:latin typeface="Calibri"/>
              <a:cs typeface="Calibri"/>
            </a:rPr>
            <a:t>19.04%</a:t>
          </a:r>
        </a:p>
      </xdr:txBody>
    </xdr:sp>
    <xdr:clientData/>
  </xdr:twoCellAnchor>
  <xdr:twoCellAnchor>
    <xdr:from>
      <xdr:col>14</xdr:col>
      <xdr:colOff>814917</xdr:colOff>
      <xdr:row>20</xdr:row>
      <xdr:rowOff>206325</xdr:rowOff>
    </xdr:from>
    <xdr:to>
      <xdr:col>17</xdr:col>
      <xdr:colOff>605057</xdr:colOff>
      <xdr:row>25</xdr:row>
      <xdr:rowOff>206833</xdr:rowOff>
    </xdr:to>
    <xdr:sp macro="" textlink="">
      <xdr:nvSpPr>
        <xdr:cNvPr id="18" name="Snip Diagonal Corner Rectangle 17">
          <a:extLst>
            <a:ext uri="{FF2B5EF4-FFF2-40B4-BE49-F238E27FC236}">
              <a16:creationId xmlns:a16="http://schemas.microsoft.com/office/drawing/2014/main" id="{27972349-35B7-784A-A0C9-3F2728CB8711}"/>
            </a:ext>
          </a:extLst>
        </xdr:cNvPr>
        <xdr:cNvSpPr/>
      </xdr:nvSpPr>
      <xdr:spPr>
        <a:xfrm>
          <a:off x="13641917" y="4806547"/>
          <a:ext cx="2612362" cy="1199953"/>
        </a:xfrm>
        <a:prstGeom prst="snip2Diag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2400" b="1" i="0" u="none" strike="noStrike">
              <a:solidFill>
                <a:schemeClr val="bg1"/>
              </a:solidFill>
              <a:latin typeface="Calibri"/>
              <a:cs typeface="Calibri"/>
            </a:rPr>
            <a:t>Answered</a:t>
          </a:r>
          <a:r>
            <a:rPr lang="en-US" sz="2400" b="1" i="0" u="none" strike="noStrike" baseline="0">
              <a:solidFill>
                <a:schemeClr val="bg1"/>
              </a:solidFill>
              <a:latin typeface="Calibri"/>
              <a:cs typeface="Calibri"/>
            </a:rPr>
            <a:t> in 60</a:t>
          </a:r>
        </a:p>
        <a:p>
          <a:pPr algn="ctr"/>
          <a:r>
            <a:rPr lang="en-US" sz="2400" b="1" i="0" u="none" strike="noStrike" baseline="0">
              <a:solidFill>
                <a:schemeClr val="bg1"/>
              </a:solidFill>
              <a:latin typeface="Calibri"/>
              <a:cs typeface="Calibri"/>
            </a:rPr>
            <a:t>10.70%</a:t>
          </a:r>
          <a:endParaRPr lang="en-US" sz="2400" b="1" i="0" u="none" strike="noStrike">
            <a:solidFill>
              <a:schemeClr val="bg1"/>
            </a:solidFill>
            <a:latin typeface="Calibri"/>
            <a:cs typeface="Calibri"/>
          </a:endParaRPr>
        </a:p>
      </xdr:txBody>
    </xdr:sp>
    <xdr:clientData/>
  </xdr:twoCellAnchor>
  <xdr:twoCellAnchor>
    <xdr:from>
      <xdr:col>15</xdr:col>
      <xdr:colOff>50996</xdr:colOff>
      <xdr:row>12</xdr:row>
      <xdr:rowOff>32457</xdr:rowOff>
    </xdr:from>
    <xdr:to>
      <xdr:col>17</xdr:col>
      <xdr:colOff>185673</xdr:colOff>
      <xdr:row>14</xdr:row>
      <xdr:rowOff>69147</xdr:rowOff>
    </xdr:to>
    <xdr:sp macro="" textlink="">
      <xdr:nvSpPr>
        <xdr:cNvPr id="19" name="Snip Diagonal Corner Rectangle 18">
          <a:extLst>
            <a:ext uri="{FF2B5EF4-FFF2-40B4-BE49-F238E27FC236}">
              <a16:creationId xmlns:a16="http://schemas.microsoft.com/office/drawing/2014/main" id="{655430EA-B994-7640-ABAD-F766B3193A7C}"/>
            </a:ext>
          </a:extLst>
        </xdr:cNvPr>
        <xdr:cNvSpPr/>
      </xdr:nvSpPr>
      <xdr:spPr>
        <a:xfrm>
          <a:off x="13752885" y="2713568"/>
          <a:ext cx="2082010" cy="516468"/>
        </a:xfrm>
        <a:prstGeom prst="snip2Diag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lang="en-US" sz="1600"/>
            <a:t>LHN Performance</a:t>
          </a:r>
        </a:p>
      </xdr:txBody>
    </xdr:sp>
    <xdr:clientData/>
  </xdr:twoCellAnchor>
  <xdr:twoCellAnchor editAs="oneCell">
    <xdr:from>
      <xdr:col>7</xdr:col>
      <xdr:colOff>229415</xdr:colOff>
      <xdr:row>4</xdr:row>
      <xdr:rowOff>5342</xdr:rowOff>
    </xdr:from>
    <xdr:to>
      <xdr:col>9</xdr:col>
      <xdr:colOff>452469</xdr:colOff>
      <xdr:row>12</xdr:row>
      <xdr:rowOff>32858</xdr:rowOff>
    </xdr:to>
    <mc:AlternateContent xmlns:mc="http://schemas.openxmlformats.org/markup-compatibility/2006" xmlns:a14="http://schemas.microsoft.com/office/drawing/2010/main">
      <mc:Choice Requires="a14">
        <xdr:graphicFrame macro="">
          <xdr:nvGraphicFramePr>
            <xdr:cNvPr id="20" name="Market">
              <a:extLst>
                <a:ext uri="{FF2B5EF4-FFF2-40B4-BE49-F238E27FC236}">
                  <a16:creationId xmlns:a16="http://schemas.microsoft.com/office/drawing/2014/main" id="{DB0E22C0-64C8-497D-35F7-80459163B85A}"/>
                </a:ext>
              </a:extLst>
            </xdr:cNvPr>
            <xdr:cNvGraphicFramePr/>
          </xdr:nvGraphicFramePr>
          <xdr:xfrm>
            <a:off x="0" y="0"/>
            <a:ext cx="0" cy="0"/>
          </xdr:xfrm>
          <a:graphic>
            <a:graphicData uri="http://schemas.microsoft.com/office/drawing/2010/slicer">
              <sle:slicer xmlns:sle="http://schemas.microsoft.com/office/drawing/2010/slicer" name="Market"/>
            </a:graphicData>
          </a:graphic>
        </xdr:graphicFrame>
      </mc:Choice>
      <mc:Fallback xmlns="">
        <xdr:sp macro="" textlink="">
          <xdr:nvSpPr>
            <xdr:cNvPr id="0" name=""/>
            <xdr:cNvSpPr>
              <a:spLocks noTextEdit="1"/>
            </xdr:cNvSpPr>
          </xdr:nvSpPr>
          <xdr:spPr>
            <a:xfrm>
              <a:off x="6617515" y="830842"/>
              <a:ext cx="2085509" cy="19515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Eidson" refreshedDate="45597.422566666668" createdVersion="8" refreshedVersion="8" minRefreshableVersion="3" recordCount="455" xr:uid="{6CDB9F6E-F495-544D-937C-7E451A8425C1}">
  <cacheSource type="worksheet">
    <worksheetSource ref="A1:K1048576" sheet="Sheet8"/>
  </cacheSource>
  <cacheFields count="11">
    <cacheField name="CNID" numFmtId="0">
      <sharedItems containsNonDate="0" containsString="0" containsBlank="1"/>
    </cacheField>
    <cacheField name="Dealership" numFmtId="0">
      <sharedItems containsNonDate="0" containsString="0" containsBlank="1"/>
    </cacheField>
    <cacheField name="BDC" numFmtId="0">
      <sharedItems containsNonDate="0" containsBlank="1" count="3">
        <m/>
        <s v="CarNow BDC" u="1"/>
        <s v="Dealer Users" u="1"/>
      </sharedItems>
    </cacheField>
    <cacheField name="Agent Name" numFmtId="0">
      <sharedItems containsNonDate="0" containsString="0" containsBlank="1"/>
    </cacheField>
    <cacheField name="Sessions Joined" numFmtId="0">
      <sharedItems containsNonDate="0" containsString="0" containsBlank="1"/>
    </cacheField>
    <cacheField name="Chats Participated" numFmtId="0">
      <sharedItems containsNonDate="0" containsString="0" containsBlank="1"/>
    </cacheField>
    <cacheField name="Chats Answered First" numFmtId="0">
      <sharedItems containsNonDate="0" containsString="0" containsBlank="1"/>
    </cacheField>
    <cacheField name="Agent Leads" numFmtId="0">
      <sharedItems containsNonDate="0" containsString="0" containsBlank="1"/>
    </cacheField>
    <cacheField name="Chat to Lead" numFmtId="0">
      <sharedItems containsNonDate="0" containsString="0" containsBlank="1"/>
    </cacheField>
    <cacheField name="Live Help Needed - Accepted" numFmtId="0">
      <sharedItems containsNonDate="0" containsString="0" containsBlank="1"/>
    </cacheField>
    <cacheField name="Start Date" numFmtId="0">
      <sharedItems containsNonDate="0" containsBlank="1" count="3">
        <m/>
        <s v="June" u="1"/>
        <s v="Julu"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iana Eidson" refreshedDate="45597.422568055554" createdVersion="8" refreshedVersion="8" minRefreshableVersion="3" recordCount="123" xr:uid="{1B57BF10-36D6-C042-B1EE-29043E5D9ECB}">
  <cacheSource type="worksheet">
    <worksheetSource ref="A1:G1048576" sheet="User Overview Raw"/>
  </cacheSource>
  <cacheFields count="7">
    <cacheField name="Dealership" numFmtId="0">
      <sharedItems containsBlank="1"/>
    </cacheField>
    <cacheField name="BDC" numFmtId="0">
      <sharedItems containsBlank="1" count="2">
        <s v="Dealer User"/>
        <m/>
      </sharedItems>
    </cacheField>
    <cacheField name="Agent Name" numFmtId="0">
      <sharedItems containsBlank="1"/>
    </cacheField>
    <cacheField name="Chats Participated" numFmtId="0">
      <sharedItems containsString="0" containsBlank="1" containsNumber="1" containsInteger="1" minValue="1" maxValue="47"/>
    </cacheField>
    <cacheField name="Leads" numFmtId="0">
      <sharedItems containsString="0" containsBlank="1" containsNumber="1" containsInteger="1" minValue="0" maxValue="20"/>
    </cacheField>
    <cacheField name="Lead %" numFmtId="0">
      <sharedItems containsString="0" containsBlank="1" containsNumber="1" minValue="0" maxValue="1"/>
    </cacheField>
    <cacheField name="Chats Answered First" numFmtId="0">
      <sharedItems containsString="0" containsBlank="1" containsNumber="1" containsInteger="1" minValue="0" maxValue="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630.548325000003" createdVersion="8" refreshedVersion="8" minRefreshableVersion="3" recordCount="445" xr:uid="{4DB3C951-3A5A-4744-B4A7-3ABD015D3367}">
  <cacheSource type="worksheet">
    <worksheetSource ref="A1:G1048576" sheet="Chat leads By Department Raw "/>
  </cacheSource>
  <cacheFields count="7">
    <cacheField name="Dealer Name" numFmtId="0">
      <sharedItems containsBlank="1" count="51">
        <s v="Acura North Scottsdale"/>
        <s v="Acura of Escondido"/>
        <s v="Audi Chandler"/>
        <s v="Audi Escondido"/>
        <s v="Audi North OC"/>
        <s v="Audi North Scottsdale"/>
        <s v="Audi San Jose"/>
        <s v="Audi South Coast"/>
        <s v="BMW North Scottsdale"/>
        <s v="BMW of Austin"/>
        <s v="BMW of Escondido"/>
        <s v="BMW of Ontario"/>
        <s v="BMW of San Diego"/>
        <s v="Capitol Acura"/>
        <s v="Capitol Honda"/>
        <s v="Crevier BMW"/>
        <s v="Crevier MINI"/>
        <s v="Genesis of Round Rock"/>
        <s v="Honda Leander"/>
        <s v="Honda North"/>
        <s v="Honda of Escondido"/>
        <s v="Hyundai of Pharr"/>
        <s v="Kearny Mesa Acura"/>
        <s v="Kearny Mesa Toyota"/>
        <s v="Land Rover North Scottsdale"/>
        <s v="Lexus San Diego"/>
        <s v="Lexus of Austin"/>
        <s v="Lincoln South Coast"/>
        <s v="MINI North Scottsdale"/>
        <s v="MINI of Escondido"/>
        <s v="MINI of Marin"/>
        <s v="MINI of Ontario"/>
        <s v="MINI of San Diego"/>
        <s v="Mazda of Escondido"/>
        <s v="Mercedes-Benz of North Scottsdale"/>
        <s v="Mercedes-Benz of San Diego"/>
        <s v="Penske Automall"/>
        <s v="Peter Pan BMW"/>
        <s v="Porsche North Scottsdale"/>
        <s v="Porsche Stevens Creek"/>
        <s v="Round Rock Honda"/>
        <s v="Round Rock Hyundai"/>
        <s v="Round Rock Toyota"/>
        <s v="Scottsdale Maserati"/>
        <s v="Subaru Orange Coast"/>
        <s v="Toyota of Clovis"/>
        <s v="Toyota of Pharr"/>
        <s v="Toyota of Surprise"/>
        <s v="Volkswagen North Scottsdale"/>
        <s v="Volkswagen South Coast"/>
        <m/>
      </sharedItems>
    </cacheField>
    <cacheField name="Category" numFmtId="0">
      <sharedItems containsBlank="1" count="4">
        <s v="Fixed-Ops"/>
        <s v="New Sales"/>
        <s v="Pre-Owned Sales"/>
        <m/>
      </sharedItems>
    </cacheField>
    <cacheField name="Chats" numFmtId="0">
      <sharedItems containsString="0" containsBlank="1" containsNumber="1" containsInteger="1" minValue="1" maxValue="195"/>
    </cacheField>
    <cacheField name="Leads" numFmtId="0">
      <sharedItems containsString="0" containsBlank="1" containsNumber="1" containsInteger="1" minValue="0" maxValue="127"/>
    </cacheField>
    <cacheField name="Chat to Lead %" numFmtId="0">
      <sharedItems containsString="0" containsBlank="1" containsNumber="1" minValue="0" maxValue="1"/>
    </cacheField>
    <cacheField name="Appointments" numFmtId="0">
      <sharedItems containsString="0" containsBlank="1" containsNumber="1" containsInteger="1" minValue="0" maxValue="37"/>
    </cacheField>
    <cacheField name="Date" numFmtId="0">
      <sharedItems containsBlank="1" count="4">
        <s v="September"/>
        <s v="October"/>
        <s v="November"/>
        <m/>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630.548652430552" createdVersion="8" refreshedVersion="8" minRefreshableVersion="3" recordCount="938" xr:uid="{DCCEF339-7A4C-4E4F-A041-78E62050B762}">
  <cacheSource type="worksheet">
    <worksheetSource ref="A1:N1048576" sheet="Chat Performance RAW"/>
  </cacheSource>
  <cacheFields count="16">
    <cacheField name="Dealer Name" numFmtId="0">
      <sharedItems containsBlank="1" count="60">
        <s v="Acura North Scottsdale"/>
        <s v="Acura of Escondido"/>
        <s v="Audi Chandler"/>
        <s v="Audi Escondido"/>
        <s v="Audi North OC"/>
        <s v="Audi North Scottsdale"/>
        <s v="Audi South Coast"/>
        <s v="Audi San Jose"/>
        <s v="BMW North Scottsdale"/>
        <s v="BMW of Austin"/>
        <s v="BMW of Escondido"/>
        <s v="BMW of Ontario"/>
        <s v="BMW of San Diego"/>
        <s v="Capitol Honda"/>
        <s v="Crevier BMW"/>
        <s v="Crevier MINI"/>
        <s v="Genesis of Round Rock"/>
        <s v="Honda Leander"/>
        <s v="Honda of Escondido"/>
        <s v="Hyundai of Pharr"/>
        <s v="Jaguar North Scottsdale"/>
        <s v="Kearny Mesa Acura"/>
        <s v="Kearny Mesa Toyota"/>
        <s v="Land Rover Chandler"/>
        <s v="Land Rover North Scottsdale"/>
        <s v="Lexus San Diego"/>
        <s v="Lexus of Austin"/>
        <s v="Lexus of Chandler"/>
        <s v="Lincoln South Coast"/>
        <s v="Los Gatos Acura"/>
        <s v="MINI North Scottsdale"/>
        <s v="MINI of Escondido"/>
        <s v="MINI of Marin"/>
        <s v="MINI of Ontario"/>
        <s v="MINI of San Diego"/>
        <s v="MINI of Tempe"/>
        <s v="Mazda of Escondido"/>
        <s v="Mercedes-Benz of Chandler"/>
        <s v="Mercedes-Benz of San Diego"/>
        <s v="Peter Pan BMW"/>
        <s v="Porsche North Scottsdale"/>
        <s v="Porsche Stevens Creek"/>
        <s v="Round Rock Honda"/>
        <s v="Round Rock Hyundai"/>
        <s v="Round Rock Toyota"/>
        <s v="Subaru Orange Coast"/>
        <s v="Tempe Honda"/>
        <s v="Toyota of Clovis"/>
        <s v="Toyota of Pharr"/>
        <s v="Toyota of Surprise"/>
        <s v="Volkswagen North Scottsdale"/>
        <s v="Volkswagen South Coast"/>
        <s v="Honda North"/>
        <s v="Capitol Acura"/>
        <s v="Scottsdale Maserati"/>
        <s v="Mercedes-Benz of North Scottsdale"/>
        <s v="Penske Automall"/>
        <m/>
        <s v="Audi Stevens Creek" u="1"/>
        <s v="Kearny Mesa Toyota " u="1"/>
      </sharedItems>
    </cacheField>
    <cacheField name="Brand" numFmtId="0">
      <sharedItems containsBlank="1" count="21">
        <s v="Acura"/>
        <s v="Audi"/>
        <s v="BMW"/>
        <s v="Honda"/>
        <s v="MINI"/>
        <s v="Genesis"/>
        <s v="Hyundai"/>
        <s v="Jaguar"/>
        <s v="Toyota"/>
        <s v="Land Rover"/>
        <s v="Lexus"/>
        <s v="Lincoln"/>
        <s v="Mazda"/>
        <s v="Mercedes-Benz"/>
        <s v="Porsche"/>
        <s v="Subaru"/>
        <s v="Volkswagen"/>
        <s v="Maserati"/>
        <s v="Group"/>
        <m/>
        <e v="#N/A" u="1"/>
      </sharedItems>
    </cacheField>
    <cacheField name="State" numFmtId="0">
      <sharedItems containsBlank="1"/>
    </cacheField>
    <cacheField name="Total Visits" numFmtId="0">
      <sharedItems containsString="0" containsBlank="1" containsNumber="1" containsInteger="1" minValue="3845" maxValue="66653"/>
    </cacheField>
    <cacheField name="Clicks" numFmtId="0">
      <sharedItems containsString="0" containsBlank="1" containsNumber="1" containsInteger="1" minValue="4" maxValue="409"/>
    </cacheField>
    <cacheField name="Chats" numFmtId="0">
      <sharedItems containsString="0" containsBlank="1" containsNumber="1" containsInteger="1" minValue="4" maxValue="376"/>
    </cacheField>
    <cacheField name="Visit to Chat %" numFmtId="0">
      <sharedItems containsString="0" containsBlank="1" containsNumber="1" minValue="2.9999999999999997E-4" maxValue="1.17E-2"/>
    </cacheField>
    <cacheField name="Leads" numFmtId="0">
      <sharedItems containsString="0" containsBlank="1" containsNumber="1" containsInteger="1" minValue="3" maxValue="292"/>
    </cacheField>
    <cacheField name="Chat to Lead" numFmtId="0">
      <sharedItems containsString="0" containsBlank="1" containsNumber="1" minValue="0.33329999999999999" maxValue="1"/>
    </cacheField>
    <cacheField name="Appointments" numFmtId="0">
      <sharedItems containsString="0" containsBlank="1" containsNumber="1" containsInteger="1" minValue="0" maxValue="56"/>
    </cacheField>
    <cacheField name="Trade-Ins" numFmtId="0">
      <sharedItems containsString="0" containsBlank="1" containsNumber="1" containsInteger="1" minValue="0" maxValue="8"/>
    </cacheField>
    <cacheField name="Month" numFmtId="0">
      <sharedItems containsBlank="1" count="13">
        <s v="June"/>
        <s v="July"/>
        <s v="August"/>
        <s v="September"/>
        <s v="October"/>
        <s v="November"/>
        <s v="December"/>
        <s v="January"/>
        <s v="February"/>
        <s v="March"/>
        <s v="April"/>
        <s v="May"/>
        <m/>
      </sharedItems>
    </cacheField>
    <cacheField name="Year" numFmtId="0">
      <sharedItems containsString="0" containsBlank="1" containsNumber="1" containsInteger="1" minValue="2023" maxValue="2074" count="53">
        <n v="2023"/>
        <n v="2024"/>
        <m/>
        <n v="2025" u="1"/>
        <n v="2026" u="1"/>
        <n v="2027" u="1"/>
        <n v="2028" u="1"/>
        <n v="2029" u="1"/>
        <n v="2030" u="1"/>
        <n v="2031" u="1"/>
        <n v="2032" u="1"/>
        <n v="2033" u="1"/>
        <n v="2034" u="1"/>
        <n v="2035" u="1"/>
        <n v="2036" u="1"/>
        <n v="2037" u="1"/>
        <n v="2038" u="1"/>
        <n v="2039" u="1"/>
        <n v="2040" u="1"/>
        <n v="2041" u="1"/>
        <n v="2042" u="1"/>
        <n v="2043" u="1"/>
        <n v="2044" u="1"/>
        <n v="2045" u="1"/>
        <n v="2046" u="1"/>
        <n v="2047" u="1"/>
        <n v="2048" u="1"/>
        <n v="2049" u="1"/>
        <n v="2050" u="1"/>
        <n v="2051" u="1"/>
        <n v="2052" u="1"/>
        <n v="2053" u="1"/>
        <n v="2054" u="1"/>
        <n v="2055" u="1"/>
        <n v="2056" u="1"/>
        <n v="2057" u="1"/>
        <n v="2058" u="1"/>
        <n v="2059" u="1"/>
        <n v="2060" u="1"/>
        <n v="2061" u="1"/>
        <n v="2062" u="1"/>
        <n v="2063" u="1"/>
        <n v="2064" u="1"/>
        <n v="2065" u="1"/>
        <n v="2066" u="1"/>
        <n v="2067" u="1"/>
        <n v="2068" u="1"/>
        <n v="2069" u="1"/>
        <n v="2070" u="1"/>
        <n v="2071" u="1"/>
        <n v="2072" u="1"/>
        <n v="2073" u="1"/>
        <n v="2074" u="1"/>
      </sharedItems>
    </cacheField>
    <cacheField name="Market" numFmtId="0">
      <sharedItems containsBlank="1" count="9">
        <s v="Arizona"/>
        <s v="Southern CA"/>
        <s v="Orange County"/>
        <s v="Northern CA"/>
        <s v="Texas"/>
        <m/>
        <e v="#N/A" u="1"/>
        <s v="South CA" u="1"/>
        <s v="North CA" u="1"/>
      </sharedItems>
    </cacheField>
    <cacheField name="Visit/Chat Conversion" numFmtId="0" formula="Chats/'Total Visits'" databaseField="0"/>
    <cacheField name="Chat/Lead Conversion" numFmtId="0" formula="Leads/Chats" databaseField="0"/>
  </cacheFields>
  <extLst>
    <ext xmlns:x14="http://schemas.microsoft.com/office/spreadsheetml/2009/9/main" uri="{725AE2AE-9491-48be-B2B4-4EB974FC3084}">
      <x14:pivotCacheDefinition pivotCacheId="159526212"/>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630.551163425924" createdVersion="8" refreshedVersion="8" minRefreshableVersion="3" recordCount="2790" xr:uid="{D2C478C2-1EB9-FE4D-A596-7C7AC003F593}">
  <cacheSource type="worksheet">
    <worksheetSource ref="A1:I1048576" sheet="Category RAW"/>
  </cacheSource>
  <cacheFields count="11">
    <cacheField name="Dealer Name" numFmtId="0">
      <sharedItems containsBlank="1" count="60">
        <s v="Acura North Scottsdale"/>
        <s v="Acura of Escondido"/>
        <s v="Audi Chandler"/>
        <s v="Audi Escondido"/>
        <s v="Audi North OC"/>
        <s v="Audi North Scottsdale"/>
        <s v="Audi South Coast"/>
        <s v="Audi San Jose"/>
        <s v="BMW North Scottsdale"/>
        <s v="BMW of Austin"/>
        <s v="BMW of Escondido"/>
        <s v="BMW of Ontario"/>
        <s v="BMW of San Diego"/>
        <s v="Capitol Honda"/>
        <s v="Crevier BMW"/>
        <s v="Crevier MINI"/>
        <s v="Genesis of Round Rock"/>
        <s v="Honda Leander"/>
        <s v="Honda of Escondido"/>
        <s v="Hyundai of Pharr"/>
        <s v="Jaguar North Scottsdale"/>
        <s v="Kearny Mesa Acura"/>
        <s v="Kearny Mesa Toyota"/>
        <s v="Land Rover Chandler"/>
        <s v="Land Rover North Scottsdale"/>
        <s v="Lexus San Diego"/>
        <s v="Lexus of Austin"/>
        <s v="Lexus of Chandler"/>
        <s v="Lincoln South Coast"/>
        <s v="Los Gatos Acura"/>
        <s v="MINI North Scottsdale"/>
        <s v="MINI of Escondido"/>
        <s v="MINI of Marin"/>
        <s v="MINI of Ontario"/>
        <s v="MINI of San Diego"/>
        <s v="MINI of Tempe"/>
        <s v="Mazda of Escondido"/>
        <s v="Mercedes-Benz of Chandler"/>
        <s v="Mercedes-Benz of San Diego"/>
        <s v="Peter Pan BMW"/>
        <s v="Porsche North Scottsdale"/>
        <s v="Porsche Stevens Creek"/>
        <s v="Round Rock Honda"/>
        <s v="Round Rock Hyundai"/>
        <s v="Round Rock Toyota"/>
        <s v="Subaru Orange Coast"/>
        <s v="Tempe Honda"/>
        <s v="Toyota of Clovis"/>
        <s v="Toyota of Pharr"/>
        <s v="Toyota of Surprise"/>
        <s v="Volkswagen North Scottsdale"/>
        <s v="Volkswagen South Coast"/>
        <s v="Honda North"/>
        <s v="Capitol Acura"/>
        <s v="Scottsdale Maserati"/>
        <s v="Mercedes-Benz of North Scottsdale"/>
        <s v="Penske Automall"/>
        <m/>
        <s v="Audi Stevens Creek" u="1"/>
        <s v="Kearny Mesa Toyota " u="1"/>
      </sharedItems>
    </cacheField>
    <cacheField name="Category" numFmtId="0">
      <sharedItems containsBlank="1" count="8">
        <s v="New Sales"/>
        <s v="Pre-Owned Sales"/>
        <s v="Fixed-Ops"/>
        <m/>
        <s v="Chat Total" f="1"/>
        <s v="Pre-Owned %" f="1"/>
        <s v="New %" f="1"/>
        <s v="Fixed-Ops %" f="1"/>
      </sharedItems>
    </cacheField>
    <cacheField name="Chats" numFmtId="0">
      <sharedItems containsString="0" containsBlank="1" containsNumber="1" containsInteger="1" minValue="0" maxValue="210"/>
    </cacheField>
    <cacheField name="Leads" numFmtId="0">
      <sharedItems containsString="0" containsBlank="1" containsNumber="1" containsInteger="1" minValue="0" maxValue="127"/>
    </cacheField>
    <cacheField name="Chat to Lead %" numFmtId="0">
      <sharedItems containsString="0" containsBlank="1" containsNumber="1" minValue="0" maxValue="1"/>
    </cacheField>
    <cacheField name="Appointments" numFmtId="0">
      <sharedItems containsString="0" containsBlank="1" containsNumber="1" containsInteger="1" minValue="0" maxValue="37"/>
    </cacheField>
    <cacheField name="Month" numFmtId="0">
      <sharedItems containsBlank="1" count="13">
        <s v="June"/>
        <s v="July"/>
        <s v="August"/>
        <s v="September"/>
        <s v="October"/>
        <s v="November"/>
        <s v="December"/>
        <s v="January"/>
        <s v="February"/>
        <s v="March"/>
        <s v="April"/>
        <s v="May"/>
        <m/>
      </sharedItems>
    </cacheField>
    <cacheField name="Year" numFmtId="0">
      <sharedItems containsString="0" containsBlank="1" containsNumber="1" containsInteger="1" minValue="2023" maxValue="2024" count="3">
        <n v="2023"/>
        <n v="2024"/>
        <m/>
      </sharedItems>
    </cacheField>
    <cacheField name="Brand" numFmtId="0">
      <sharedItems containsBlank="1" count="21">
        <s v="Acura"/>
        <s v="Audi"/>
        <s v="BMW"/>
        <s v="Honda"/>
        <s v="MINI"/>
        <s v="Genesis"/>
        <s v="Hyundai"/>
        <s v="Jaguar"/>
        <s v="Toyota"/>
        <s v="Land Rover"/>
        <s v="Lexus"/>
        <s v="Lincoln"/>
        <s v="Mazda"/>
        <s v="Mercedes-Benz"/>
        <s v="Porsche"/>
        <s v="Subaru"/>
        <s v="Volkswagen"/>
        <s v="Maserati"/>
        <s v="Group"/>
        <m/>
        <e v="#N/A" u="1"/>
      </sharedItems>
    </cacheField>
    <cacheField name="Total" numFmtId="0" formula=" 0" databaseField="0"/>
    <cacheField name="% of Total" numFmtId="0" formula="Category/#NAME?" databaseField="0"/>
  </cacheFields>
  <calculatedItems count="7">
    <calculatedItem formula="Category['Fixed-Ops']+Category['New Sales']+Category['Pre-Owned Sales']">
      <pivotArea cacheIndex="1" outline="0" fieldPosition="0">
        <references count="1">
          <reference field="1" count="1">
            <x v="4"/>
          </reference>
        </references>
      </pivotArea>
    </calculatedItem>
    <calculatedItem formula="Category['Pre-Owned Sales']/Category['Chat Total']">
      <pivotArea cacheIndex="1" outline="0" fieldPosition="0">
        <references count="1">
          <reference field="1" count="1">
            <x v="5"/>
          </reference>
        </references>
      </pivotArea>
    </calculatedItem>
    <calculatedItem formula="Category['New Sales']/Category['Chat Total']">
      <pivotArea cacheIndex="1" outline="0" fieldPosition="0">
        <references count="1">
          <reference field="1" count="1">
            <x v="6"/>
          </reference>
        </references>
      </pivotArea>
    </calculatedItem>
    <calculatedItem formula="Category['Fixed-Ops']/Category['Chat Total']">
      <pivotArea cacheIndex="1" outline="0" fieldPosition="0">
        <references count="1">
          <reference field="1" count="1">
            <x v="7"/>
          </reference>
        </references>
      </pivotArea>
    </calculatedItem>
    <calculatedItem field="2" formula="Category['Pre-Owned Sales']/Category['Chat Total']">
      <pivotArea field="2" cacheIndex="1" fieldPosition="0">
        <references count="2">
          <reference field="1" count="1">
            <x v="5"/>
          </reference>
          <reference field="8" count="1">
            <x v="0"/>
          </reference>
        </references>
      </pivotArea>
    </calculatedItem>
    <calculatedItem field="2" formula="Category['Pre-Owned Sales']/Category['Chat Total']">
      <pivotArea field="2" cacheIndex="1" fieldPosition="0">
        <references count="2">
          <reference field="1" count="1">
            <x v="5"/>
          </reference>
          <reference field="8" count="1">
            <x v="12"/>
          </reference>
        </references>
      </pivotArea>
    </calculatedItem>
    <calculatedItem field="2" formula="Category['Pre-Owned Sales']/Category['Chat Total']">
      <pivotArea field="2" cacheIndex="1" fieldPosition="0">
        <references count="2">
          <reference field="1" count="1">
            <x v="5"/>
          </reference>
          <reference field="8" count="1">
            <x v="13"/>
          </reference>
        </references>
      </pivotArea>
    </calculatedItem>
  </calculatedItem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630.551192939813" createdVersion="8" refreshedVersion="8" minRefreshableVersion="3" recordCount="2790" xr:uid="{45A90707-2F49-9240-8752-C3ADAD8C704C}">
  <cacheSource type="worksheet">
    <worksheetSource ref="A1:J1048576" sheet="Category RAW"/>
  </cacheSource>
  <cacheFields count="13">
    <cacheField name="Dealer Name" numFmtId="0">
      <sharedItems containsBlank="1" count="60">
        <s v="Acura North Scottsdale"/>
        <s v="Acura of Escondido"/>
        <s v="Audi Chandler"/>
        <s v="Audi Escondido"/>
        <s v="Audi North OC"/>
        <s v="Audi North Scottsdale"/>
        <s v="Audi South Coast"/>
        <s v="Audi San Jose"/>
        <s v="BMW North Scottsdale"/>
        <s v="BMW of Austin"/>
        <s v="BMW of Escondido"/>
        <s v="BMW of Ontario"/>
        <s v="BMW of San Diego"/>
        <s v="Capitol Honda"/>
        <s v="Crevier BMW"/>
        <s v="Crevier MINI"/>
        <s v="Genesis of Round Rock"/>
        <s v="Honda Leander"/>
        <s v="Honda of Escondido"/>
        <s v="Hyundai of Pharr"/>
        <s v="Jaguar North Scottsdale"/>
        <s v="Kearny Mesa Acura"/>
        <s v="Kearny Mesa Toyota"/>
        <s v="Land Rover Chandler"/>
        <s v="Land Rover North Scottsdale"/>
        <s v="Lexus San Diego"/>
        <s v="Lexus of Austin"/>
        <s v="Lexus of Chandler"/>
        <s v="Lincoln South Coast"/>
        <s v="Los Gatos Acura"/>
        <s v="MINI North Scottsdale"/>
        <s v="MINI of Escondido"/>
        <s v="MINI of Marin"/>
        <s v="MINI of Ontario"/>
        <s v="MINI of San Diego"/>
        <s v="MINI of Tempe"/>
        <s v="Mazda of Escondido"/>
        <s v="Mercedes-Benz of Chandler"/>
        <s v="Mercedes-Benz of San Diego"/>
        <s v="Peter Pan BMW"/>
        <s v="Porsche North Scottsdale"/>
        <s v="Porsche Stevens Creek"/>
        <s v="Round Rock Honda"/>
        <s v="Round Rock Hyundai"/>
        <s v="Round Rock Toyota"/>
        <s v="Subaru Orange Coast"/>
        <s v="Tempe Honda"/>
        <s v="Toyota of Clovis"/>
        <s v="Toyota of Pharr"/>
        <s v="Toyota of Surprise"/>
        <s v="Volkswagen North Scottsdale"/>
        <s v="Volkswagen South Coast"/>
        <s v="Honda North"/>
        <s v="Capitol Acura"/>
        <s v="Scottsdale Maserati"/>
        <s v="Mercedes-Benz of North Scottsdale"/>
        <s v="Penske Automall"/>
        <m/>
        <s v="Audi Stevens Creek" u="1"/>
        <s v="Kearny Mesa Toyota " u="1"/>
      </sharedItems>
    </cacheField>
    <cacheField name="Category" numFmtId="0">
      <sharedItems containsBlank="1" count="8">
        <s v="New Sales"/>
        <s v="Pre-Owned Sales"/>
        <s v="Fixed-Ops"/>
        <m/>
        <s v="Chat Total" f="1"/>
        <s v="Pre-Owned %" f="1"/>
        <s v="New %" f="1"/>
        <s v="Fixed-Ops %" f="1"/>
      </sharedItems>
    </cacheField>
    <cacheField name="Chats" numFmtId="0">
      <sharedItems containsString="0" containsBlank="1" containsNumber="1" containsInteger="1" minValue="0" maxValue="210"/>
    </cacheField>
    <cacheField name="Leads" numFmtId="0">
      <sharedItems containsString="0" containsBlank="1" containsNumber="1" containsInteger="1" minValue="0" maxValue="127"/>
    </cacheField>
    <cacheField name="Chat to Lead %" numFmtId="0">
      <sharedItems containsString="0" containsBlank="1" containsNumber="1" minValue="0" maxValue="1"/>
    </cacheField>
    <cacheField name="Appointments" numFmtId="0">
      <sharedItems containsString="0" containsBlank="1" containsNumber="1" containsInteger="1" minValue="0" maxValue="37"/>
    </cacheField>
    <cacheField name="Month" numFmtId="0">
      <sharedItems containsBlank="1" count="13">
        <s v="June"/>
        <s v="July"/>
        <s v="August"/>
        <s v="September"/>
        <s v="October"/>
        <s v="November"/>
        <s v="December"/>
        <s v="January"/>
        <s v="February"/>
        <s v="March"/>
        <s v="April"/>
        <s v="May"/>
        <m/>
      </sharedItems>
    </cacheField>
    <cacheField name="Year" numFmtId="0">
      <sharedItems containsString="0" containsBlank="1" containsNumber="1" containsInteger="1" minValue="2023" maxValue="2024" count="3">
        <n v="2023"/>
        <n v="2024"/>
        <m/>
      </sharedItems>
    </cacheField>
    <cacheField name="Brand" numFmtId="0">
      <sharedItems containsBlank="1" count="21">
        <s v="Acura"/>
        <s v="Audi"/>
        <s v="BMW"/>
        <s v="Honda"/>
        <s v="MINI"/>
        <s v="Genesis"/>
        <s v="Hyundai"/>
        <s v="Jaguar"/>
        <s v="Toyota"/>
        <s v="Land Rover"/>
        <s v="Lexus"/>
        <s v="Lincoln"/>
        <s v="Mazda"/>
        <s v="Mercedes-Benz"/>
        <s v="Porsche"/>
        <s v="Subaru"/>
        <s v="Volkswagen"/>
        <s v="Maserati"/>
        <s v="Group"/>
        <m/>
        <e v="#N/A" u="1"/>
      </sharedItems>
    </cacheField>
    <cacheField name="Market" numFmtId="0">
      <sharedItems containsBlank="1" count="9">
        <s v="Arizona"/>
        <s v="Southern CA"/>
        <s v="Orange County"/>
        <s v="Northern CA"/>
        <s v="Texas"/>
        <m/>
        <e v="#N/A" u="1"/>
        <s v="South CA" u="1"/>
        <s v="North CA" u="1"/>
      </sharedItems>
    </cacheField>
    <cacheField name="Total" numFmtId="0" formula=" 0" databaseField="0"/>
    <cacheField name="% of Total" numFmtId="0" formula="Category/Total" databaseField="0"/>
    <cacheField name="Lead to Chat " numFmtId="0" formula="Leads/Chats" databaseField="0"/>
  </cacheFields>
  <calculatedItems count="10">
    <calculatedItem formula="Category['Fixed-Ops']+Category['New Sales']+Category['Pre-Owned Sales']">
      <pivotArea cacheIndex="1" outline="0" fieldPosition="0">
        <references count="1">
          <reference field="1" count="1">
            <x v="4"/>
          </reference>
        </references>
      </pivotArea>
    </calculatedItem>
    <calculatedItem formula="Category['Pre-Owned Sales']/Category['Chat Total']">
      <pivotArea cacheIndex="1" outline="0" fieldPosition="0">
        <references count="1">
          <reference field="1" count="1">
            <x v="5"/>
          </reference>
        </references>
      </pivotArea>
    </calculatedItem>
    <calculatedItem formula="Category['New Sales']/Category['Chat Total']">
      <pivotArea cacheIndex="1" outline="0" fieldPosition="0">
        <references count="1">
          <reference field="1" count="1">
            <x v="6"/>
          </reference>
        </references>
      </pivotArea>
    </calculatedItem>
    <calculatedItem formula="Category['Fixed-Ops']/Category['Chat Total']">
      <pivotArea cacheIndex="1" outline="0" fieldPosition="0">
        <references count="1">
          <reference field="1" count="1">
            <x v="7"/>
          </reference>
        </references>
      </pivotArea>
    </calculatedItem>
    <calculatedItem field="2" formula="Category['Pre-Owned Sales']/Category['Chat Total']">
      <pivotArea field="2" cacheIndex="1" fieldPosition="0">
        <references count="2">
          <reference field="1" count="1">
            <x v="5"/>
          </reference>
          <reference field="8" count="1">
            <x v="0"/>
          </reference>
        </references>
      </pivotArea>
    </calculatedItem>
    <calculatedItem field="2" formula="Category['Pre-Owned Sales']/Category['Chat Total']">
      <pivotArea field="2" cacheIndex="1" fieldPosition="0">
        <references count="2">
          <reference field="1" count="1">
            <x v="5"/>
          </reference>
          <reference field="8" count="1">
            <x v="12"/>
          </reference>
        </references>
      </pivotArea>
    </calculatedItem>
    <calculatedItem field="2" formula="Category['Pre-Owned Sales']/Category['Chat Total']">
      <pivotArea field="2" cacheIndex="1" fieldPosition="0">
        <references count="2">
          <reference field="1" count="1">
            <x v="5"/>
          </reference>
          <reference field="8" count="1">
            <x v="13"/>
          </reference>
        </references>
      </pivotArea>
    </calculatedItem>
    <calculatedItem>
      <pivotArea cacheIndex="1" fieldPosition="0">
        <references count="2">
          <reference field="1" count="1">
            <x v="5"/>
          </reference>
          <reference field="9" count="1">
            <x v="0"/>
          </reference>
        </references>
      </pivotArea>
    </calculatedItem>
    <calculatedItem formula="Category['New Sales']/Category['Chat Total']">
      <pivotArea cacheIndex="1" fieldPosition="0">
        <references count="2">
          <reference field="1" count="1">
            <x v="6"/>
          </reference>
          <reference field="9" count="1">
            <x v="0"/>
          </reference>
        </references>
      </pivotArea>
    </calculatedItem>
    <calculatedItem formula="Category['Pre-Owned Sales']/Category['Chat Total']">
      <pivotArea cacheIndex="1" fieldPosition="0">
        <references count="2">
          <reference field="1" count="1">
            <x v="5"/>
          </reference>
          <reference field="9" count="1">
            <x v="4"/>
          </reference>
        </references>
      </pivotArea>
    </calculatedItem>
  </calculatedItem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5">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r>
    <m/>
    <m/>
    <x v="0"/>
    <m/>
    <m/>
    <m/>
    <m/>
    <m/>
    <m/>
    <m/>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3">
  <r>
    <s v="Audi Chandler"/>
    <x v="0"/>
    <s v="Dak Mabone"/>
    <n v="6"/>
    <n v="3"/>
    <n v="0.5"/>
    <n v="3"/>
  </r>
  <r>
    <s v="Audi Chandler"/>
    <x v="0"/>
    <s v="Elias Burbar"/>
    <n v="2"/>
    <n v="2"/>
    <n v="1"/>
    <n v="2"/>
  </r>
  <r>
    <s v="Audi Chandler"/>
    <x v="0"/>
    <s v="Lou Solomon"/>
    <n v="1"/>
    <n v="1"/>
    <n v="1"/>
    <n v="0"/>
  </r>
  <r>
    <s v="Audi Chandler"/>
    <x v="0"/>
    <s v="Maxwell Crosthwaite"/>
    <n v="2"/>
    <n v="1"/>
    <n v="0.5"/>
    <n v="1"/>
  </r>
  <r>
    <s v="Audi Chandler"/>
    <x v="0"/>
    <s v="Nick Scohy"/>
    <n v="5"/>
    <n v="1"/>
    <n v="0.2"/>
    <n v="3"/>
  </r>
  <r>
    <s v="Audi Chandler"/>
    <x v="0"/>
    <s v="Parrish Flores"/>
    <n v="1"/>
    <n v="0"/>
    <n v="0"/>
    <n v="1"/>
  </r>
  <r>
    <s v="Audi Chandler"/>
    <x v="0"/>
    <s v="Scott Wikert"/>
    <n v="1"/>
    <n v="1"/>
    <n v="1"/>
    <n v="0"/>
  </r>
  <r>
    <s v="Audi Escondido"/>
    <x v="0"/>
    <s v="Alex Truchsess"/>
    <n v="4"/>
    <n v="2"/>
    <n v="0.5"/>
    <n v="0"/>
  </r>
  <r>
    <s v="Audi Escondido"/>
    <x v="0"/>
    <s v="Stacy Byrnes"/>
    <n v="4"/>
    <n v="0"/>
    <n v="0"/>
    <n v="0"/>
  </r>
  <r>
    <s v="Audi North OC"/>
    <x v="0"/>
    <s v="Anthony Canche"/>
    <n v="1"/>
    <n v="0"/>
    <n v="0"/>
    <n v="0"/>
  </r>
  <r>
    <s v="Audi North OC"/>
    <x v="0"/>
    <s v="Eddie Choe"/>
    <n v="3"/>
    <n v="2"/>
    <n v="0.67"/>
    <n v="1"/>
  </r>
  <r>
    <s v="Audi North OC"/>
    <x v="0"/>
    <s v="Keison Godfrey"/>
    <n v="7"/>
    <n v="7"/>
    <n v="1"/>
    <n v="3"/>
  </r>
  <r>
    <s v="Audi North OC"/>
    <x v="0"/>
    <s v="Max Lindholm"/>
    <n v="3"/>
    <n v="3"/>
    <n v="1"/>
    <n v="2"/>
  </r>
  <r>
    <s v="Audi North Scottsdale"/>
    <x v="0"/>
    <s v="Brian McCauley"/>
    <n v="1"/>
    <n v="1"/>
    <n v="1"/>
    <n v="1"/>
  </r>
  <r>
    <s v="Audi North Scottsdale"/>
    <x v="0"/>
    <s v="Nelson Alvarez"/>
    <n v="6"/>
    <n v="3"/>
    <n v="0.5"/>
    <n v="2"/>
  </r>
  <r>
    <s v="Audi North Scottsdale"/>
    <x v="0"/>
    <s v="Rodney Vincent"/>
    <n v="1"/>
    <n v="1"/>
    <n v="1"/>
    <n v="0"/>
  </r>
  <r>
    <s v="Audi Stevens Creek"/>
    <x v="0"/>
    <s v="Joshua Ortiz"/>
    <n v="1"/>
    <n v="0"/>
    <n v="0"/>
    <n v="1"/>
  </r>
  <r>
    <s v="Audi Stevens Creek"/>
    <x v="0"/>
    <s v="Juan Velazquez"/>
    <n v="2"/>
    <n v="0"/>
    <n v="0"/>
    <n v="0"/>
  </r>
  <r>
    <s v="BMW North Scottsdale"/>
    <x v="0"/>
    <s v="Bobby Ripberger"/>
    <n v="3"/>
    <n v="0"/>
    <n v="0"/>
    <n v="0"/>
  </r>
  <r>
    <s v="BMW North Scottsdale"/>
    <x v="0"/>
    <s v="Ian Scott"/>
    <n v="25"/>
    <n v="20"/>
    <n v="0.8"/>
    <n v="0"/>
  </r>
  <r>
    <s v="BMW North Scottsdale"/>
    <x v="0"/>
    <s v="Paul Ebeyer"/>
    <n v="7"/>
    <n v="6"/>
    <n v="0.86"/>
    <n v="0"/>
  </r>
  <r>
    <s v="BMW of Austin"/>
    <x v="0"/>
    <s v="Ivan Fedko"/>
    <n v="9"/>
    <n v="8"/>
    <n v="0.89"/>
    <n v="2"/>
  </r>
  <r>
    <s v="BMW of Austin"/>
    <x v="0"/>
    <s v="Jason Rucker"/>
    <n v="8"/>
    <n v="4"/>
    <n v="0.5"/>
    <n v="0"/>
  </r>
  <r>
    <s v="BMW of Austin"/>
    <x v="0"/>
    <s v="Marc Smith"/>
    <n v="13"/>
    <n v="7"/>
    <n v="0.54"/>
    <n v="5"/>
  </r>
  <r>
    <s v="BMW of Austin"/>
    <x v="0"/>
    <s v="Matt Terranella"/>
    <n v="3"/>
    <n v="2"/>
    <n v="0.67"/>
    <n v="0"/>
  </r>
  <r>
    <s v="BMW of Austin"/>
    <x v="0"/>
    <s v="Mike Hanaway"/>
    <n v="3"/>
    <n v="3"/>
    <n v="1"/>
    <n v="0"/>
  </r>
  <r>
    <s v="BMW of Austin"/>
    <x v="0"/>
    <s v="Rachel Balbert"/>
    <n v="3"/>
    <n v="2"/>
    <n v="0.67"/>
    <n v="0"/>
  </r>
  <r>
    <s v="BMW of Escondido"/>
    <x v="0"/>
    <s v="Hugh Stewart"/>
    <n v="3"/>
    <n v="2"/>
    <n v="0.67"/>
    <n v="0"/>
  </r>
  <r>
    <s v="BMW of Escondido"/>
    <x v="0"/>
    <s v="Joe Chen"/>
    <n v="3"/>
    <n v="3"/>
    <n v="1"/>
    <n v="0"/>
  </r>
  <r>
    <s v="Capitol Acura"/>
    <x v="0"/>
    <s v="Christopher Rivera"/>
    <n v="1"/>
    <n v="1"/>
    <n v="1"/>
    <n v="0"/>
  </r>
  <r>
    <s v="Capitol Acura"/>
    <x v="0"/>
    <s v="Richard Beile"/>
    <n v="7"/>
    <n v="3"/>
    <n v="0.43"/>
    <n v="2"/>
  </r>
  <r>
    <s v="Crevier BMW"/>
    <x v="0"/>
    <s v="Anthony Dang"/>
    <n v="5"/>
    <n v="2"/>
    <n v="0.4"/>
    <n v="4"/>
  </r>
  <r>
    <s v="Crevier BMW"/>
    <x v="0"/>
    <s v="Connor Grove"/>
    <n v="1"/>
    <n v="1"/>
    <n v="1"/>
    <n v="1"/>
  </r>
  <r>
    <s v="Crevier BMW"/>
    <x v="0"/>
    <s v="Dina Backer"/>
    <n v="2"/>
    <n v="2"/>
    <n v="1"/>
    <n v="1"/>
  </r>
  <r>
    <s v="Crevier BMW"/>
    <x v="0"/>
    <s v="Faraz Louie"/>
    <n v="10"/>
    <n v="6"/>
    <n v="0.6"/>
    <n v="9"/>
  </r>
  <r>
    <s v="Crevier BMW"/>
    <x v="0"/>
    <s v="Irvin Chavarria"/>
    <n v="12"/>
    <n v="9"/>
    <n v="0.75"/>
    <n v="10"/>
  </r>
  <r>
    <s v="Crevier BMW"/>
    <x v="0"/>
    <s v="Jorge Hernandez"/>
    <n v="10"/>
    <n v="6"/>
    <n v="0.6"/>
    <n v="4"/>
  </r>
  <r>
    <s v="Crevier BMW"/>
    <x v="0"/>
    <s v="Kenny Wang"/>
    <n v="12"/>
    <n v="6"/>
    <n v="0.5"/>
    <n v="8"/>
  </r>
  <r>
    <s v="Crevier BMW"/>
    <x v="0"/>
    <s v="Krissy Lovekamp"/>
    <n v="2"/>
    <n v="0"/>
    <n v="0"/>
    <n v="2"/>
  </r>
  <r>
    <s v="Crevier BMW"/>
    <x v="0"/>
    <s v="Luigi Tinoco"/>
    <n v="7"/>
    <n v="3"/>
    <n v="0.43"/>
    <n v="5"/>
  </r>
  <r>
    <s v="Crevier BMW"/>
    <x v="0"/>
    <s v="Nathaniel Choe"/>
    <n v="6"/>
    <n v="3"/>
    <n v="0.5"/>
    <n v="5"/>
  </r>
  <r>
    <s v="Crevier BMW"/>
    <x v="0"/>
    <s v="Peter Lam"/>
    <n v="2"/>
    <n v="2"/>
    <n v="1"/>
    <n v="2"/>
  </r>
  <r>
    <s v="Crevier BMW"/>
    <x v="0"/>
    <s v="Peter Fard"/>
    <n v="19"/>
    <n v="8"/>
    <n v="0.42"/>
    <n v="11"/>
  </r>
  <r>
    <s v="Crevier BMW"/>
    <x v="0"/>
    <s v="Ryan Sparno"/>
    <n v="5"/>
    <n v="4"/>
    <n v="0.8"/>
    <n v="4"/>
  </r>
  <r>
    <s v="Crevier MINI"/>
    <x v="0"/>
    <s v="Brian Hernandez"/>
    <n v="1"/>
    <n v="0"/>
    <n v="0"/>
    <n v="1"/>
  </r>
  <r>
    <s v="Genesis of Round Rock"/>
    <x v="0"/>
    <s v="Phil McAllister"/>
    <n v="1"/>
    <n v="0"/>
    <n v="0"/>
    <n v="0"/>
  </r>
  <r>
    <s v="Honda Leander"/>
    <x v="0"/>
    <s v="Amanda Day"/>
    <n v="16"/>
    <n v="5"/>
    <n v="0.31"/>
    <n v="7"/>
  </r>
  <r>
    <s v="Honda Leander"/>
    <x v="0"/>
    <s v="Darryl Lee"/>
    <n v="1"/>
    <n v="0"/>
    <n v="0"/>
    <n v="0"/>
  </r>
  <r>
    <s v="Honda Leander"/>
    <x v="0"/>
    <s v="Jaycob Russell"/>
    <n v="5"/>
    <n v="1"/>
    <n v="0.2"/>
    <n v="3"/>
  </r>
  <r>
    <s v="Honda Leander"/>
    <x v="0"/>
    <s v="John Michael Maldonado"/>
    <n v="16"/>
    <n v="2"/>
    <n v="0.13"/>
    <n v="13"/>
  </r>
  <r>
    <s v="Honda Leander"/>
    <x v="0"/>
    <s v="Juan Sarmiento"/>
    <n v="11"/>
    <n v="3"/>
    <n v="0.27"/>
    <n v="6"/>
  </r>
  <r>
    <s v="Honda Leander"/>
    <x v="0"/>
    <s v="Zaine Hopps"/>
    <n v="8"/>
    <n v="0"/>
    <n v="0"/>
    <n v="1"/>
  </r>
  <r>
    <s v="Hyundai of Pharr"/>
    <x v="0"/>
    <s v="Joe Alvirde"/>
    <n v="10"/>
    <n v="5"/>
    <n v="0.5"/>
    <n v="4"/>
  </r>
  <r>
    <s v="Hyundai of Pharr"/>
    <x v="0"/>
    <s v="Luis Zamorano"/>
    <n v="12"/>
    <n v="3"/>
    <n v="0.25"/>
    <n v="7"/>
  </r>
  <r>
    <s v="Kearny Mesa Acura"/>
    <x v="0"/>
    <s v="Kevin Villasenor"/>
    <n v="2"/>
    <n v="0"/>
    <n v="0"/>
    <n v="0"/>
  </r>
  <r>
    <s v="Kearny Mesa Acura"/>
    <x v="0"/>
    <s v="Ruben Guzman"/>
    <n v="2"/>
    <n v="1"/>
    <n v="0.5"/>
    <n v="0"/>
  </r>
  <r>
    <s v="Land Rover Chandler"/>
    <x v="0"/>
    <s v="David Chavez"/>
    <n v="4"/>
    <n v="1"/>
    <n v="0.25"/>
    <n v="1"/>
  </r>
  <r>
    <s v="Land Rover Chandler"/>
    <x v="0"/>
    <s v="Robert Rayburn"/>
    <n v="2"/>
    <n v="0"/>
    <n v="0"/>
    <n v="0"/>
  </r>
  <r>
    <s v="Land Rover North Scottsdale"/>
    <x v="0"/>
    <s v="Amanda Pothen"/>
    <n v="12"/>
    <n v="5"/>
    <n v="0.42"/>
    <n v="10"/>
  </r>
  <r>
    <s v="Land Rover North Scottsdale"/>
    <x v="0"/>
    <s v="Dominic Leonetti"/>
    <n v="4"/>
    <n v="0"/>
    <n v="0"/>
    <n v="2"/>
  </r>
  <r>
    <s v="Land Rover North Scottsdale"/>
    <x v="0"/>
    <s v="Jake Wakamatsu"/>
    <n v="2"/>
    <n v="1"/>
    <n v="0.5"/>
    <n v="0"/>
  </r>
  <r>
    <s v="Land Rover North Scottsdale"/>
    <x v="0"/>
    <s v="Jason Yap"/>
    <n v="19"/>
    <n v="12"/>
    <n v="0.63"/>
    <n v="11"/>
  </r>
  <r>
    <s v="Land Rover North Scottsdale"/>
    <x v="0"/>
    <s v="John Cooper"/>
    <n v="13"/>
    <n v="11"/>
    <n v="0.85"/>
    <n v="7"/>
  </r>
  <r>
    <s v="Land Rover North Scottsdale"/>
    <x v="0"/>
    <s v="Jose Albanil"/>
    <n v="16"/>
    <n v="9"/>
    <n v="0.56000000000000005"/>
    <n v="13"/>
  </r>
  <r>
    <s v="Land Rover North Scottsdale"/>
    <x v="0"/>
    <s v="Tim Totaro"/>
    <n v="5"/>
    <n v="4"/>
    <n v="0.8"/>
    <n v="3"/>
  </r>
  <r>
    <s v="Lexus of Austin"/>
    <x v="0"/>
    <s v="Camey Martinez"/>
    <n v="3"/>
    <n v="1"/>
    <n v="0.33"/>
    <n v="1"/>
  </r>
  <r>
    <s v="Lexus of Austin"/>
    <x v="0"/>
    <s v="Marco Routledge"/>
    <n v="12"/>
    <n v="6"/>
    <n v="0.5"/>
    <n v="3"/>
  </r>
  <r>
    <s v="Lexus of Chandler"/>
    <x v="0"/>
    <s v="Joe Pignatello"/>
    <n v="5"/>
    <n v="3"/>
    <n v="0.6"/>
    <n v="1"/>
  </r>
  <r>
    <s v="Lexus of Chandler"/>
    <x v="0"/>
    <s v="Sam Ladd"/>
    <n v="3"/>
    <n v="2"/>
    <n v="0.67"/>
    <n v="0"/>
  </r>
  <r>
    <s v="Lincoln South Coast"/>
    <x v="0"/>
    <s v="Fred Gil"/>
    <n v="1"/>
    <n v="1"/>
    <n v="1"/>
    <n v="0"/>
  </r>
  <r>
    <s v="Lincoln South Coast"/>
    <x v="0"/>
    <s v="Paul Bunning"/>
    <n v="2"/>
    <n v="0"/>
    <n v="0"/>
    <n v="1"/>
  </r>
  <r>
    <s v="MINI of Escondido"/>
    <x v="0"/>
    <s v="Joe Chen"/>
    <n v="4"/>
    <n v="4"/>
    <n v="1"/>
    <n v="2"/>
  </r>
  <r>
    <s v="MINI of Marin"/>
    <x v="0"/>
    <s v="Birenra Kiran"/>
    <n v="5"/>
    <n v="2"/>
    <n v="0.4"/>
    <n v="1"/>
  </r>
  <r>
    <s v="MINI of Marin"/>
    <x v="0"/>
    <s v="Mila Samson"/>
    <n v="2"/>
    <n v="0"/>
    <n v="0"/>
    <n v="0"/>
  </r>
  <r>
    <s v="MINI of San Diego"/>
    <x v="0"/>
    <s v="Lisa Mitchell"/>
    <n v="9"/>
    <n v="7"/>
    <n v="0.78"/>
    <n v="4"/>
  </r>
  <r>
    <s v="MINI of Tempe"/>
    <x v="0"/>
    <s v="Zack Fisher"/>
    <n v="1"/>
    <n v="0"/>
    <n v="0"/>
    <n v="1"/>
  </r>
  <r>
    <s v="Mercedes-Benz of Chandler"/>
    <x v="0"/>
    <s v="Andrew Chaidez"/>
    <n v="4"/>
    <n v="0"/>
    <n v="0"/>
    <n v="2"/>
  </r>
  <r>
    <s v="Mercedes-Benz of Chandler"/>
    <x v="0"/>
    <s v="Isaac Weaver"/>
    <n v="7"/>
    <n v="5"/>
    <n v="0.71"/>
    <n v="4"/>
  </r>
  <r>
    <s v="Mercedes-Benz of Chandler"/>
    <x v="0"/>
    <s v="Justin Stiffler"/>
    <n v="11"/>
    <n v="7"/>
    <n v="0.64"/>
    <n v="1"/>
  </r>
  <r>
    <s v="Mercedes-Benz of Chandler"/>
    <x v="0"/>
    <s v="Nick Pfeifer"/>
    <n v="1"/>
    <n v="1"/>
    <n v="1"/>
    <n v="0"/>
  </r>
  <r>
    <s v="Mercedes-Benz of North Scottsdale"/>
    <x v="0"/>
    <s v="Courtney Williams"/>
    <n v="1"/>
    <n v="0"/>
    <n v="0"/>
    <n v="1"/>
  </r>
  <r>
    <s v="Mercedes-Benz of North Scottsdale"/>
    <x v="0"/>
    <s v="Jim Beebe"/>
    <n v="4"/>
    <n v="1"/>
    <n v="0.25"/>
    <n v="2"/>
  </r>
  <r>
    <s v="Mercedes-Benz of North Scottsdale"/>
    <x v="0"/>
    <s v="Joe Shannon"/>
    <n v="4"/>
    <n v="2"/>
    <n v="0.5"/>
    <n v="2"/>
  </r>
  <r>
    <s v="Mercedes-Benz of North Scottsdale"/>
    <x v="0"/>
    <s v="Kristian Diaz"/>
    <n v="10"/>
    <n v="5"/>
    <n v="0.5"/>
    <n v="7"/>
  </r>
  <r>
    <s v="Mercedes-Benz of North Scottsdale"/>
    <x v="0"/>
    <s v="Lally Covarrubias"/>
    <n v="1"/>
    <n v="1"/>
    <n v="1"/>
    <n v="0"/>
  </r>
  <r>
    <s v="Mercedes-Benz of North Scottsdale"/>
    <x v="0"/>
    <s v="Lenor Eprem"/>
    <n v="8"/>
    <n v="3"/>
    <n v="0.38"/>
    <n v="5"/>
  </r>
  <r>
    <s v="Peter Pan BMW"/>
    <x v="0"/>
    <s v="Ali Ashrafi"/>
    <n v="3"/>
    <n v="3"/>
    <n v="1"/>
    <n v="0"/>
  </r>
  <r>
    <s v="Porsche North Scottsdale"/>
    <x v="0"/>
    <s v="Ryan Corcoran"/>
    <n v="8"/>
    <n v="5"/>
    <n v="0.63"/>
    <n v="4"/>
  </r>
  <r>
    <s v="Porsche North Scottsdale"/>
    <x v="0"/>
    <s v="Tony Cox Ayala"/>
    <n v="28"/>
    <n v="18"/>
    <n v="0.64"/>
    <n v="20"/>
  </r>
  <r>
    <s v="Porsche Stevens Creek"/>
    <x v="0"/>
    <s v="Tony Carinale"/>
    <n v="7"/>
    <n v="2"/>
    <n v="0.28999999999999998"/>
    <n v="3"/>
  </r>
  <r>
    <s v="Round Rock Honda"/>
    <x v="0"/>
    <s v="Branda Centeno"/>
    <n v="8"/>
    <n v="0"/>
    <n v="0"/>
    <n v="2"/>
  </r>
  <r>
    <s v="Round Rock Honda"/>
    <x v="0"/>
    <s v="Radley Fietkau"/>
    <n v="14"/>
    <n v="7"/>
    <n v="0.5"/>
    <n v="1"/>
  </r>
  <r>
    <s v="Round Rock Honda"/>
    <x v="0"/>
    <s v="Ron Wilkins"/>
    <n v="9"/>
    <n v="6"/>
    <n v="0.67"/>
    <n v="1"/>
  </r>
  <r>
    <s v="Round Rock Toyota"/>
    <x v="0"/>
    <s v="Autumn Mallow"/>
    <n v="36"/>
    <n v="5"/>
    <n v="0.14000000000000001"/>
    <n v="33"/>
  </r>
  <r>
    <s v="Round Rock Toyota"/>
    <x v="0"/>
    <s v="Batou Kooli"/>
    <n v="4"/>
    <n v="2"/>
    <n v="0.5"/>
    <n v="3"/>
  </r>
  <r>
    <s v="Round Rock Toyota"/>
    <x v="0"/>
    <s v="Itzel Acosta"/>
    <n v="2"/>
    <n v="1"/>
    <n v="0.5"/>
    <n v="0"/>
  </r>
  <r>
    <s v="Round Rock Toyota"/>
    <x v="0"/>
    <s v="Jonah Williams"/>
    <n v="14"/>
    <n v="4"/>
    <n v="0.28999999999999998"/>
    <n v="13"/>
  </r>
  <r>
    <s v="Round Rock Toyota"/>
    <x v="0"/>
    <s v="Justin Davis"/>
    <n v="1"/>
    <n v="0"/>
    <n v="0"/>
    <n v="0"/>
  </r>
  <r>
    <s v="Round Rock Toyota"/>
    <x v="0"/>
    <s v="Morgan Roberts"/>
    <n v="1"/>
    <n v="1"/>
    <n v="1"/>
    <n v="0"/>
  </r>
  <r>
    <s v="Round Rock Toyota"/>
    <x v="0"/>
    <s v="Ryan Rico"/>
    <n v="47"/>
    <n v="10"/>
    <n v="0.21"/>
    <n v="35"/>
  </r>
  <r>
    <s v="Round Rock Toyota"/>
    <x v="0"/>
    <s v="Taylor Peterson"/>
    <n v="1"/>
    <n v="1"/>
    <n v="1"/>
    <n v="0"/>
  </r>
  <r>
    <s v="Scottsdale Maserati"/>
    <x v="0"/>
    <s v="Russell Oliynyk"/>
    <n v="1"/>
    <n v="0"/>
    <n v="0"/>
    <n v="0"/>
  </r>
  <r>
    <s v="Subaru Orange Coast"/>
    <x v="0"/>
    <s v="Stella Yoo"/>
    <n v="8"/>
    <n v="4"/>
    <n v="0.5"/>
    <n v="5"/>
  </r>
  <r>
    <s v="Tempe Honda"/>
    <x v="0"/>
    <s v="Austin Loper"/>
    <n v="6"/>
    <n v="1"/>
    <n v="0.17"/>
    <n v="1"/>
  </r>
  <r>
    <s v="Tempe Honda"/>
    <x v="0"/>
    <s v="Joel Mendivil"/>
    <n v="8"/>
    <n v="0"/>
    <n v="0"/>
    <n v="1"/>
  </r>
  <r>
    <s v="Tempe Honda"/>
    <x v="0"/>
    <s v="Jordan Sanchez"/>
    <n v="17"/>
    <n v="12"/>
    <n v="0.71"/>
    <n v="1"/>
  </r>
  <r>
    <s v="Tempe Honda"/>
    <x v="0"/>
    <s v="Matthew Heinrich"/>
    <n v="8"/>
    <n v="1"/>
    <n v="0.13"/>
    <n v="0"/>
  </r>
  <r>
    <s v="Tempe Honda"/>
    <x v="0"/>
    <s v="Matthew Ortiz"/>
    <n v="12"/>
    <n v="2"/>
    <n v="0.17"/>
    <n v="4"/>
  </r>
  <r>
    <s v="Tempe Honda"/>
    <x v="0"/>
    <s v="Schyler Thomas"/>
    <n v="4"/>
    <n v="1"/>
    <n v="0.25"/>
    <n v="0"/>
  </r>
  <r>
    <s v="Toyota of Surprise"/>
    <x v="0"/>
    <s v="Cristian Barrera"/>
    <n v="1"/>
    <n v="1"/>
    <n v="1"/>
    <n v="0"/>
  </r>
  <r>
    <s v="Toyota of Surprise"/>
    <x v="0"/>
    <s v="Fernando Solorzano"/>
    <n v="1"/>
    <n v="1"/>
    <n v="1"/>
    <n v="1"/>
  </r>
  <r>
    <s v="Toyota of Surprise"/>
    <x v="0"/>
    <s v="Imran Khan"/>
    <n v="1"/>
    <n v="1"/>
    <n v="1"/>
    <n v="0"/>
  </r>
  <r>
    <s v="Toyota of Surprise"/>
    <x v="0"/>
    <s v="Keith Willis"/>
    <n v="12"/>
    <n v="6"/>
    <n v="0.5"/>
    <n v="4"/>
  </r>
  <r>
    <s v="Toyota of Surprise"/>
    <x v="0"/>
    <s v="Kim Heren"/>
    <n v="9"/>
    <n v="4"/>
    <n v="0.44"/>
    <n v="6"/>
  </r>
  <r>
    <s v="Toyota of Surprise"/>
    <x v="0"/>
    <s v="Lynn Davis"/>
    <n v="17"/>
    <n v="5"/>
    <n v="0.28999999999999998"/>
    <n v="7"/>
  </r>
  <r>
    <s v="Toyota of Surprise"/>
    <x v="0"/>
    <s v="Shannon Krest"/>
    <n v="1"/>
    <n v="1"/>
    <n v="1"/>
    <n v="0"/>
  </r>
  <r>
    <s v="Toyota of Surprise"/>
    <x v="0"/>
    <s v="Sheila Schneider"/>
    <n v="2"/>
    <n v="2"/>
    <n v="1"/>
    <n v="0"/>
  </r>
  <r>
    <s v="Volkswagen North Scottsdale"/>
    <x v="0"/>
    <s v="Dave Seger"/>
    <n v="5"/>
    <n v="2"/>
    <n v="0.4"/>
    <n v="2"/>
  </r>
  <r>
    <s v="Volkswagen North Scottsdale"/>
    <x v="0"/>
    <s v="Eric Watson"/>
    <n v="3"/>
    <n v="1"/>
    <n v="0.33"/>
    <n v="2"/>
  </r>
  <r>
    <s v="Volkswagen North Scottsdale"/>
    <x v="0"/>
    <s v="Karson Vigil"/>
    <n v="6"/>
    <n v="1"/>
    <n v="0.17"/>
    <n v="5"/>
  </r>
  <r>
    <s v="Volkswagen North Scottsdale"/>
    <x v="0"/>
    <s v="Tanner Sims"/>
    <n v="1"/>
    <n v="1"/>
    <n v="1"/>
    <n v="1"/>
  </r>
  <r>
    <s v="1 of 2 pages (121 items)"/>
    <x v="1"/>
    <m/>
    <m/>
    <m/>
    <m/>
    <m/>
  </r>
  <r>
    <m/>
    <x v="1"/>
    <m/>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5">
  <r>
    <x v="0"/>
    <x v="0"/>
    <n v="20"/>
    <n v="18"/>
    <n v="0.9"/>
    <n v="1"/>
    <x v="0"/>
  </r>
  <r>
    <x v="0"/>
    <x v="1"/>
    <n v="19"/>
    <n v="9"/>
    <n v="0.47360000000000002"/>
    <n v="2"/>
    <x v="0"/>
  </r>
  <r>
    <x v="0"/>
    <x v="2"/>
    <n v="20"/>
    <n v="11"/>
    <n v="0.55000000000000004"/>
    <n v="3"/>
    <x v="0"/>
  </r>
  <r>
    <x v="1"/>
    <x v="0"/>
    <n v="7"/>
    <n v="4"/>
    <n v="0.57140000000000002"/>
    <n v="0"/>
    <x v="0"/>
  </r>
  <r>
    <x v="1"/>
    <x v="1"/>
    <n v="5"/>
    <n v="3"/>
    <n v="0.6"/>
    <n v="0"/>
    <x v="0"/>
  </r>
  <r>
    <x v="1"/>
    <x v="2"/>
    <n v="3"/>
    <n v="3"/>
    <n v="1"/>
    <n v="0"/>
    <x v="0"/>
  </r>
  <r>
    <x v="2"/>
    <x v="0"/>
    <n v="12"/>
    <n v="8"/>
    <n v="0.66659999999999997"/>
    <n v="1"/>
    <x v="0"/>
  </r>
  <r>
    <x v="2"/>
    <x v="1"/>
    <n v="20"/>
    <n v="13"/>
    <n v="0.65"/>
    <n v="1"/>
    <x v="0"/>
  </r>
  <r>
    <x v="2"/>
    <x v="2"/>
    <n v="7"/>
    <n v="4"/>
    <n v="0.57140000000000002"/>
    <n v="1"/>
    <x v="0"/>
  </r>
  <r>
    <x v="3"/>
    <x v="0"/>
    <n v="22"/>
    <n v="19"/>
    <n v="0.86360000000000003"/>
    <n v="1"/>
    <x v="0"/>
  </r>
  <r>
    <x v="3"/>
    <x v="1"/>
    <n v="5"/>
    <n v="1"/>
    <n v="0.2"/>
    <n v="0"/>
    <x v="0"/>
  </r>
  <r>
    <x v="3"/>
    <x v="2"/>
    <n v="4"/>
    <n v="2"/>
    <n v="0.5"/>
    <n v="1"/>
    <x v="0"/>
  </r>
  <r>
    <x v="4"/>
    <x v="0"/>
    <n v="18"/>
    <n v="17"/>
    <n v="0.94440000000000002"/>
    <n v="3"/>
    <x v="0"/>
  </r>
  <r>
    <x v="4"/>
    <x v="1"/>
    <n v="6"/>
    <n v="5"/>
    <n v="0.83330000000000004"/>
    <n v="0"/>
    <x v="0"/>
  </r>
  <r>
    <x v="5"/>
    <x v="0"/>
    <n v="44"/>
    <n v="39"/>
    <n v="0.88629999999999998"/>
    <n v="6"/>
    <x v="0"/>
  </r>
  <r>
    <x v="5"/>
    <x v="1"/>
    <n v="19"/>
    <n v="11"/>
    <n v="0.57889999999999997"/>
    <n v="0"/>
    <x v="0"/>
  </r>
  <r>
    <x v="5"/>
    <x v="2"/>
    <n v="22"/>
    <n v="18"/>
    <n v="0.81810000000000005"/>
    <n v="3"/>
    <x v="0"/>
  </r>
  <r>
    <x v="6"/>
    <x v="0"/>
    <n v="76"/>
    <n v="69"/>
    <n v="0.90780000000000005"/>
    <n v="10"/>
    <x v="0"/>
  </r>
  <r>
    <x v="6"/>
    <x v="1"/>
    <n v="25"/>
    <n v="19"/>
    <n v="0.76"/>
    <n v="6"/>
    <x v="0"/>
  </r>
  <r>
    <x v="6"/>
    <x v="2"/>
    <n v="8"/>
    <n v="3"/>
    <n v="0.375"/>
    <n v="0"/>
    <x v="0"/>
  </r>
  <r>
    <x v="7"/>
    <x v="0"/>
    <n v="30"/>
    <n v="28"/>
    <n v="0.93330000000000002"/>
    <n v="3"/>
    <x v="0"/>
  </r>
  <r>
    <x v="7"/>
    <x v="1"/>
    <n v="16"/>
    <n v="14"/>
    <n v="0.875"/>
    <n v="0"/>
    <x v="0"/>
  </r>
  <r>
    <x v="7"/>
    <x v="2"/>
    <n v="11"/>
    <n v="8"/>
    <n v="0.72719999999999996"/>
    <n v="2"/>
    <x v="0"/>
  </r>
  <r>
    <x v="8"/>
    <x v="0"/>
    <n v="56"/>
    <n v="47"/>
    <n v="0.83919999999999995"/>
    <n v="3"/>
    <x v="0"/>
  </r>
  <r>
    <x v="8"/>
    <x v="1"/>
    <n v="30"/>
    <n v="21"/>
    <n v="0.7"/>
    <n v="6"/>
    <x v="0"/>
  </r>
  <r>
    <x v="8"/>
    <x v="2"/>
    <n v="78"/>
    <n v="57"/>
    <n v="0.73070000000000002"/>
    <n v="9"/>
    <x v="0"/>
  </r>
  <r>
    <x v="9"/>
    <x v="0"/>
    <n v="42"/>
    <n v="41"/>
    <n v="0.97609999999999997"/>
    <n v="0"/>
    <x v="0"/>
  </r>
  <r>
    <x v="9"/>
    <x v="1"/>
    <n v="45"/>
    <n v="35"/>
    <n v="0.77769999999999995"/>
    <n v="0"/>
    <x v="0"/>
  </r>
  <r>
    <x v="9"/>
    <x v="2"/>
    <n v="61"/>
    <n v="33"/>
    <n v="0.54090000000000005"/>
    <n v="0"/>
    <x v="0"/>
  </r>
  <r>
    <x v="10"/>
    <x v="0"/>
    <n v="12"/>
    <n v="10"/>
    <n v="0.83330000000000004"/>
    <n v="0"/>
    <x v="0"/>
  </r>
  <r>
    <x v="10"/>
    <x v="1"/>
    <n v="9"/>
    <n v="6"/>
    <n v="0.66659999999999997"/>
    <n v="1"/>
    <x v="0"/>
  </r>
  <r>
    <x v="10"/>
    <x v="2"/>
    <n v="7"/>
    <n v="5"/>
    <n v="0.71419999999999995"/>
    <n v="2"/>
    <x v="0"/>
  </r>
  <r>
    <x v="11"/>
    <x v="0"/>
    <n v="74"/>
    <n v="66"/>
    <n v="0.89180000000000004"/>
    <n v="11"/>
    <x v="0"/>
  </r>
  <r>
    <x v="11"/>
    <x v="1"/>
    <n v="49"/>
    <n v="32"/>
    <n v="0.65300000000000002"/>
    <n v="5"/>
    <x v="0"/>
  </r>
  <r>
    <x v="11"/>
    <x v="2"/>
    <n v="40"/>
    <n v="32"/>
    <n v="0.8"/>
    <n v="6"/>
    <x v="0"/>
  </r>
  <r>
    <x v="12"/>
    <x v="0"/>
    <n v="77"/>
    <n v="69"/>
    <n v="0.89610000000000001"/>
    <n v="9"/>
    <x v="0"/>
  </r>
  <r>
    <x v="12"/>
    <x v="1"/>
    <n v="33"/>
    <n v="24"/>
    <n v="0.72719999999999996"/>
    <n v="3"/>
    <x v="0"/>
  </r>
  <r>
    <x v="12"/>
    <x v="2"/>
    <n v="51"/>
    <n v="47"/>
    <n v="0.92149999999999999"/>
    <n v="15"/>
    <x v="0"/>
  </r>
  <r>
    <x v="13"/>
    <x v="0"/>
    <n v="25"/>
    <n v="22"/>
    <n v="0.88"/>
    <n v="0"/>
    <x v="0"/>
  </r>
  <r>
    <x v="13"/>
    <x v="1"/>
    <n v="10"/>
    <n v="5"/>
    <n v="0.5"/>
    <n v="1"/>
    <x v="0"/>
  </r>
  <r>
    <x v="13"/>
    <x v="2"/>
    <n v="5"/>
    <n v="3"/>
    <n v="0.6"/>
    <n v="0"/>
    <x v="0"/>
  </r>
  <r>
    <x v="14"/>
    <x v="0"/>
    <n v="105"/>
    <n v="94"/>
    <n v="0.8952"/>
    <n v="17"/>
    <x v="0"/>
  </r>
  <r>
    <x v="14"/>
    <x v="1"/>
    <n v="57"/>
    <n v="50"/>
    <n v="0.87709999999999999"/>
    <n v="10"/>
    <x v="0"/>
  </r>
  <r>
    <x v="14"/>
    <x v="2"/>
    <n v="22"/>
    <n v="19"/>
    <n v="0.86360000000000003"/>
    <n v="6"/>
    <x v="0"/>
  </r>
  <r>
    <x v="15"/>
    <x v="0"/>
    <n v="46"/>
    <n v="34"/>
    <n v="0.73909999999999998"/>
    <n v="5"/>
    <x v="0"/>
  </r>
  <r>
    <x v="15"/>
    <x v="1"/>
    <n v="64"/>
    <n v="40"/>
    <n v="0.625"/>
    <n v="5"/>
    <x v="0"/>
  </r>
  <r>
    <x v="15"/>
    <x v="2"/>
    <n v="57"/>
    <n v="33"/>
    <n v="0.57889999999999997"/>
    <n v="2"/>
    <x v="0"/>
  </r>
  <r>
    <x v="16"/>
    <x v="0"/>
    <n v="10"/>
    <n v="9"/>
    <n v="0.9"/>
    <n v="0"/>
    <x v="0"/>
  </r>
  <r>
    <x v="16"/>
    <x v="1"/>
    <n v="6"/>
    <n v="4"/>
    <n v="0.66659999999999997"/>
    <n v="1"/>
    <x v="0"/>
  </r>
  <r>
    <x v="17"/>
    <x v="0"/>
    <n v="17"/>
    <n v="11"/>
    <n v="0.64700000000000002"/>
    <n v="0"/>
    <x v="0"/>
  </r>
  <r>
    <x v="17"/>
    <x v="1"/>
    <n v="13"/>
    <n v="7"/>
    <n v="0.53839999999999999"/>
    <n v="0"/>
    <x v="0"/>
  </r>
  <r>
    <x v="17"/>
    <x v="2"/>
    <n v="5"/>
    <n v="2"/>
    <n v="0.4"/>
    <n v="0"/>
    <x v="0"/>
  </r>
  <r>
    <x v="18"/>
    <x v="0"/>
    <n v="63"/>
    <n v="55"/>
    <n v="0.873"/>
    <n v="18"/>
    <x v="0"/>
  </r>
  <r>
    <x v="18"/>
    <x v="1"/>
    <n v="45"/>
    <n v="24"/>
    <n v="0.5333"/>
    <n v="4"/>
    <x v="0"/>
  </r>
  <r>
    <x v="18"/>
    <x v="2"/>
    <n v="32"/>
    <n v="19"/>
    <n v="0.59370000000000001"/>
    <n v="7"/>
    <x v="0"/>
  </r>
  <r>
    <x v="19"/>
    <x v="0"/>
    <n v="52"/>
    <n v="45"/>
    <n v="0.86529999999999996"/>
    <n v="11"/>
    <x v="0"/>
  </r>
  <r>
    <x v="19"/>
    <x v="1"/>
    <n v="46"/>
    <n v="36"/>
    <n v="0.78259999999999996"/>
    <n v="4"/>
    <x v="0"/>
  </r>
  <r>
    <x v="19"/>
    <x v="2"/>
    <n v="16"/>
    <n v="14"/>
    <n v="0.875"/>
    <n v="4"/>
    <x v="0"/>
  </r>
  <r>
    <x v="20"/>
    <x v="0"/>
    <n v="35"/>
    <n v="29"/>
    <n v="0.82850000000000001"/>
    <n v="6"/>
    <x v="0"/>
  </r>
  <r>
    <x v="20"/>
    <x v="1"/>
    <n v="24"/>
    <n v="20"/>
    <n v="0.83330000000000004"/>
    <n v="0"/>
    <x v="0"/>
  </r>
  <r>
    <x v="20"/>
    <x v="2"/>
    <n v="8"/>
    <n v="5"/>
    <n v="0.625"/>
    <n v="0"/>
    <x v="0"/>
  </r>
  <r>
    <x v="21"/>
    <x v="0"/>
    <n v="21"/>
    <n v="19"/>
    <n v="0.90469999999999995"/>
    <n v="2"/>
    <x v="0"/>
  </r>
  <r>
    <x v="21"/>
    <x v="1"/>
    <n v="9"/>
    <n v="5"/>
    <n v="0.55549999999999999"/>
    <n v="0"/>
    <x v="0"/>
  </r>
  <r>
    <x v="21"/>
    <x v="2"/>
    <n v="11"/>
    <n v="6"/>
    <n v="0.5454"/>
    <n v="0"/>
    <x v="0"/>
  </r>
  <r>
    <x v="22"/>
    <x v="0"/>
    <n v="23"/>
    <n v="21"/>
    <n v="0.91300000000000003"/>
    <n v="0"/>
    <x v="0"/>
  </r>
  <r>
    <x v="22"/>
    <x v="1"/>
    <n v="12"/>
    <n v="8"/>
    <n v="0.66659999999999997"/>
    <n v="0"/>
    <x v="0"/>
  </r>
  <r>
    <x v="22"/>
    <x v="2"/>
    <n v="4"/>
    <n v="4"/>
    <n v="1"/>
    <n v="2"/>
    <x v="0"/>
  </r>
  <r>
    <x v="23"/>
    <x v="0"/>
    <n v="59"/>
    <n v="49"/>
    <n v="0.83050000000000002"/>
    <n v="11"/>
    <x v="0"/>
  </r>
  <r>
    <x v="23"/>
    <x v="1"/>
    <n v="87"/>
    <n v="69"/>
    <n v="0.79310000000000003"/>
    <n v="12"/>
    <x v="0"/>
  </r>
  <r>
    <x v="23"/>
    <x v="2"/>
    <n v="31"/>
    <n v="21"/>
    <n v="0.6774"/>
    <n v="3"/>
    <x v="0"/>
  </r>
  <r>
    <x v="24"/>
    <x v="0"/>
    <n v="15"/>
    <n v="15"/>
    <n v="1"/>
    <n v="4"/>
    <x v="0"/>
  </r>
  <r>
    <x v="24"/>
    <x v="1"/>
    <n v="32"/>
    <n v="22"/>
    <n v="0.6875"/>
    <n v="1"/>
    <x v="0"/>
  </r>
  <r>
    <x v="24"/>
    <x v="2"/>
    <n v="24"/>
    <n v="17"/>
    <n v="0.70830000000000004"/>
    <n v="2"/>
    <x v="0"/>
  </r>
  <r>
    <x v="25"/>
    <x v="0"/>
    <n v="53"/>
    <n v="38"/>
    <n v="0.71689999999999998"/>
    <n v="2"/>
    <x v="0"/>
  </r>
  <r>
    <x v="25"/>
    <x v="1"/>
    <n v="52"/>
    <n v="42"/>
    <n v="0.80759999999999998"/>
    <n v="9"/>
    <x v="0"/>
  </r>
  <r>
    <x v="25"/>
    <x v="2"/>
    <n v="24"/>
    <n v="17"/>
    <n v="0.70830000000000004"/>
    <n v="2"/>
    <x v="0"/>
  </r>
  <r>
    <x v="26"/>
    <x v="0"/>
    <n v="66"/>
    <n v="57"/>
    <n v="0.86360000000000003"/>
    <n v="7"/>
    <x v="0"/>
  </r>
  <r>
    <x v="26"/>
    <x v="1"/>
    <n v="92"/>
    <n v="69"/>
    <n v="0.75"/>
    <n v="15"/>
    <x v="0"/>
  </r>
  <r>
    <x v="26"/>
    <x v="2"/>
    <n v="28"/>
    <n v="23"/>
    <n v="0.82140000000000002"/>
    <n v="6"/>
    <x v="0"/>
  </r>
  <r>
    <x v="27"/>
    <x v="0"/>
    <n v="12"/>
    <n v="12"/>
    <n v="1"/>
    <n v="3"/>
    <x v="0"/>
  </r>
  <r>
    <x v="27"/>
    <x v="1"/>
    <n v="8"/>
    <n v="6"/>
    <n v="0.75"/>
    <n v="0"/>
    <x v="0"/>
  </r>
  <r>
    <x v="28"/>
    <x v="0"/>
    <n v="17"/>
    <n v="14"/>
    <n v="0.82350000000000001"/>
    <n v="0"/>
    <x v="0"/>
  </r>
  <r>
    <x v="28"/>
    <x v="1"/>
    <n v="11"/>
    <n v="7"/>
    <n v="0.63629999999999998"/>
    <n v="0"/>
    <x v="0"/>
  </r>
  <r>
    <x v="28"/>
    <x v="2"/>
    <n v="10"/>
    <n v="5"/>
    <n v="0.5"/>
    <n v="1"/>
    <x v="0"/>
  </r>
  <r>
    <x v="29"/>
    <x v="0"/>
    <n v="6"/>
    <n v="4"/>
    <n v="0.66659999999999997"/>
    <n v="0"/>
    <x v="0"/>
  </r>
  <r>
    <x v="29"/>
    <x v="1"/>
    <n v="4"/>
    <n v="3"/>
    <n v="0.75"/>
    <n v="0"/>
    <x v="0"/>
  </r>
  <r>
    <x v="29"/>
    <x v="2"/>
    <n v="1"/>
    <n v="1"/>
    <n v="1"/>
    <n v="0"/>
    <x v="0"/>
  </r>
  <r>
    <x v="30"/>
    <x v="0"/>
    <n v="10"/>
    <n v="10"/>
    <n v="1"/>
    <n v="1"/>
    <x v="0"/>
  </r>
  <r>
    <x v="30"/>
    <x v="1"/>
    <n v="6"/>
    <n v="3"/>
    <n v="0.5"/>
    <n v="0"/>
    <x v="0"/>
  </r>
  <r>
    <x v="30"/>
    <x v="2"/>
    <n v="6"/>
    <n v="4"/>
    <n v="0.66659999999999997"/>
    <n v="1"/>
    <x v="0"/>
  </r>
  <r>
    <x v="31"/>
    <x v="0"/>
    <n v="3"/>
    <n v="3"/>
    <n v="1"/>
    <n v="0"/>
    <x v="0"/>
  </r>
  <r>
    <x v="31"/>
    <x v="1"/>
    <n v="1"/>
    <n v="1"/>
    <n v="1"/>
    <n v="0"/>
    <x v="0"/>
  </r>
  <r>
    <x v="31"/>
    <x v="2"/>
    <n v="2"/>
    <n v="2"/>
    <n v="1"/>
    <n v="0"/>
    <x v="0"/>
  </r>
  <r>
    <x v="32"/>
    <x v="0"/>
    <n v="22"/>
    <n v="20"/>
    <n v="0.90900000000000003"/>
    <n v="1"/>
    <x v="0"/>
  </r>
  <r>
    <x v="32"/>
    <x v="1"/>
    <n v="13"/>
    <n v="8"/>
    <n v="0.61529999999999996"/>
    <n v="1"/>
    <x v="0"/>
  </r>
  <r>
    <x v="32"/>
    <x v="2"/>
    <n v="6"/>
    <n v="5"/>
    <n v="0.83330000000000004"/>
    <n v="0"/>
    <x v="0"/>
  </r>
  <r>
    <x v="33"/>
    <x v="0"/>
    <n v="25"/>
    <n v="21"/>
    <n v="0.84"/>
    <n v="1"/>
    <x v="0"/>
  </r>
  <r>
    <x v="33"/>
    <x v="1"/>
    <n v="32"/>
    <n v="23"/>
    <n v="0.71870000000000001"/>
    <n v="0"/>
    <x v="0"/>
  </r>
  <r>
    <x v="33"/>
    <x v="2"/>
    <n v="10"/>
    <n v="8"/>
    <n v="0.8"/>
    <n v="2"/>
    <x v="0"/>
  </r>
  <r>
    <x v="34"/>
    <x v="0"/>
    <n v="38"/>
    <n v="37"/>
    <n v="0.97360000000000002"/>
    <n v="3"/>
    <x v="0"/>
  </r>
  <r>
    <x v="34"/>
    <x v="1"/>
    <n v="12"/>
    <n v="9"/>
    <n v="0.75"/>
    <n v="2"/>
    <x v="0"/>
  </r>
  <r>
    <x v="34"/>
    <x v="2"/>
    <n v="13"/>
    <n v="8"/>
    <n v="0.61529999999999996"/>
    <n v="1"/>
    <x v="0"/>
  </r>
  <r>
    <x v="35"/>
    <x v="0"/>
    <n v="47"/>
    <n v="41"/>
    <n v="0.87229999999999996"/>
    <n v="3"/>
    <x v="0"/>
  </r>
  <r>
    <x v="35"/>
    <x v="1"/>
    <n v="29"/>
    <n v="19"/>
    <n v="0.65510000000000002"/>
    <n v="4"/>
    <x v="0"/>
  </r>
  <r>
    <x v="35"/>
    <x v="2"/>
    <n v="11"/>
    <n v="6"/>
    <n v="0.5454"/>
    <n v="0"/>
    <x v="0"/>
  </r>
  <r>
    <x v="36"/>
    <x v="1"/>
    <n v="5"/>
    <n v="3"/>
    <n v="0.6"/>
    <n v="0"/>
    <x v="0"/>
  </r>
  <r>
    <x v="36"/>
    <x v="2"/>
    <n v="12"/>
    <n v="8"/>
    <n v="0.66659999999999997"/>
    <n v="0"/>
    <x v="0"/>
  </r>
  <r>
    <x v="37"/>
    <x v="0"/>
    <n v="61"/>
    <n v="54"/>
    <n v="0.88519999999999999"/>
    <n v="6"/>
    <x v="0"/>
  </r>
  <r>
    <x v="37"/>
    <x v="1"/>
    <n v="47"/>
    <n v="43"/>
    <n v="0.91479999999999995"/>
    <n v="11"/>
    <x v="0"/>
  </r>
  <r>
    <x v="37"/>
    <x v="2"/>
    <n v="14"/>
    <n v="13"/>
    <n v="0.92849999999999999"/>
    <n v="2"/>
    <x v="0"/>
  </r>
  <r>
    <x v="38"/>
    <x v="0"/>
    <n v="31"/>
    <n v="29"/>
    <n v="0.93540000000000001"/>
    <n v="0"/>
    <x v="0"/>
  </r>
  <r>
    <x v="38"/>
    <x v="1"/>
    <n v="25"/>
    <n v="15"/>
    <n v="0.6"/>
    <n v="0"/>
    <x v="0"/>
  </r>
  <r>
    <x v="38"/>
    <x v="2"/>
    <n v="17"/>
    <n v="12"/>
    <n v="0.70579999999999998"/>
    <n v="0"/>
    <x v="0"/>
  </r>
  <r>
    <x v="39"/>
    <x v="0"/>
    <n v="17"/>
    <n v="14"/>
    <n v="0.82350000000000001"/>
    <n v="1"/>
    <x v="0"/>
  </r>
  <r>
    <x v="39"/>
    <x v="1"/>
    <n v="19"/>
    <n v="13"/>
    <n v="0.68420000000000003"/>
    <n v="0"/>
    <x v="0"/>
  </r>
  <r>
    <x v="39"/>
    <x v="2"/>
    <n v="7"/>
    <n v="3"/>
    <n v="0.42849999999999999"/>
    <n v="0"/>
    <x v="0"/>
  </r>
  <r>
    <x v="40"/>
    <x v="0"/>
    <n v="93"/>
    <n v="81"/>
    <n v="0.87090000000000001"/>
    <n v="18"/>
    <x v="0"/>
  </r>
  <r>
    <x v="40"/>
    <x v="1"/>
    <n v="67"/>
    <n v="49"/>
    <n v="0.73129999999999995"/>
    <n v="13"/>
    <x v="0"/>
  </r>
  <r>
    <x v="40"/>
    <x v="2"/>
    <n v="53"/>
    <n v="36"/>
    <n v="0.67920000000000003"/>
    <n v="7"/>
    <x v="0"/>
  </r>
  <r>
    <x v="41"/>
    <x v="0"/>
    <n v="52"/>
    <n v="32"/>
    <n v="0.61529999999999996"/>
    <n v="0"/>
    <x v="0"/>
  </r>
  <r>
    <x v="41"/>
    <x v="1"/>
    <n v="45"/>
    <n v="35"/>
    <n v="0.77769999999999995"/>
    <n v="11"/>
    <x v="0"/>
  </r>
  <r>
    <x v="41"/>
    <x v="2"/>
    <n v="42"/>
    <n v="38"/>
    <n v="0.90469999999999995"/>
    <n v="13"/>
    <x v="0"/>
  </r>
  <r>
    <x v="42"/>
    <x v="0"/>
    <n v="30"/>
    <n v="29"/>
    <n v="0.96660000000000001"/>
    <n v="3"/>
    <x v="0"/>
  </r>
  <r>
    <x v="42"/>
    <x v="1"/>
    <n v="166"/>
    <n v="77"/>
    <n v="0.46379999999999999"/>
    <n v="1"/>
    <x v="0"/>
  </r>
  <r>
    <x v="42"/>
    <x v="2"/>
    <n v="18"/>
    <n v="12"/>
    <n v="0.66659999999999997"/>
    <n v="0"/>
    <x v="0"/>
  </r>
  <r>
    <x v="43"/>
    <x v="0"/>
    <n v="3"/>
    <n v="2"/>
    <n v="0.66659999999999997"/>
    <n v="0"/>
    <x v="0"/>
  </r>
  <r>
    <x v="43"/>
    <x v="1"/>
    <n v="2"/>
    <n v="2"/>
    <n v="1"/>
    <n v="0"/>
    <x v="0"/>
  </r>
  <r>
    <x v="43"/>
    <x v="2"/>
    <n v="2"/>
    <n v="1"/>
    <n v="0.5"/>
    <n v="0"/>
    <x v="0"/>
  </r>
  <r>
    <x v="44"/>
    <x v="0"/>
    <n v="29"/>
    <n v="25"/>
    <n v="0.86199999999999999"/>
    <n v="4"/>
    <x v="0"/>
  </r>
  <r>
    <x v="44"/>
    <x v="1"/>
    <n v="21"/>
    <n v="6"/>
    <n v="0.28570000000000001"/>
    <n v="0"/>
    <x v="0"/>
  </r>
  <r>
    <x v="44"/>
    <x v="2"/>
    <n v="11"/>
    <n v="4"/>
    <n v="0.36359999999999998"/>
    <n v="0"/>
    <x v="0"/>
  </r>
  <r>
    <x v="45"/>
    <x v="0"/>
    <n v="82"/>
    <n v="67"/>
    <n v="0.81699999999999995"/>
    <n v="9"/>
    <x v="0"/>
  </r>
  <r>
    <x v="45"/>
    <x v="1"/>
    <n v="29"/>
    <n v="19"/>
    <n v="0.65510000000000002"/>
    <n v="4"/>
    <x v="0"/>
  </r>
  <r>
    <x v="45"/>
    <x v="2"/>
    <n v="18"/>
    <n v="13"/>
    <n v="0.72219999999999995"/>
    <n v="1"/>
    <x v="0"/>
  </r>
  <r>
    <x v="46"/>
    <x v="0"/>
    <n v="85"/>
    <n v="75"/>
    <n v="0.88229999999999997"/>
    <n v="18"/>
    <x v="0"/>
  </r>
  <r>
    <x v="46"/>
    <x v="1"/>
    <n v="37"/>
    <n v="26"/>
    <n v="0.70269999999999999"/>
    <n v="4"/>
    <x v="0"/>
  </r>
  <r>
    <x v="46"/>
    <x v="2"/>
    <n v="39"/>
    <n v="26"/>
    <n v="0.66659999999999997"/>
    <n v="4"/>
    <x v="0"/>
  </r>
  <r>
    <x v="47"/>
    <x v="0"/>
    <n v="21"/>
    <n v="17"/>
    <n v="0.8095"/>
    <n v="2"/>
    <x v="0"/>
  </r>
  <r>
    <x v="47"/>
    <x v="1"/>
    <n v="60"/>
    <n v="31"/>
    <n v="0.51659999999999995"/>
    <n v="5"/>
    <x v="0"/>
  </r>
  <r>
    <x v="47"/>
    <x v="2"/>
    <n v="13"/>
    <n v="12"/>
    <n v="0.92300000000000004"/>
    <n v="0"/>
    <x v="0"/>
  </r>
  <r>
    <x v="48"/>
    <x v="0"/>
    <n v="16"/>
    <n v="15"/>
    <n v="0.9375"/>
    <n v="1"/>
    <x v="0"/>
  </r>
  <r>
    <x v="48"/>
    <x v="1"/>
    <n v="10"/>
    <n v="3"/>
    <n v="0.3"/>
    <n v="0"/>
    <x v="0"/>
  </r>
  <r>
    <x v="48"/>
    <x v="2"/>
    <n v="4"/>
    <n v="4"/>
    <n v="1"/>
    <n v="0"/>
    <x v="0"/>
  </r>
  <r>
    <x v="49"/>
    <x v="0"/>
    <n v="18"/>
    <n v="15"/>
    <n v="0.83330000000000004"/>
    <n v="1"/>
    <x v="0"/>
  </r>
  <r>
    <x v="49"/>
    <x v="1"/>
    <n v="16"/>
    <n v="4"/>
    <n v="0.25"/>
    <n v="0"/>
    <x v="0"/>
  </r>
  <r>
    <x v="49"/>
    <x v="2"/>
    <n v="5"/>
    <n v="3"/>
    <n v="0.6"/>
    <n v="0"/>
    <x v="0"/>
  </r>
  <r>
    <x v="0"/>
    <x v="0"/>
    <n v="26"/>
    <n v="21"/>
    <n v="0.80759999999999998"/>
    <n v="0"/>
    <x v="1"/>
  </r>
  <r>
    <x v="0"/>
    <x v="1"/>
    <n v="17"/>
    <n v="4"/>
    <n v="0.23519999999999999"/>
    <n v="2"/>
    <x v="1"/>
  </r>
  <r>
    <x v="0"/>
    <x v="2"/>
    <n v="10"/>
    <n v="4"/>
    <n v="0.4"/>
    <n v="1"/>
    <x v="1"/>
  </r>
  <r>
    <x v="1"/>
    <x v="0"/>
    <n v="18"/>
    <n v="15"/>
    <n v="0.83330000000000004"/>
    <n v="0"/>
    <x v="1"/>
  </r>
  <r>
    <x v="1"/>
    <x v="1"/>
    <n v="7"/>
    <n v="4"/>
    <n v="0.57140000000000002"/>
    <n v="0"/>
    <x v="1"/>
  </r>
  <r>
    <x v="1"/>
    <x v="2"/>
    <n v="6"/>
    <n v="5"/>
    <n v="0.83330000000000004"/>
    <n v="0"/>
    <x v="1"/>
  </r>
  <r>
    <x v="2"/>
    <x v="0"/>
    <n v="12"/>
    <n v="11"/>
    <n v="0.91659999999999997"/>
    <n v="0"/>
    <x v="1"/>
  </r>
  <r>
    <x v="2"/>
    <x v="1"/>
    <n v="7"/>
    <n v="5"/>
    <n v="0.71419999999999995"/>
    <n v="0"/>
    <x v="1"/>
  </r>
  <r>
    <x v="2"/>
    <x v="2"/>
    <n v="8"/>
    <n v="2"/>
    <n v="0.25"/>
    <n v="0"/>
    <x v="1"/>
  </r>
  <r>
    <x v="3"/>
    <x v="0"/>
    <n v="22"/>
    <n v="19"/>
    <n v="0.86360000000000003"/>
    <n v="0"/>
    <x v="1"/>
  </r>
  <r>
    <x v="3"/>
    <x v="1"/>
    <n v="9"/>
    <n v="4"/>
    <n v="0.44440000000000002"/>
    <n v="0"/>
    <x v="1"/>
  </r>
  <r>
    <x v="3"/>
    <x v="2"/>
    <n v="4"/>
    <n v="3"/>
    <n v="0.75"/>
    <n v="0"/>
    <x v="1"/>
  </r>
  <r>
    <x v="4"/>
    <x v="0"/>
    <n v="27"/>
    <n v="24"/>
    <n v="0.88880000000000003"/>
    <n v="2"/>
    <x v="1"/>
  </r>
  <r>
    <x v="4"/>
    <x v="1"/>
    <n v="8"/>
    <n v="5"/>
    <n v="0.625"/>
    <n v="1"/>
    <x v="1"/>
  </r>
  <r>
    <x v="4"/>
    <x v="2"/>
    <n v="2"/>
    <n v="1"/>
    <n v="0.5"/>
    <n v="0"/>
    <x v="1"/>
  </r>
  <r>
    <x v="5"/>
    <x v="0"/>
    <n v="25"/>
    <n v="22"/>
    <n v="0.88"/>
    <n v="4"/>
    <x v="1"/>
  </r>
  <r>
    <x v="5"/>
    <x v="1"/>
    <n v="17"/>
    <n v="8"/>
    <n v="0.47049999999999997"/>
    <n v="3"/>
    <x v="1"/>
  </r>
  <r>
    <x v="5"/>
    <x v="2"/>
    <n v="21"/>
    <n v="16"/>
    <n v="0.76190000000000002"/>
    <n v="1"/>
    <x v="1"/>
  </r>
  <r>
    <x v="6"/>
    <x v="0"/>
    <n v="59"/>
    <n v="54"/>
    <n v="0.91520000000000001"/>
    <n v="7"/>
    <x v="1"/>
  </r>
  <r>
    <x v="6"/>
    <x v="1"/>
    <n v="22"/>
    <n v="21"/>
    <n v="0.95450000000000002"/>
    <n v="8"/>
    <x v="1"/>
  </r>
  <r>
    <x v="6"/>
    <x v="2"/>
    <n v="17"/>
    <n v="13"/>
    <n v="0.76470000000000005"/>
    <n v="3"/>
    <x v="1"/>
  </r>
  <r>
    <x v="7"/>
    <x v="0"/>
    <n v="20"/>
    <n v="19"/>
    <n v="0.95"/>
    <n v="0"/>
    <x v="1"/>
  </r>
  <r>
    <x v="7"/>
    <x v="1"/>
    <n v="13"/>
    <n v="8"/>
    <n v="0.61529999999999996"/>
    <n v="2"/>
    <x v="1"/>
  </r>
  <r>
    <x v="7"/>
    <x v="2"/>
    <n v="9"/>
    <n v="7"/>
    <n v="0.77769999999999995"/>
    <n v="1"/>
    <x v="1"/>
  </r>
  <r>
    <x v="8"/>
    <x v="0"/>
    <n v="66"/>
    <n v="57"/>
    <n v="0.86360000000000003"/>
    <n v="6"/>
    <x v="1"/>
  </r>
  <r>
    <x v="8"/>
    <x v="1"/>
    <n v="37"/>
    <n v="24"/>
    <n v="0.64859999999999995"/>
    <n v="1"/>
    <x v="1"/>
  </r>
  <r>
    <x v="8"/>
    <x v="2"/>
    <n v="57"/>
    <n v="44"/>
    <n v="0.77190000000000003"/>
    <n v="6"/>
    <x v="1"/>
  </r>
  <r>
    <x v="9"/>
    <x v="0"/>
    <n v="44"/>
    <n v="41"/>
    <n v="0.93179999999999996"/>
    <n v="0"/>
    <x v="1"/>
  </r>
  <r>
    <x v="9"/>
    <x v="1"/>
    <n v="49"/>
    <n v="40"/>
    <n v="0.81630000000000003"/>
    <n v="1"/>
    <x v="1"/>
  </r>
  <r>
    <x v="9"/>
    <x v="2"/>
    <n v="74"/>
    <n v="49"/>
    <n v="0.66210000000000002"/>
    <n v="0"/>
    <x v="1"/>
  </r>
  <r>
    <x v="10"/>
    <x v="0"/>
    <n v="34"/>
    <n v="30"/>
    <n v="0.88229999999999997"/>
    <n v="2"/>
    <x v="1"/>
  </r>
  <r>
    <x v="10"/>
    <x v="1"/>
    <n v="11"/>
    <n v="6"/>
    <n v="0.5454"/>
    <n v="0"/>
    <x v="1"/>
  </r>
  <r>
    <x v="10"/>
    <x v="2"/>
    <n v="7"/>
    <n v="4"/>
    <n v="0.57140000000000002"/>
    <n v="1"/>
    <x v="1"/>
  </r>
  <r>
    <x v="11"/>
    <x v="0"/>
    <n v="82"/>
    <n v="71"/>
    <n v="0.86580000000000001"/>
    <n v="9"/>
    <x v="1"/>
  </r>
  <r>
    <x v="11"/>
    <x v="1"/>
    <n v="53"/>
    <n v="36"/>
    <n v="0.67920000000000003"/>
    <n v="1"/>
    <x v="1"/>
  </r>
  <r>
    <x v="11"/>
    <x v="2"/>
    <n v="35"/>
    <n v="26"/>
    <n v="0.74280000000000002"/>
    <n v="7"/>
    <x v="1"/>
  </r>
  <r>
    <x v="12"/>
    <x v="0"/>
    <n v="68"/>
    <n v="63"/>
    <n v="0.9264"/>
    <n v="7"/>
    <x v="1"/>
  </r>
  <r>
    <x v="12"/>
    <x v="1"/>
    <n v="38"/>
    <n v="30"/>
    <n v="0.78939999999999999"/>
    <n v="2"/>
    <x v="1"/>
  </r>
  <r>
    <x v="12"/>
    <x v="2"/>
    <n v="30"/>
    <n v="30"/>
    <n v="1"/>
    <n v="3"/>
    <x v="1"/>
  </r>
  <r>
    <x v="13"/>
    <x v="0"/>
    <n v="19"/>
    <n v="16"/>
    <n v="0.84209999999999996"/>
    <n v="2"/>
    <x v="1"/>
  </r>
  <r>
    <x v="13"/>
    <x v="1"/>
    <n v="9"/>
    <n v="3"/>
    <n v="0.33329999999999999"/>
    <n v="0"/>
    <x v="1"/>
  </r>
  <r>
    <x v="13"/>
    <x v="2"/>
    <n v="3"/>
    <n v="0"/>
    <n v="0"/>
    <n v="0"/>
    <x v="1"/>
  </r>
  <r>
    <x v="14"/>
    <x v="0"/>
    <n v="86"/>
    <n v="72"/>
    <n v="0.83720000000000006"/>
    <n v="20"/>
    <x v="1"/>
  </r>
  <r>
    <x v="14"/>
    <x v="1"/>
    <n v="45"/>
    <n v="39"/>
    <n v="0.86660000000000004"/>
    <n v="3"/>
    <x v="1"/>
  </r>
  <r>
    <x v="14"/>
    <x v="2"/>
    <n v="16"/>
    <n v="16"/>
    <n v="1"/>
    <n v="6"/>
    <x v="1"/>
  </r>
  <r>
    <x v="15"/>
    <x v="0"/>
    <n v="51"/>
    <n v="42"/>
    <n v="0.82350000000000001"/>
    <n v="6"/>
    <x v="1"/>
  </r>
  <r>
    <x v="15"/>
    <x v="1"/>
    <n v="68"/>
    <n v="36"/>
    <n v="0.52939999999999998"/>
    <n v="2"/>
    <x v="1"/>
  </r>
  <r>
    <x v="15"/>
    <x v="2"/>
    <n v="57"/>
    <n v="34"/>
    <n v="0.59640000000000004"/>
    <n v="3"/>
    <x v="1"/>
  </r>
  <r>
    <x v="16"/>
    <x v="0"/>
    <n v="13"/>
    <n v="12"/>
    <n v="0.92300000000000004"/>
    <n v="2"/>
    <x v="1"/>
  </r>
  <r>
    <x v="16"/>
    <x v="1"/>
    <n v="5"/>
    <n v="4"/>
    <n v="0.8"/>
    <n v="0"/>
    <x v="1"/>
  </r>
  <r>
    <x v="16"/>
    <x v="2"/>
    <n v="4"/>
    <n v="3"/>
    <n v="0.75"/>
    <n v="0"/>
    <x v="1"/>
  </r>
  <r>
    <x v="17"/>
    <x v="0"/>
    <n v="9"/>
    <n v="4"/>
    <n v="0.44440000000000002"/>
    <n v="0"/>
    <x v="1"/>
  </r>
  <r>
    <x v="17"/>
    <x v="1"/>
    <n v="12"/>
    <n v="8"/>
    <n v="0.66659999999999997"/>
    <n v="1"/>
    <x v="1"/>
  </r>
  <r>
    <x v="17"/>
    <x v="2"/>
    <n v="11"/>
    <n v="6"/>
    <n v="0.5454"/>
    <n v="2"/>
    <x v="1"/>
  </r>
  <r>
    <x v="18"/>
    <x v="0"/>
    <n v="61"/>
    <n v="59"/>
    <n v="0.96719999999999995"/>
    <n v="13"/>
    <x v="1"/>
  </r>
  <r>
    <x v="18"/>
    <x v="1"/>
    <n v="54"/>
    <n v="32"/>
    <n v="0.59250000000000003"/>
    <n v="4"/>
    <x v="1"/>
  </r>
  <r>
    <x v="18"/>
    <x v="2"/>
    <n v="49"/>
    <n v="24"/>
    <n v="0.48970000000000002"/>
    <n v="5"/>
    <x v="1"/>
  </r>
  <r>
    <x v="19"/>
    <x v="0"/>
    <n v="28"/>
    <n v="26"/>
    <n v="0.92849999999999999"/>
    <n v="7"/>
    <x v="1"/>
  </r>
  <r>
    <x v="19"/>
    <x v="1"/>
    <n v="32"/>
    <n v="27"/>
    <n v="0.84370000000000001"/>
    <n v="2"/>
    <x v="1"/>
  </r>
  <r>
    <x v="19"/>
    <x v="2"/>
    <n v="10"/>
    <n v="9"/>
    <n v="0.9"/>
    <n v="0"/>
    <x v="1"/>
  </r>
  <r>
    <x v="20"/>
    <x v="0"/>
    <n v="46"/>
    <n v="42"/>
    <n v="0.91300000000000003"/>
    <n v="8"/>
    <x v="1"/>
  </r>
  <r>
    <x v="20"/>
    <x v="1"/>
    <n v="18"/>
    <n v="10"/>
    <n v="0.55549999999999999"/>
    <n v="0"/>
    <x v="1"/>
  </r>
  <r>
    <x v="20"/>
    <x v="2"/>
    <n v="11"/>
    <n v="8"/>
    <n v="0.72719999999999996"/>
    <n v="0"/>
    <x v="1"/>
  </r>
  <r>
    <x v="21"/>
    <x v="0"/>
    <n v="24"/>
    <n v="19"/>
    <n v="0.79159999999999997"/>
    <n v="3"/>
    <x v="1"/>
  </r>
  <r>
    <x v="21"/>
    <x v="1"/>
    <n v="9"/>
    <n v="4"/>
    <n v="0.44440000000000002"/>
    <n v="0"/>
    <x v="1"/>
  </r>
  <r>
    <x v="21"/>
    <x v="2"/>
    <n v="9"/>
    <n v="3"/>
    <n v="0.33329999999999999"/>
    <n v="0"/>
    <x v="1"/>
  </r>
  <r>
    <x v="22"/>
    <x v="0"/>
    <n v="30"/>
    <n v="27"/>
    <n v="0.9"/>
    <n v="4"/>
    <x v="1"/>
  </r>
  <r>
    <x v="22"/>
    <x v="1"/>
    <n v="4"/>
    <n v="4"/>
    <n v="1"/>
    <n v="2"/>
    <x v="1"/>
  </r>
  <r>
    <x v="22"/>
    <x v="2"/>
    <n v="3"/>
    <n v="2"/>
    <n v="0.66659999999999997"/>
    <n v="0"/>
    <x v="1"/>
  </r>
  <r>
    <x v="23"/>
    <x v="0"/>
    <n v="130"/>
    <n v="101"/>
    <n v="0.77690000000000003"/>
    <n v="30"/>
    <x v="1"/>
  </r>
  <r>
    <x v="23"/>
    <x v="1"/>
    <n v="88"/>
    <n v="61"/>
    <n v="0.69310000000000005"/>
    <n v="16"/>
    <x v="1"/>
  </r>
  <r>
    <x v="23"/>
    <x v="2"/>
    <n v="25"/>
    <n v="19"/>
    <n v="0.76"/>
    <n v="2"/>
    <x v="1"/>
  </r>
  <r>
    <x v="24"/>
    <x v="0"/>
    <n v="24"/>
    <n v="22"/>
    <n v="0.91659999999999997"/>
    <n v="1"/>
    <x v="1"/>
  </r>
  <r>
    <x v="24"/>
    <x v="1"/>
    <n v="35"/>
    <n v="23"/>
    <n v="0.65710000000000002"/>
    <n v="0"/>
    <x v="1"/>
  </r>
  <r>
    <x v="24"/>
    <x v="2"/>
    <n v="32"/>
    <n v="29"/>
    <n v="0.90620000000000001"/>
    <n v="1"/>
    <x v="1"/>
  </r>
  <r>
    <x v="25"/>
    <x v="0"/>
    <n v="80"/>
    <n v="72"/>
    <n v="0.9"/>
    <n v="8"/>
    <x v="1"/>
  </r>
  <r>
    <x v="25"/>
    <x v="1"/>
    <n v="60"/>
    <n v="35"/>
    <n v="0.58330000000000004"/>
    <n v="2"/>
    <x v="1"/>
  </r>
  <r>
    <x v="25"/>
    <x v="2"/>
    <n v="26"/>
    <n v="23"/>
    <n v="0.88460000000000005"/>
    <n v="6"/>
    <x v="1"/>
  </r>
  <r>
    <x v="26"/>
    <x v="0"/>
    <n v="79"/>
    <n v="69"/>
    <n v="0.87339999999999995"/>
    <n v="6"/>
    <x v="1"/>
  </r>
  <r>
    <x v="26"/>
    <x v="1"/>
    <n v="81"/>
    <n v="61"/>
    <n v="0.753"/>
    <n v="18"/>
    <x v="1"/>
  </r>
  <r>
    <x v="26"/>
    <x v="2"/>
    <n v="27"/>
    <n v="19"/>
    <n v="0.70369999999999999"/>
    <n v="3"/>
    <x v="1"/>
  </r>
  <r>
    <x v="27"/>
    <x v="0"/>
    <n v="8"/>
    <n v="8"/>
    <n v="1"/>
    <n v="0"/>
    <x v="1"/>
  </r>
  <r>
    <x v="27"/>
    <x v="1"/>
    <n v="6"/>
    <n v="4"/>
    <n v="0.66659999999999997"/>
    <n v="0"/>
    <x v="1"/>
  </r>
  <r>
    <x v="27"/>
    <x v="2"/>
    <n v="2"/>
    <n v="1"/>
    <n v="0.5"/>
    <n v="0"/>
    <x v="1"/>
  </r>
  <r>
    <x v="28"/>
    <x v="0"/>
    <n v="20"/>
    <n v="15"/>
    <n v="0.75"/>
    <n v="0"/>
    <x v="1"/>
  </r>
  <r>
    <x v="28"/>
    <x v="1"/>
    <n v="13"/>
    <n v="8"/>
    <n v="0.61529999999999996"/>
    <n v="2"/>
    <x v="1"/>
  </r>
  <r>
    <x v="28"/>
    <x v="2"/>
    <n v="8"/>
    <n v="4"/>
    <n v="0.5"/>
    <n v="2"/>
    <x v="1"/>
  </r>
  <r>
    <x v="29"/>
    <x v="0"/>
    <n v="12"/>
    <n v="10"/>
    <n v="0.83330000000000004"/>
    <n v="2"/>
    <x v="1"/>
  </r>
  <r>
    <x v="29"/>
    <x v="1"/>
    <n v="6"/>
    <n v="4"/>
    <n v="0.66659999999999997"/>
    <n v="0"/>
    <x v="1"/>
  </r>
  <r>
    <x v="29"/>
    <x v="2"/>
    <n v="2"/>
    <n v="1"/>
    <n v="0.5"/>
    <n v="0"/>
    <x v="1"/>
  </r>
  <r>
    <x v="30"/>
    <x v="0"/>
    <n v="8"/>
    <n v="6"/>
    <n v="0.75"/>
    <n v="0"/>
    <x v="1"/>
  </r>
  <r>
    <x v="30"/>
    <x v="1"/>
    <n v="6"/>
    <n v="2"/>
    <n v="0.33329999999999999"/>
    <n v="0"/>
    <x v="1"/>
  </r>
  <r>
    <x v="30"/>
    <x v="2"/>
    <n v="3"/>
    <n v="2"/>
    <n v="0.66659999999999997"/>
    <n v="0"/>
    <x v="1"/>
  </r>
  <r>
    <x v="31"/>
    <x v="0"/>
    <n v="6"/>
    <n v="5"/>
    <n v="0.83330000000000004"/>
    <n v="1"/>
    <x v="1"/>
  </r>
  <r>
    <x v="31"/>
    <x v="1"/>
    <n v="5"/>
    <n v="5"/>
    <n v="1"/>
    <n v="0"/>
    <x v="1"/>
  </r>
  <r>
    <x v="31"/>
    <x v="2"/>
    <n v="3"/>
    <n v="2"/>
    <n v="0.66659999999999997"/>
    <n v="0"/>
    <x v="1"/>
  </r>
  <r>
    <x v="32"/>
    <x v="0"/>
    <n v="24"/>
    <n v="19"/>
    <n v="0.79159999999999997"/>
    <n v="0"/>
    <x v="1"/>
  </r>
  <r>
    <x v="32"/>
    <x v="1"/>
    <n v="5"/>
    <n v="2"/>
    <n v="0.4"/>
    <n v="1"/>
    <x v="1"/>
  </r>
  <r>
    <x v="32"/>
    <x v="2"/>
    <n v="8"/>
    <n v="5"/>
    <n v="0.625"/>
    <n v="1"/>
    <x v="1"/>
  </r>
  <r>
    <x v="33"/>
    <x v="0"/>
    <n v="31"/>
    <n v="23"/>
    <n v="0.7419"/>
    <n v="3"/>
    <x v="1"/>
  </r>
  <r>
    <x v="33"/>
    <x v="1"/>
    <n v="35"/>
    <n v="20"/>
    <n v="0.57140000000000002"/>
    <n v="2"/>
    <x v="1"/>
  </r>
  <r>
    <x v="33"/>
    <x v="2"/>
    <n v="9"/>
    <n v="7"/>
    <n v="0.77769999999999995"/>
    <n v="1"/>
    <x v="1"/>
  </r>
  <r>
    <x v="34"/>
    <x v="0"/>
    <n v="42"/>
    <n v="39"/>
    <n v="0.92849999999999999"/>
    <n v="3"/>
    <x v="1"/>
  </r>
  <r>
    <x v="34"/>
    <x v="1"/>
    <n v="18"/>
    <n v="14"/>
    <n v="0.77769999999999995"/>
    <n v="0"/>
    <x v="1"/>
  </r>
  <r>
    <x v="34"/>
    <x v="2"/>
    <n v="27"/>
    <n v="20"/>
    <n v="0.74070000000000003"/>
    <n v="1"/>
    <x v="1"/>
  </r>
  <r>
    <x v="35"/>
    <x v="0"/>
    <n v="50"/>
    <n v="44"/>
    <n v="0.88"/>
    <n v="4"/>
    <x v="1"/>
  </r>
  <r>
    <x v="35"/>
    <x v="1"/>
    <n v="17"/>
    <n v="16"/>
    <n v="0.94110000000000005"/>
    <n v="0"/>
    <x v="1"/>
  </r>
  <r>
    <x v="35"/>
    <x v="2"/>
    <n v="13"/>
    <n v="8"/>
    <n v="0.61529999999999996"/>
    <n v="0"/>
    <x v="1"/>
  </r>
  <r>
    <x v="36"/>
    <x v="1"/>
    <n v="7"/>
    <n v="3"/>
    <n v="0.42849999999999999"/>
    <n v="0"/>
    <x v="1"/>
  </r>
  <r>
    <x v="36"/>
    <x v="2"/>
    <n v="12"/>
    <n v="6"/>
    <n v="0.5"/>
    <n v="0"/>
    <x v="1"/>
  </r>
  <r>
    <x v="37"/>
    <x v="0"/>
    <n v="48"/>
    <n v="46"/>
    <n v="0.95830000000000004"/>
    <n v="7"/>
    <x v="1"/>
  </r>
  <r>
    <x v="37"/>
    <x v="1"/>
    <n v="45"/>
    <n v="38"/>
    <n v="0.84440000000000004"/>
    <n v="5"/>
    <x v="1"/>
  </r>
  <r>
    <x v="37"/>
    <x v="2"/>
    <n v="18"/>
    <n v="12"/>
    <n v="0.66659999999999997"/>
    <n v="6"/>
    <x v="1"/>
  </r>
  <r>
    <x v="38"/>
    <x v="0"/>
    <n v="48"/>
    <n v="42"/>
    <n v="0.875"/>
    <n v="1"/>
    <x v="1"/>
  </r>
  <r>
    <x v="38"/>
    <x v="1"/>
    <n v="25"/>
    <n v="11"/>
    <n v="0.44"/>
    <n v="0"/>
    <x v="1"/>
  </r>
  <r>
    <x v="38"/>
    <x v="2"/>
    <n v="13"/>
    <n v="8"/>
    <n v="0.61529999999999996"/>
    <n v="0"/>
    <x v="1"/>
  </r>
  <r>
    <x v="39"/>
    <x v="0"/>
    <n v="21"/>
    <n v="20"/>
    <n v="0.95230000000000004"/>
    <n v="1"/>
    <x v="1"/>
  </r>
  <r>
    <x v="39"/>
    <x v="1"/>
    <n v="16"/>
    <n v="15"/>
    <n v="0.9375"/>
    <n v="2"/>
    <x v="1"/>
  </r>
  <r>
    <x v="39"/>
    <x v="2"/>
    <n v="4"/>
    <n v="3"/>
    <n v="0.75"/>
    <n v="0"/>
    <x v="1"/>
  </r>
  <r>
    <x v="40"/>
    <x v="0"/>
    <n v="86"/>
    <n v="76"/>
    <n v="0.88370000000000004"/>
    <n v="13"/>
    <x v="1"/>
  </r>
  <r>
    <x v="40"/>
    <x v="1"/>
    <n v="59"/>
    <n v="40"/>
    <n v="0.67789999999999995"/>
    <n v="5"/>
    <x v="1"/>
  </r>
  <r>
    <x v="40"/>
    <x v="2"/>
    <n v="58"/>
    <n v="47"/>
    <n v="0.81030000000000002"/>
    <n v="12"/>
    <x v="1"/>
  </r>
  <r>
    <x v="41"/>
    <x v="0"/>
    <n v="76"/>
    <n v="39"/>
    <n v="0.5131"/>
    <n v="0"/>
    <x v="1"/>
  </r>
  <r>
    <x v="41"/>
    <x v="1"/>
    <n v="63"/>
    <n v="55"/>
    <n v="0.873"/>
    <n v="11"/>
    <x v="1"/>
  </r>
  <r>
    <x v="41"/>
    <x v="2"/>
    <n v="21"/>
    <n v="19"/>
    <n v="0.90469999999999995"/>
    <n v="4"/>
    <x v="1"/>
  </r>
  <r>
    <x v="42"/>
    <x v="0"/>
    <n v="31"/>
    <n v="27"/>
    <n v="0.87090000000000001"/>
    <n v="0"/>
    <x v="1"/>
  </r>
  <r>
    <x v="42"/>
    <x v="1"/>
    <n v="180"/>
    <n v="87"/>
    <n v="0.48330000000000001"/>
    <n v="1"/>
    <x v="1"/>
  </r>
  <r>
    <x v="42"/>
    <x v="2"/>
    <n v="17"/>
    <n v="15"/>
    <n v="0.88229999999999997"/>
    <n v="0"/>
    <x v="1"/>
  </r>
  <r>
    <x v="43"/>
    <x v="0"/>
    <n v="8"/>
    <n v="8"/>
    <n v="1"/>
    <n v="0"/>
    <x v="1"/>
  </r>
  <r>
    <x v="43"/>
    <x v="1"/>
    <n v="3"/>
    <n v="2"/>
    <n v="0.66659999999999997"/>
    <n v="0"/>
    <x v="1"/>
  </r>
  <r>
    <x v="43"/>
    <x v="2"/>
    <n v="3"/>
    <n v="2"/>
    <n v="0.66659999999999997"/>
    <n v="0"/>
    <x v="1"/>
  </r>
  <r>
    <x v="44"/>
    <x v="0"/>
    <n v="23"/>
    <n v="18"/>
    <n v="0.78259999999999996"/>
    <n v="2"/>
    <x v="1"/>
  </r>
  <r>
    <x v="44"/>
    <x v="1"/>
    <n v="27"/>
    <n v="18"/>
    <n v="0.66659999999999997"/>
    <n v="1"/>
    <x v="1"/>
  </r>
  <r>
    <x v="44"/>
    <x v="2"/>
    <n v="8"/>
    <n v="8"/>
    <n v="1"/>
    <n v="1"/>
    <x v="1"/>
  </r>
  <r>
    <x v="45"/>
    <x v="0"/>
    <n v="95"/>
    <n v="80"/>
    <n v="0.84209999999999996"/>
    <n v="17"/>
    <x v="1"/>
  </r>
  <r>
    <x v="45"/>
    <x v="1"/>
    <n v="21"/>
    <n v="17"/>
    <n v="0.8095"/>
    <n v="2"/>
    <x v="1"/>
  </r>
  <r>
    <x v="45"/>
    <x v="2"/>
    <n v="18"/>
    <n v="13"/>
    <n v="0.72219999999999995"/>
    <n v="2"/>
    <x v="1"/>
  </r>
  <r>
    <x v="46"/>
    <x v="0"/>
    <n v="64"/>
    <n v="56"/>
    <n v="0.875"/>
    <n v="11"/>
    <x v="1"/>
  </r>
  <r>
    <x v="46"/>
    <x v="1"/>
    <n v="35"/>
    <n v="21"/>
    <n v="0.6"/>
    <n v="3"/>
    <x v="1"/>
  </r>
  <r>
    <x v="46"/>
    <x v="2"/>
    <n v="35"/>
    <n v="27"/>
    <n v="0.77139999999999997"/>
    <n v="0"/>
    <x v="1"/>
  </r>
  <r>
    <x v="47"/>
    <x v="0"/>
    <n v="38"/>
    <n v="34"/>
    <n v="0.89470000000000005"/>
    <n v="8"/>
    <x v="1"/>
  </r>
  <r>
    <x v="47"/>
    <x v="1"/>
    <n v="59"/>
    <n v="36"/>
    <n v="0.61009999999999998"/>
    <n v="4"/>
    <x v="1"/>
  </r>
  <r>
    <x v="47"/>
    <x v="2"/>
    <n v="13"/>
    <n v="5"/>
    <n v="0.3846"/>
    <n v="2"/>
    <x v="1"/>
  </r>
  <r>
    <x v="48"/>
    <x v="0"/>
    <n v="12"/>
    <n v="10"/>
    <n v="0.83330000000000004"/>
    <n v="0"/>
    <x v="1"/>
  </r>
  <r>
    <x v="48"/>
    <x v="1"/>
    <n v="13"/>
    <n v="8"/>
    <n v="0.61529999999999996"/>
    <n v="0"/>
    <x v="1"/>
  </r>
  <r>
    <x v="48"/>
    <x v="2"/>
    <n v="5"/>
    <n v="4"/>
    <n v="0.8"/>
    <n v="0"/>
    <x v="1"/>
  </r>
  <r>
    <x v="49"/>
    <x v="0"/>
    <n v="17"/>
    <n v="14"/>
    <n v="0.82350000000000001"/>
    <n v="0"/>
    <x v="1"/>
  </r>
  <r>
    <x v="49"/>
    <x v="1"/>
    <n v="21"/>
    <n v="10"/>
    <n v="0.47610000000000002"/>
    <n v="0"/>
    <x v="1"/>
  </r>
  <r>
    <x v="49"/>
    <x v="2"/>
    <n v="2"/>
    <n v="1"/>
    <n v="0.5"/>
    <n v="0"/>
    <x v="1"/>
  </r>
  <r>
    <x v="0"/>
    <x v="0"/>
    <n v="29"/>
    <n v="23"/>
    <n v="0.79310000000000003"/>
    <n v="2"/>
    <x v="2"/>
  </r>
  <r>
    <x v="0"/>
    <x v="1"/>
    <n v="25"/>
    <n v="4"/>
    <n v="0.16"/>
    <n v="0"/>
    <x v="2"/>
  </r>
  <r>
    <x v="0"/>
    <x v="2"/>
    <n v="10"/>
    <n v="5"/>
    <n v="0.5"/>
    <n v="2"/>
    <x v="2"/>
  </r>
  <r>
    <x v="1"/>
    <x v="0"/>
    <n v="15"/>
    <n v="13"/>
    <n v="0.86660000000000004"/>
    <n v="2"/>
    <x v="2"/>
  </r>
  <r>
    <x v="1"/>
    <x v="1"/>
    <n v="7"/>
    <n v="6"/>
    <n v="0.85709999999999997"/>
    <n v="2"/>
    <x v="2"/>
  </r>
  <r>
    <x v="1"/>
    <x v="2"/>
    <n v="3"/>
    <n v="3"/>
    <n v="1"/>
    <n v="2"/>
    <x v="2"/>
  </r>
  <r>
    <x v="2"/>
    <x v="0"/>
    <n v="19"/>
    <n v="16"/>
    <n v="0.84209999999999996"/>
    <n v="3"/>
    <x v="2"/>
  </r>
  <r>
    <x v="2"/>
    <x v="1"/>
    <n v="9"/>
    <n v="6"/>
    <n v="0.66659999999999997"/>
    <n v="1"/>
    <x v="2"/>
  </r>
  <r>
    <x v="2"/>
    <x v="2"/>
    <n v="13"/>
    <n v="9"/>
    <n v="0.69230000000000003"/>
    <n v="1"/>
    <x v="2"/>
  </r>
  <r>
    <x v="3"/>
    <x v="0"/>
    <n v="15"/>
    <n v="13"/>
    <n v="0.86660000000000004"/>
    <n v="1"/>
    <x v="2"/>
  </r>
  <r>
    <x v="3"/>
    <x v="1"/>
    <n v="14"/>
    <n v="6"/>
    <n v="0.42849999999999999"/>
    <n v="0"/>
    <x v="2"/>
  </r>
  <r>
    <x v="3"/>
    <x v="2"/>
    <n v="4"/>
    <n v="3"/>
    <n v="0.75"/>
    <n v="0"/>
    <x v="2"/>
  </r>
  <r>
    <x v="4"/>
    <x v="0"/>
    <n v="18"/>
    <n v="16"/>
    <n v="0.88880000000000003"/>
    <n v="1"/>
    <x v="2"/>
  </r>
  <r>
    <x v="4"/>
    <x v="1"/>
    <n v="9"/>
    <n v="7"/>
    <n v="0.77769999999999995"/>
    <n v="0"/>
    <x v="2"/>
  </r>
  <r>
    <x v="4"/>
    <x v="2"/>
    <n v="3"/>
    <n v="1"/>
    <n v="0.33329999999999999"/>
    <n v="0"/>
    <x v="2"/>
  </r>
  <r>
    <x v="5"/>
    <x v="0"/>
    <n v="28"/>
    <n v="27"/>
    <n v="0.96419999999999995"/>
    <n v="1"/>
    <x v="2"/>
  </r>
  <r>
    <x v="5"/>
    <x v="1"/>
    <n v="14"/>
    <n v="9"/>
    <n v="0.64280000000000004"/>
    <n v="1"/>
    <x v="2"/>
  </r>
  <r>
    <x v="5"/>
    <x v="2"/>
    <n v="29"/>
    <n v="23"/>
    <n v="0.79310000000000003"/>
    <n v="2"/>
    <x v="2"/>
  </r>
  <r>
    <x v="6"/>
    <x v="0"/>
    <n v="73"/>
    <n v="69"/>
    <n v="0.94520000000000004"/>
    <n v="11"/>
    <x v="2"/>
  </r>
  <r>
    <x v="6"/>
    <x v="1"/>
    <n v="41"/>
    <n v="35"/>
    <n v="0.85360000000000003"/>
    <n v="13"/>
    <x v="2"/>
  </r>
  <r>
    <x v="6"/>
    <x v="2"/>
    <n v="23"/>
    <n v="17"/>
    <n v="0.73909999999999998"/>
    <n v="5"/>
    <x v="2"/>
  </r>
  <r>
    <x v="7"/>
    <x v="0"/>
    <n v="16"/>
    <n v="12"/>
    <n v="0.75"/>
    <n v="1"/>
    <x v="2"/>
  </r>
  <r>
    <x v="7"/>
    <x v="1"/>
    <n v="19"/>
    <n v="13"/>
    <n v="0.68420000000000003"/>
    <n v="0"/>
    <x v="2"/>
  </r>
  <r>
    <x v="7"/>
    <x v="2"/>
    <n v="4"/>
    <n v="4"/>
    <n v="1"/>
    <n v="0"/>
    <x v="2"/>
  </r>
  <r>
    <x v="8"/>
    <x v="0"/>
    <n v="70"/>
    <n v="65"/>
    <n v="0.92849999999999999"/>
    <n v="12"/>
    <x v="2"/>
  </r>
  <r>
    <x v="8"/>
    <x v="1"/>
    <n v="38"/>
    <n v="26"/>
    <n v="0.68420000000000003"/>
    <n v="2"/>
    <x v="2"/>
  </r>
  <r>
    <x v="8"/>
    <x v="2"/>
    <n v="59"/>
    <n v="43"/>
    <n v="0.7288"/>
    <n v="10"/>
    <x v="2"/>
  </r>
  <r>
    <x v="9"/>
    <x v="0"/>
    <n v="52"/>
    <n v="51"/>
    <n v="0.98070000000000002"/>
    <n v="0"/>
    <x v="2"/>
  </r>
  <r>
    <x v="9"/>
    <x v="1"/>
    <n v="58"/>
    <n v="44"/>
    <n v="0.75860000000000005"/>
    <n v="0"/>
    <x v="2"/>
  </r>
  <r>
    <x v="9"/>
    <x v="2"/>
    <n v="62"/>
    <n v="43"/>
    <n v="0.69350000000000001"/>
    <n v="0"/>
    <x v="2"/>
  </r>
  <r>
    <x v="10"/>
    <x v="0"/>
    <n v="36"/>
    <n v="29"/>
    <n v="0.80549999999999999"/>
    <n v="5"/>
    <x v="2"/>
  </r>
  <r>
    <x v="10"/>
    <x v="1"/>
    <n v="13"/>
    <n v="7"/>
    <n v="0.53839999999999999"/>
    <n v="1"/>
    <x v="2"/>
  </r>
  <r>
    <x v="10"/>
    <x v="2"/>
    <n v="12"/>
    <n v="9"/>
    <n v="0.75"/>
    <n v="0"/>
    <x v="2"/>
  </r>
  <r>
    <x v="11"/>
    <x v="0"/>
    <n v="78"/>
    <n v="72"/>
    <n v="0.92300000000000004"/>
    <n v="9"/>
    <x v="2"/>
  </r>
  <r>
    <x v="11"/>
    <x v="1"/>
    <n v="50"/>
    <n v="36"/>
    <n v="0.72"/>
    <n v="5"/>
    <x v="2"/>
  </r>
  <r>
    <x v="11"/>
    <x v="2"/>
    <n v="35"/>
    <n v="21"/>
    <n v="0.6"/>
    <n v="3"/>
    <x v="2"/>
  </r>
  <r>
    <x v="12"/>
    <x v="0"/>
    <n v="84"/>
    <n v="82"/>
    <n v="0.97609999999999997"/>
    <n v="18"/>
    <x v="2"/>
  </r>
  <r>
    <x v="12"/>
    <x v="1"/>
    <n v="47"/>
    <n v="38"/>
    <n v="0.8085"/>
    <n v="7"/>
    <x v="2"/>
  </r>
  <r>
    <x v="12"/>
    <x v="2"/>
    <n v="46"/>
    <n v="42"/>
    <n v="0.91300000000000003"/>
    <n v="5"/>
    <x v="2"/>
  </r>
  <r>
    <x v="13"/>
    <x v="0"/>
    <n v="19"/>
    <n v="15"/>
    <n v="0.78939999999999999"/>
    <n v="1"/>
    <x v="2"/>
  </r>
  <r>
    <x v="13"/>
    <x v="1"/>
    <n v="1"/>
    <n v="0"/>
    <n v="0"/>
    <n v="0"/>
    <x v="2"/>
  </r>
  <r>
    <x v="13"/>
    <x v="2"/>
    <n v="2"/>
    <n v="1"/>
    <n v="0.5"/>
    <n v="0"/>
    <x v="2"/>
  </r>
  <r>
    <x v="14"/>
    <x v="0"/>
    <n v="137"/>
    <n v="127"/>
    <n v="0.92700000000000005"/>
    <n v="26"/>
    <x v="2"/>
  </r>
  <r>
    <x v="14"/>
    <x v="1"/>
    <n v="49"/>
    <n v="38"/>
    <n v="0.77549999999999997"/>
    <n v="4"/>
    <x v="2"/>
  </r>
  <r>
    <x v="14"/>
    <x v="2"/>
    <n v="12"/>
    <n v="10"/>
    <n v="0.83330000000000004"/>
    <n v="4"/>
    <x v="2"/>
  </r>
  <r>
    <x v="15"/>
    <x v="0"/>
    <n v="51"/>
    <n v="42"/>
    <n v="0.82350000000000001"/>
    <n v="6"/>
    <x v="2"/>
  </r>
  <r>
    <x v="15"/>
    <x v="1"/>
    <n v="86"/>
    <n v="46"/>
    <n v="0.53480000000000005"/>
    <n v="8"/>
    <x v="2"/>
  </r>
  <r>
    <x v="15"/>
    <x v="2"/>
    <n v="80"/>
    <n v="45"/>
    <n v="0.5625"/>
    <n v="5"/>
    <x v="2"/>
  </r>
  <r>
    <x v="16"/>
    <x v="0"/>
    <n v="19"/>
    <n v="16"/>
    <n v="0.84209999999999996"/>
    <n v="0"/>
    <x v="2"/>
  </r>
  <r>
    <x v="16"/>
    <x v="1"/>
    <n v="5"/>
    <n v="3"/>
    <n v="0.6"/>
    <n v="0"/>
    <x v="2"/>
  </r>
  <r>
    <x v="16"/>
    <x v="2"/>
    <n v="4"/>
    <n v="1"/>
    <n v="0.25"/>
    <n v="0"/>
    <x v="2"/>
  </r>
  <r>
    <x v="17"/>
    <x v="0"/>
    <n v="8"/>
    <n v="2"/>
    <n v="0.25"/>
    <n v="0"/>
    <x v="2"/>
  </r>
  <r>
    <x v="17"/>
    <x v="1"/>
    <n v="9"/>
    <n v="7"/>
    <n v="0.77769999999999995"/>
    <n v="1"/>
    <x v="2"/>
  </r>
  <r>
    <x v="17"/>
    <x v="2"/>
    <n v="15"/>
    <n v="8"/>
    <n v="0.5333"/>
    <n v="1"/>
    <x v="2"/>
  </r>
  <r>
    <x v="18"/>
    <x v="0"/>
    <n v="46"/>
    <n v="40"/>
    <n v="0.86950000000000005"/>
    <n v="11"/>
    <x v="2"/>
  </r>
  <r>
    <x v="18"/>
    <x v="1"/>
    <n v="41"/>
    <n v="13"/>
    <n v="0.317"/>
    <n v="0"/>
    <x v="2"/>
  </r>
  <r>
    <x v="18"/>
    <x v="2"/>
    <n v="23"/>
    <n v="10"/>
    <n v="0.43469999999999998"/>
    <n v="1"/>
    <x v="2"/>
  </r>
  <r>
    <x v="19"/>
    <x v="0"/>
    <n v="38"/>
    <n v="35"/>
    <n v="0.92100000000000004"/>
    <n v="3"/>
    <x v="2"/>
  </r>
  <r>
    <x v="19"/>
    <x v="1"/>
    <n v="41"/>
    <n v="32"/>
    <n v="0.78039999999999998"/>
    <n v="1"/>
    <x v="2"/>
  </r>
  <r>
    <x v="19"/>
    <x v="2"/>
    <n v="18"/>
    <n v="13"/>
    <n v="0.72219999999999995"/>
    <n v="4"/>
    <x v="2"/>
  </r>
  <r>
    <x v="20"/>
    <x v="0"/>
    <n v="35"/>
    <n v="25"/>
    <n v="0.71419999999999995"/>
    <n v="5"/>
    <x v="2"/>
  </r>
  <r>
    <x v="20"/>
    <x v="1"/>
    <n v="19"/>
    <n v="16"/>
    <n v="0.84209999999999996"/>
    <n v="0"/>
    <x v="2"/>
  </r>
  <r>
    <x v="20"/>
    <x v="2"/>
    <n v="6"/>
    <n v="5"/>
    <n v="0.83330000000000004"/>
    <n v="0"/>
    <x v="2"/>
  </r>
  <r>
    <x v="21"/>
    <x v="0"/>
    <n v="17"/>
    <n v="15"/>
    <n v="0.88229999999999997"/>
    <n v="4"/>
    <x v="2"/>
  </r>
  <r>
    <x v="21"/>
    <x v="1"/>
    <n v="7"/>
    <n v="1"/>
    <n v="0.14280000000000001"/>
    <n v="0"/>
    <x v="2"/>
  </r>
  <r>
    <x v="21"/>
    <x v="2"/>
    <n v="10"/>
    <n v="1"/>
    <n v="0.1"/>
    <n v="0"/>
    <x v="2"/>
  </r>
  <r>
    <x v="22"/>
    <x v="0"/>
    <n v="31"/>
    <n v="30"/>
    <n v="0.9677"/>
    <n v="2"/>
    <x v="2"/>
  </r>
  <r>
    <x v="22"/>
    <x v="1"/>
    <n v="12"/>
    <n v="7"/>
    <n v="0.58330000000000004"/>
    <n v="2"/>
    <x v="2"/>
  </r>
  <r>
    <x v="22"/>
    <x v="2"/>
    <n v="9"/>
    <n v="8"/>
    <n v="0.88880000000000003"/>
    <n v="1"/>
    <x v="2"/>
  </r>
  <r>
    <x v="23"/>
    <x v="0"/>
    <n v="129"/>
    <n v="112"/>
    <n v="0.86819999999999997"/>
    <n v="37"/>
    <x v="2"/>
  </r>
  <r>
    <x v="23"/>
    <x v="1"/>
    <n v="109"/>
    <n v="72"/>
    <n v="0.66049999999999998"/>
    <n v="10"/>
    <x v="2"/>
  </r>
  <r>
    <x v="23"/>
    <x v="2"/>
    <n v="25"/>
    <n v="20"/>
    <n v="0.8"/>
    <n v="1"/>
    <x v="2"/>
  </r>
  <r>
    <x v="24"/>
    <x v="0"/>
    <n v="31"/>
    <n v="28"/>
    <n v="0.9032"/>
    <n v="4"/>
    <x v="2"/>
  </r>
  <r>
    <x v="24"/>
    <x v="1"/>
    <n v="32"/>
    <n v="18"/>
    <n v="0.5625"/>
    <n v="2"/>
    <x v="2"/>
  </r>
  <r>
    <x v="24"/>
    <x v="2"/>
    <n v="34"/>
    <n v="32"/>
    <n v="0.94110000000000005"/>
    <n v="6"/>
    <x v="2"/>
  </r>
  <r>
    <x v="25"/>
    <x v="0"/>
    <n v="74"/>
    <n v="64"/>
    <n v="0.86480000000000001"/>
    <n v="11"/>
    <x v="2"/>
  </r>
  <r>
    <x v="25"/>
    <x v="1"/>
    <n v="69"/>
    <n v="46"/>
    <n v="0.66659999999999997"/>
    <n v="8"/>
    <x v="2"/>
  </r>
  <r>
    <x v="25"/>
    <x v="2"/>
    <n v="22"/>
    <n v="18"/>
    <n v="0.81810000000000005"/>
    <n v="5"/>
    <x v="2"/>
  </r>
  <r>
    <x v="26"/>
    <x v="0"/>
    <n v="71"/>
    <n v="61"/>
    <n v="0.85909999999999997"/>
    <n v="3"/>
    <x v="2"/>
  </r>
  <r>
    <x v="26"/>
    <x v="1"/>
    <n v="118"/>
    <n v="93"/>
    <n v="0.78810000000000002"/>
    <n v="27"/>
    <x v="2"/>
  </r>
  <r>
    <x v="26"/>
    <x v="2"/>
    <n v="36"/>
    <n v="31"/>
    <n v="0.86109999999999998"/>
    <n v="8"/>
    <x v="2"/>
  </r>
  <r>
    <x v="27"/>
    <x v="0"/>
    <n v="14"/>
    <n v="13"/>
    <n v="0.92849999999999999"/>
    <n v="2"/>
    <x v="2"/>
  </r>
  <r>
    <x v="27"/>
    <x v="1"/>
    <n v="4"/>
    <n v="3"/>
    <n v="0.75"/>
    <n v="0"/>
    <x v="2"/>
  </r>
  <r>
    <x v="27"/>
    <x v="2"/>
    <n v="1"/>
    <n v="0"/>
    <n v="0"/>
    <n v="0"/>
    <x v="2"/>
  </r>
  <r>
    <x v="28"/>
    <x v="0"/>
    <n v="14"/>
    <n v="14"/>
    <n v="1"/>
    <n v="0"/>
    <x v="2"/>
  </r>
  <r>
    <x v="28"/>
    <x v="1"/>
    <n v="8"/>
    <n v="6"/>
    <n v="0.75"/>
    <n v="0"/>
    <x v="2"/>
  </r>
  <r>
    <x v="28"/>
    <x v="2"/>
    <n v="10"/>
    <n v="7"/>
    <n v="0.7"/>
    <n v="0"/>
    <x v="2"/>
  </r>
  <r>
    <x v="29"/>
    <x v="0"/>
    <n v="3"/>
    <n v="2"/>
    <n v="0.66659999999999997"/>
    <n v="0"/>
    <x v="2"/>
  </r>
  <r>
    <x v="29"/>
    <x v="1"/>
    <n v="2"/>
    <n v="1"/>
    <n v="0.5"/>
    <n v="0"/>
    <x v="2"/>
  </r>
  <r>
    <x v="29"/>
    <x v="2"/>
    <n v="1"/>
    <n v="1"/>
    <n v="1"/>
    <n v="0"/>
    <x v="2"/>
  </r>
  <r>
    <x v="30"/>
    <x v="0"/>
    <n v="7"/>
    <n v="6"/>
    <n v="0.85709999999999997"/>
    <n v="1"/>
    <x v="2"/>
  </r>
  <r>
    <x v="30"/>
    <x v="1"/>
    <n v="4"/>
    <n v="4"/>
    <n v="1"/>
    <n v="0"/>
    <x v="2"/>
  </r>
  <r>
    <x v="30"/>
    <x v="2"/>
    <n v="4"/>
    <n v="2"/>
    <n v="0.5"/>
    <n v="0"/>
    <x v="2"/>
  </r>
  <r>
    <x v="31"/>
    <x v="0"/>
    <n v="10"/>
    <n v="8"/>
    <n v="0.8"/>
    <n v="0"/>
    <x v="2"/>
  </r>
  <r>
    <x v="31"/>
    <x v="1"/>
    <n v="4"/>
    <n v="3"/>
    <n v="0.75"/>
    <n v="0"/>
    <x v="2"/>
  </r>
  <r>
    <x v="31"/>
    <x v="2"/>
    <n v="4"/>
    <n v="4"/>
    <n v="1"/>
    <n v="0"/>
    <x v="2"/>
  </r>
  <r>
    <x v="32"/>
    <x v="0"/>
    <n v="27"/>
    <n v="20"/>
    <n v="0.74070000000000003"/>
    <n v="3"/>
    <x v="2"/>
  </r>
  <r>
    <x v="32"/>
    <x v="1"/>
    <n v="6"/>
    <n v="5"/>
    <n v="0.83330000000000004"/>
    <n v="1"/>
    <x v="2"/>
  </r>
  <r>
    <x v="32"/>
    <x v="2"/>
    <n v="7"/>
    <n v="4"/>
    <n v="0.57140000000000002"/>
    <n v="0"/>
    <x v="2"/>
  </r>
  <r>
    <x v="33"/>
    <x v="0"/>
    <n v="46"/>
    <n v="40"/>
    <n v="0.86950000000000005"/>
    <n v="3"/>
    <x v="2"/>
  </r>
  <r>
    <x v="33"/>
    <x v="1"/>
    <n v="19"/>
    <n v="13"/>
    <n v="0.68420000000000003"/>
    <n v="0"/>
    <x v="2"/>
  </r>
  <r>
    <x v="33"/>
    <x v="2"/>
    <n v="17"/>
    <n v="14"/>
    <n v="0.82350000000000001"/>
    <n v="0"/>
    <x v="2"/>
  </r>
  <r>
    <x v="34"/>
    <x v="0"/>
    <n v="40"/>
    <n v="35"/>
    <n v="0.875"/>
    <n v="3"/>
    <x v="2"/>
  </r>
  <r>
    <x v="34"/>
    <x v="1"/>
    <n v="17"/>
    <n v="12"/>
    <n v="0.70579999999999998"/>
    <n v="0"/>
    <x v="2"/>
  </r>
  <r>
    <x v="34"/>
    <x v="2"/>
    <n v="19"/>
    <n v="13"/>
    <n v="0.68420000000000003"/>
    <n v="3"/>
    <x v="2"/>
  </r>
  <r>
    <x v="35"/>
    <x v="0"/>
    <n v="66"/>
    <n v="55"/>
    <n v="0.83330000000000004"/>
    <n v="4"/>
    <x v="2"/>
  </r>
  <r>
    <x v="35"/>
    <x v="1"/>
    <n v="18"/>
    <n v="13"/>
    <n v="0.72219999999999995"/>
    <n v="2"/>
    <x v="2"/>
  </r>
  <r>
    <x v="35"/>
    <x v="2"/>
    <n v="12"/>
    <n v="6"/>
    <n v="0.5"/>
    <n v="0"/>
    <x v="2"/>
  </r>
  <r>
    <x v="36"/>
    <x v="1"/>
    <n v="4"/>
    <n v="3"/>
    <n v="0.75"/>
    <n v="0"/>
    <x v="2"/>
  </r>
  <r>
    <x v="36"/>
    <x v="2"/>
    <n v="9"/>
    <n v="6"/>
    <n v="0.66659999999999997"/>
    <n v="0"/>
    <x v="2"/>
  </r>
  <r>
    <x v="37"/>
    <x v="0"/>
    <n v="70"/>
    <n v="60"/>
    <n v="0.85709999999999997"/>
    <n v="5"/>
    <x v="2"/>
  </r>
  <r>
    <x v="37"/>
    <x v="1"/>
    <n v="43"/>
    <n v="38"/>
    <n v="0.88370000000000004"/>
    <n v="4"/>
    <x v="2"/>
  </r>
  <r>
    <x v="37"/>
    <x v="2"/>
    <n v="17"/>
    <n v="14"/>
    <n v="0.82350000000000001"/>
    <n v="6"/>
    <x v="2"/>
  </r>
  <r>
    <x v="38"/>
    <x v="0"/>
    <n v="38"/>
    <n v="32"/>
    <n v="0.84209999999999996"/>
    <n v="1"/>
    <x v="2"/>
  </r>
  <r>
    <x v="38"/>
    <x v="1"/>
    <n v="18"/>
    <n v="9"/>
    <n v="0.5"/>
    <n v="1"/>
    <x v="2"/>
  </r>
  <r>
    <x v="38"/>
    <x v="2"/>
    <n v="7"/>
    <n v="4"/>
    <n v="0.57140000000000002"/>
    <n v="0"/>
    <x v="2"/>
  </r>
  <r>
    <x v="39"/>
    <x v="0"/>
    <n v="26"/>
    <n v="24"/>
    <n v="0.92300000000000004"/>
    <n v="0"/>
    <x v="2"/>
  </r>
  <r>
    <x v="39"/>
    <x v="1"/>
    <n v="20"/>
    <n v="18"/>
    <n v="0.9"/>
    <n v="4"/>
    <x v="2"/>
  </r>
  <r>
    <x v="39"/>
    <x v="2"/>
    <n v="8"/>
    <n v="8"/>
    <n v="1"/>
    <n v="2"/>
    <x v="2"/>
  </r>
  <r>
    <x v="40"/>
    <x v="0"/>
    <n v="89"/>
    <n v="84"/>
    <n v="0.94379999999999997"/>
    <n v="13"/>
    <x v="2"/>
  </r>
  <r>
    <x v="40"/>
    <x v="1"/>
    <n v="57"/>
    <n v="39"/>
    <n v="0.68420000000000003"/>
    <n v="10"/>
    <x v="2"/>
  </r>
  <r>
    <x v="40"/>
    <x v="2"/>
    <n v="48"/>
    <n v="37"/>
    <n v="0.77080000000000004"/>
    <n v="10"/>
    <x v="2"/>
  </r>
  <r>
    <x v="41"/>
    <x v="0"/>
    <n v="69"/>
    <n v="34"/>
    <n v="0.49270000000000003"/>
    <n v="0"/>
    <x v="2"/>
  </r>
  <r>
    <x v="41"/>
    <x v="1"/>
    <n v="63"/>
    <n v="52"/>
    <n v="0.82530000000000003"/>
    <n v="12"/>
    <x v="2"/>
  </r>
  <r>
    <x v="41"/>
    <x v="2"/>
    <n v="34"/>
    <n v="33"/>
    <n v="0.97050000000000003"/>
    <n v="7"/>
    <x v="2"/>
  </r>
  <r>
    <x v="42"/>
    <x v="0"/>
    <n v="54"/>
    <n v="48"/>
    <n v="0.88880000000000003"/>
    <n v="8"/>
    <x v="2"/>
  </r>
  <r>
    <x v="42"/>
    <x v="1"/>
    <n v="195"/>
    <n v="80"/>
    <n v="0.41020000000000001"/>
    <n v="5"/>
    <x v="2"/>
  </r>
  <r>
    <x v="42"/>
    <x v="2"/>
    <n v="18"/>
    <n v="14"/>
    <n v="0.77769999999999995"/>
    <n v="2"/>
    <x v="2"/>
  </r>
  <r>
    <x v="43"/>
    <x v="0"/>
    <n v="5"/>
    <n v="4"/>
    <n v="0.8"/>
    <n v="0"/>
    <x v="2"/>
  </r>
  <r>
    <x v="43"/>
    <x v="1"/>
    <n v="1"/>
    <n v="1"/>
    <n v="1"/>
    <n v="0"/>
    <x v="2"/>
  </r>
  <r>
    <x v="43"/>
    <x v="2"/>
    <n v="1"/>
    <n v="0"/>
    <n v="0"/>
    <n v="0"/>
    <x v="2"/>
  </r>
  <r>
    <x v="44"/>
    <x v="0"/>
    <n v="38"/>
    <n v="33"/>
    <n v="0.86839999999999995"/>
    <n v="7"/>
    <x v="2"/>
  </r>
  <r>
    <x v="44"/>
    <x v="1"/>
    <n v="36"/>
    <n v="20"/>
    <n v="0.55549999999999999"/>
    <n v="2"/>
    <x v="2"/>
  </r>
  <r>
    <x v="44"/>
    <x v="2"/>
    <n v="10"/>
    <n v="6"/>
    <n v="0.6"/>
    <n v="0"/>
    <x v="2"/>
  </r>
  <r>
    <x v="45"/>
    <x v="0"/>
    <n v="74"/>
    <n v="64"/>
    <n v="0.86480000000000001"/>
    <n v="17"/>
    <x v="2"/>
  </r>
  <r>
    <x v="45"/>
    <x v="1"/>
    <n v="27"/>
    <n v="20"/>
    <n v="0.74070000000000003"/>
    <n v="4"/>
    <x v="2"/>
  </r>
  <r>
    <x v="45"/>
    <x v="2"/>
    <n v="17"/>
    <n v="15"/>
    <n v="0.88229999999999997"/>
    <n v="4"/>
    <x v="2"/>
  </r>
  <r>
    <x v="46"/>
    <x v="0"/>
    <n v="79"/>
    <n v="71"/>
    <n v="0.89870000000000005"/>
    <n v="19"/>
    <x v="2"/>
  </r>
  <r>
    <x v="46"/>
    <x v="1"/>
    <n v="45"/>
    <n v="26"/>
    <n v="0.57769999999999999"/>
    <n v="2"/>
    <x v="2"/>
  </r>
  <r>
    <x v="46"/>
    <x v="2"/>
    <n v="18"/>
    <n v="13"/>
    <n v="0.72219999999999995"/>
    <n v="1"/>
    <x v="2"/>
  </r>
  <r>
    <x v="47"/>
    <x v="0"/>
    <n v="51"/>
    <n v="45"/>
    <n v="0.88229999999999997"/>
    <n v="11"/>
    <x v="2"/>
  </r>
  <r>
    <x v="47"/>
    <x v="1"/>
    <n v="72"/>
    <n v="31"/>
    <n v="0.43049999999999999"/>
    <n v="2"/>
    <x v="2"/>
  </r>
  <r>
    <x v="47"/>
    <x v="2"/>
    <n v="14"/>
    <n v="7"/>
    <n v="0.5"/>
    <n v="1"/>
    <x v="2"/>
  </r>
  <r>
    <x v="48"/>
    <x v="0"/>
    <n v="14"/>
    <n v="13"/>
    <n v="0.92849999999999999"/>
    <n v="5"/>
    <x v="2"/>
  </r>
  <r>
    <x v="48"/>
    <x v="1"/>
    <n v="11"/>
    <n v="7"/>
    <n v="0.63629999999999998"/>
    <n v="0"/>
    <x v="2"/>
  </r>
  <r>
    <x v="48"/>
    <x v="2"/>
    <n v="6"/>
    <n v="4"/>
    <n v="0.66659999999999997"/>
    <n v="1"/>
    <x v="2"/>
  </r>
  <r>
    <x v="49"/>
    <x v="0"/>
    <n v="25"/>
    <n v="24"/>
    <n v="0.96"/>
    <n v="2"/>
    <x v="2"/>
  </r>
  <r>
    <x v="49"/>
    <x v="1"/>
    <n v="18"/>
    <n v="12"/>
    <n v="0.66659999999999997"/>
    <n v="0"/>
    <x v="2"/>
  </r>
  <r>
    <x v="49"/>
    <x v="2"/>
    <n v="2"/>
    <n v="2"/>
    <n v="1"/>
    <n v="0"/>
    <x v="2"/>
  </r>
  <r>
    <x v="50"/>
    <x v="3"/>
    <m/>
    <m/>
    <m/>
    <m/>
    <x v="3"/>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8">
  <r>
    <x v="0"/>
    <x v="0"/>
    <s v="AZ"/>
    <n v="16595"/>
    <n v="63"/>
    <n v="51"/>
    <n v="3.0000000000000001E-3"/>
    <n v="38"/>
    <n v="0.745"/>
    <n v="4"/>
    <n v="1"/>
    <x v="0"/>
    <x v="0"/>
    <x v="0"/>
  </r>
  <r>
    <x v="1"/>
    <x v="0"/>
    <s v="CA"/>
    <n v="9338"/>
    <n v="14"/>
    <n v="13"/>
    <n v="1.2999999999999999E-3"/>
    <n v="12"/>
    <n v="0.92300000000000004"/>
    <n v="0"/>
    <n v="0"/>
    <x v="0"/>
    <x v="0"/>
    <x v="1"/>
  </r>
  <r>
    <x v="2"/>
    <x v="1"/>
    <s v="AZ"/>
    <n v="21118"/>
    <n v="61"/>
    <n v="55"/>
    <n v="2.5999999999999999E-3"/>
    <n v="41"/>
    <n v="0.74539999999999995"/>
    <n v="5"/>
    <n v="1"/>
    <x v="0"/>
    <x v="0"/>
    <x v="0"/>
  </r>
  <r>
    <x v="3"/>
    <x v="1"/>
    <s v="CA"/>
    <n v="13757"/>
    <n v="31"/>
    <n v="27"/>
    <n v="1.9E-3"/>
    <n v="13"/>
    <n v="0.48139999999999999"/>
    <n v="1"/>
    <n v="0"/>
    <x v="0"/>
    <x v="0"/>
    <x v="1"/>
  </r>
  <r>
    <x v="4"/>
    <x v="1"/>
    <s v="CA"/>
    <n v="17871"/>
    <n v="37"/>
    <n v="30"/>
    <n v="1.6000000000000001E-3"/>
    <n v="24"/>
    <n v="0.8"/>
    <n v="3"/>
    <n v="0"/>
    <x v="0"/>
    <x v="0"/>
    <x v="2"/>
  </r>
  <r>
    <x v="5"/>
    <x v="1"/>
    <s v="AZ"/>
    <n v="19557"/>
    <n v="61"/>
    <n v="53"/>
    <n v="2.7000000000000001E-3"/>
    <n v="41"/>
    <n v="0.77349999999999997"/>
    <n v="3"/>
    <n v="4"/>
    <x v="0"/>
    <x v="0"/>
    <x v="0"/>
  </r>
  <r>
    <x v="6"/>
    <x v="1"/>
    <s v="CA"/>
    <n v="21380"/>
    <n v="62"/>
    <n v="53"/>
    <n v="2.3999999999999998E-3"/>
    <n v="44"/>
    <n v="0.83009999999999995"/>
    <n v="1"/>
    <n v="0"/>
    <x v="0"/>
    <x v="0"/>
    <x v="2"/>
  </r>
  <r>
    <x v="7"/>
    <x v="1"/>
    <s v="CA"/>
    <n v="29932"/>
    <n v="114"/>
    <n v="101"/>
    <n v="3.3E-3"/>
    <n v="80"/>
    <n v="0.79200000000000004"/>
    <n v="10"/>
    <n v="0"/>
    <x v="0"/>
    <x v="0"/>
    <x v="3"/>
  </r>
  <r>
    <x v="8"/>
    <x v="2"/>
    <s v="AZ"/>
    <n v="35716"/>
    <n v="246"/>
    <n v="199"/>
    <n v="5.4999999999999997E-3"/>
    <n v="142"/>
    <n v="0.71350000000000002"/>
    <n v="16"/>
    <n v="1"/>
    <x v="0"/>
    <x v="0"/>
    <x v="0"/>
  </r>
  <r>
    <x v="9"/>
    <x v="2"/>
    <s v="TX"/>
    <n v="56247"/>
    <n v="152"/>
    <n v="143"/>
    <n v="2.5000000000000001E-3"/>
    <n v="120"/>
    <n v="0.83909999999999996"/>
    <n v="0"/>
    <n v="0"/>
    <x v="0"/>
    <x v="0"/>
    <x v="4"/>
  </r>
  <r>
    <x v="10"/>
    <x v="2"/>
    <s v="CA"/>
    <n v="30136"/>
    <n v="73"/>
    <n v="64"/>
    <n v="2.0999999999999999E-3"/>
    <n v="44"/>
    <n v="0.6875"/>
    <n v="3"/>
    <n v="0"/>
    <x v="0"/>
    <x v="0"/>
    <x v="1"/>
  </r>
  <r>
    <x v="11"/>
    <x v="2"/>
    <s v="CA"/>
    <n v="44267"/>
    <n v="151"/>
    <n v="129"/>
    <n v="2.8999999999999998E-3"/>
    <n v="118"/>
    <n v="0.91469999999999996"/>
    <n v="13"/>
    <n v="0"/>
    <x v="0"/>
    <x v="0"/>
    <x v="2"/>
  </r>
  <r>
    <x v="12"/>
    <x v="2"/>
    <s v="CA"/>
    <n v="41788"/>
    <n v="194"/>
    <n v="152"/>
    <n v="3.5999999999999999E-3"/>
    <n v="128"/>
    <n v="0.84209999999999996"/>
    <n v="14"/>
    <n v="1"/>
    <x v="0"/>
    <x v="0"/>
    <x v="1"/>
  </r>
  <r>
    <x v="13"/>
    <x v="3"/>
    <s v="CA"/>
    <n v="9205"/>
    <n v="44"/>
    <n v="38"/>
    <n v="4.1000000000000003E-3"/>
    <n v="31"/>
    <n v="0.81569999999999998"/>
    <n v="3"/>
    <n v="0"/>
    <x v="0"/>
    <x v="0"/>
    <x v="3"/>
  </r>
  <r>
    <x v="14"/>
    <x v="2"/>
    <s v="CA"/>
    <n v="47605"/>
    <n v="249"/>
    <n v="196"/>
    <n v="4.1000000000000003E-3"/>
    <n v="148"/>
    <n v="0.75509999999999999"/>
    <n v="15"/>
    <n v="1"/>
    <x v="0"/>
    <x v="0"/>
    <x v="2"/>
  </r>
  <r>
    <x v="15"/>
    <x v="4"/>
    <s v="CA"/>
    <n v="7979"/>
    <n v="38"/>
    <n v="27"/>
    <n v="3.3E-3"/>
    <n v="26"/>
    <n v="0.96289999999999998"/>
    <n v="5"/>
    <n v="0"/>
    <x v="0"/>
    <x v="0"/>
    <x v="2"/>
  </r>
  <r>
    <x v="16"/>
    <x v="5"/>
    <s v="TX"/>
    <n v="11107"/>
    <n v="26"/>
    <n v="23"/>
    <n v="2E-3"/>
    <n v="19"/>
    <n v="0.82599999999999996"/>
    <n v="3"/>
    <n v="1"/>
    <x v="0"/>
    <x v="0"/>
    <x v="4"/>
  </r>
  <r>
    <x v="17"/>
    <x v="3"/>
    <s v="TX"/>
    <n v="13809"/>
    <n v="14"/>
    <n v="12"/>
    <n v="8.0000000000000004E-4"/>
    <n v="8"/>
    <n v="0.66659999999999997"/>
    <n v="2"/>
    <n v="0"/>
    <x v="0"/>
    <x v="0"/>
    <x v="4"/>
  </r>
  <r>
    <x v="18"/>
    <x v="3"/>
    <s v="CA"/>
    <n v="30654"/>
    <n v="85"/>
    <n v="76"/>
    <n v="2.3999999999999998E-3"/>
    <n v="59"/>
    <n v="0.77629999999999999"/>
    <n v="0"/>
    <n v="0"/>
    <x v="0"/>
    <x v="0"/>
    <x v="1"/>
  </r>
  <r>
    <x v="19"/>
    <x v="6"/>
    <s v="TX"/>
    <n v="6065"/>
    <n v="6"/>
    <n v="6"/>
    <n v="8.9999999999999998E-4"/>
    <n v="4"/>
    <n v="0.66659999999999997"/>
    <n v="1"/>
    <n v="0"/>
    <x v="0"/>
    <x v="0"/>
    <x v="4"/>
  </r>
  <r>
    <x v="20"/>
    <x v="7"/>
    <s v="AZ"/>
    <n v="7685"/>
    <n v="23"/>
    <n v="16"/>
    <n v="2E-3"/>
    <n v="12"/>
    <n v="0.75"/>
    <n v="1"/>
    <n v="0"/>
    <x v="0"/>
    <x v="0"/>
    <x v="0"/>
  </r>
  <r>
    <x v="21"/>
    <x v="0"/>
    <s v="CA"/>
    <n v="11908"/>
    <n v="52"/>
    <n v="36"/>
    <n v="3.0000000000000001E-3"/>
    <n v="27"/>
    <n v="0.75"/>
    <n v="2"/>
    <n v="1"/>
    <x v="0"/>
    <x v="0"/>
    <x v="1"/>
  </r>
  <r>
    <x v="22"/>
    <x v="8"/>
    <s v="CA"/>
    <n v="29756"/>
    <n v="145"/>
    <n v="129"/>
    <n v="4.3E-3"/>
    <n v="106"/>
    <n v="0.82169999999999999"/>
    <n v="17"/>
    <n v="4"/>
    <x v="0"/>
    <x v="0"/>
    <x v="1"/>
  </r>
  <r>
    <x v="23"/>
    <x v="9"/>
    <s v="AZ"/>
    <n v="9652"/>
    <n v="56"/>
    <n v="46"/>
    <n v="4.7000000000000002E-3"/>
    <n v="39"/>
    <n v="0.8478"/>
    <n v="3"/>
    <n v="0"/>
    <x v="0"/>
    <x v="0"/>
    <x v="0"/>
  </r>
  <r>
    <x v="24"/>
    <x v="9"/>
    <s v="AZ"/>
    <n v="16705"/>
    <n v="135"/>
    <n v="82"/>
    <n v="4.8999999999999998E-3"/>
    <n v="71"/>
    <n v="0.86580000000000001"/>
    <n v="21"/>
    <n v="0"/>
    <x v="0"/>
    <x v="0"/>
    <x v="0"/>
  </r>
  <r>
    <x v="25"/>
    <x v="10"/>
    <s v="CA"/>
    <n v="19706"/>
    <n v="116"/>
    <n v="103"/>
    <n v="5.1999999999999998E-3"/>
    <n v="74"/>
    <n v="0.71840000000000004"/>
    <n v="2"/>
    <n v="0"/>
    <x v="0"/>
    <x v="0"/>
    <x v="1"/>
  </r>
  <r>
    <x v="26"/>
    <x v="10"/>
    <s v="TX"/>
    <n v="29749"/>
    <n v="184"/>
    <n v="147"/>
    <n v="4.8999999999999998E-3"/>
    <n v="117"/>
    <n v="0.79590000000000005"/>
    <n v="8"/>
    <n v="1"/>
    <x v="0"/>
    <x v="0"/>
    <x v="4"/>
  </r>
  <r>
    <x v="27"/>
    <x v="10"/>
    <s v="AZ"/>
    <n v="16267"/>
    <n v="45"/>
    <n v="39"/>
    <n v="2.3E-3"/>
    <n v="32"/>
    <n v="0.82050000000000001"/>
    <n v="0"/>
    <n v="0"/>
    <x v="0"/>
    <x v="0"/>
    <x v="0"/>
  </r>
  <r>
    <x v="28"/>
    <x v="11"/>
    <s v="CA"/>
    <n v="8179"/>
    <n v="24"/>
    <n v="24"/>
    <n v="2.8999999999999998E-3"/>
    <n v="18"/>
    <n v="0.75"/>
    <n v="2"/>
    <n v="0"/>
    <x v="0"/>
    <x v="0"/>
    <x v="2"/>
  </r>
  <r>
    <x v="29"/>
    <x v="0"/>
    <s v="CA"/>
    <n v="13394"/>
    <n v="52"/>
    <n v="40"/>
    <n v="2.8999999999999998E-3"/>
    <n v="27"/>
    <n v="0.67500000000000004"/>
    <n v="6"/>
    <n v="0"/>
    <x v="0"/>
    <x v="0"/>
    <x v="3"/>
  </r>
  <r>
    <x v="30"/>
    <x v="4"/>
    <s v="AZ"/>
    <n v="6493"/>
    <n v="40"/>
    <n v="36"/>
    <n v="5.4999999999999997E-3"/>
    <n v="27"/>
    <n v="0.75"/>
    <n v="2"/>
    <n v="0"/>
    <x v="0"/>
    <x v="0"/>
    <x v="0"/>
  </r>
  <r>
    <x v="31"/>
    <x v="4"/>
    <s v="CA"/>
    <n v="8811"/>
    <n v="10"/>
    <n v="8"/>
    <n v="8.9999999999999998E-4"/>
    <n v="7"/>
    <n v="0.875"/>
    <n v="1"/>
    <n v="0"/>
    <x v="0"/>
    <x v="0"/>
    <x v="1"/>
  </r>
  <r>
    <x v="32"/>
    <x v="4"/>
    <s v="CA"/>
    <n v="6503"/>
    <n v="26"/>
    <n v="23"/>
    <n v="3.5000000000000001E-3"/>
    <n v="19"/>
    <n v="0.82599999999999996"/>
    <n v="0"/>
    <n v="0"/>
    <x v="0"/>
    <x v="0"/>
    <x v="3"/>
  </r>
  <r>
    <x v="33"/>
    <x v="4"/>
    <s v="CA"/>
    <n v="7234"/>
    <n v="23"/>
    <n v="16"/>
    <n v="2.2000000000000001E-3"/>
    <n v="14"/>
    <n v="0.875"/>
    <n v="0"/>
    <n v="0"/>
    <x v="0"/>
    <x v="0"/>
    <x v="2"/>
  </r>
  <r>
    <x v="34"/>
    <x v="4"/>
    <s v="CA"/>
    <n v="7107"/>
    <n v="32"/>
    <n v="30"/>
    <n v="4.1999999999999997E-3"/>
    <n v="27"/>
    <n v="0.9"/>
    <n v="2"/>
    <n v="1"/>
    <x v="0"/>
    <x v="0"/>
    <x v="1"/>
  </r>
  <r>
    <x v="35"/>
    <x v="4"/>
    <s v="AZ"/>
    <n v="7237"/>
    <n v="25"/>
    <n v="24"/>
    <n v="3.3E-3"/>
    <n v="13"/>
    <n v="0.54159999999999997"/>
    <n v="0"/>
    <n v="0"/>
    <x v="0"/>
    <x v="0"/>
    <x v="0"/>
  </r>
  <r>
    <x v="36"/>
    <x v="12"/>
    <s v="CA"/>
    <n v="20372"/>
    <n v="56"/>
    <n v="53"/>
    <n v="2.5999999999999999E-3"/>
    <n v="40"/>
    <n v="0.75470000000000004"/>
    <n v="3"/>
    <n v="0"/>
    <x v="0"/>
    <x v="0"/>
    <x v="1"/>
  </r>
  <r>
    <x v="37"/>
    <x v="13"/>
    <s v="AZ"/>
    <n v="20471"/>
    <n v="75"/>
    <n v="66"/>
    <n v="3.2000000000000002E-3"/>
    <n v="45"/>
    <n v="0.68179999999999996"/>
    <n v="3"/>
    <n v="1"/>
    <x v="0"/>
    <x v="0"/>
    <x v="0"/>
  </r>
  <r>
    <x v="38"/>
    <x v="13"/>
    <s v="CA"/>
    <n v="23617"/>
    <n v="100"/>
    <n v="89"/>
    <n v="3.7000000000000002E-3"/>
    <n v="73"/>
    <n v="0.82020000000000004"/>
    <n v="6"/>
    <n v="3"/>
    <x v="0"/>
    <x v="0"/>
    <x v="1"/>
  </r>
  <r>
    <x v="39"/>
    <x v="2"/>
    <s v="CA"/>
    <n v="32213"/>
    <n v="127"/>
    <n v="116"/>
    <n v="3.5999999999999999E-3"/>
    <n v="93"/>
    <n v="0.80169999999999997"/>
    <n v="15"/>
    <n v="0"/>
    <x v="0"/>
    <x v="0"/>
    <x v="3"/>
  </r>
  <r>
    <x v="40"/>
    <x v="14"/>
    <s v="AZ"/>
    <n v="18423"/>
    <n v="103"/>
    <n v="93"/>
    <n v="5.0000000000000001E-3"/>
    <n v="67"/>
    <n v="0.72040000000000004"/>
    <n v="1"/>
    <n v="0"/>
    <x v="0"/>
    <x v="0"/>
    <x v="0"/>
  </r>
  <r>
    <x v="41"/>
    <x v="14"/>
    <s v="CA"/>
    <n v="14543"/>
    <n v="65"/>
    <n v="54"/>
    <n v="3.7000000000000002E-3"/>
    <n v="45"/>
    <n v="0.83330000000000004"/>
    <n v="3"/>
    <n v="0"/>
    <x v="0"/>
    <x v="0"/>
    <x v="3"/>
  </r>
  <r>
    <x v="42"/>
    <x v="3"/>
    <s v="TX"/>
    <n v="10956"/>
    <n v="46"/>
    <n v="40"/>
    <n v="3.5999999999999999E-3"/>
    <n v="37"/>
    <n v="0.92500000000000004"/>
    <n v="3"/>
    <n v="0"/>
    <x v="0"/>
    <x v="0"/>
    <x v="4"/>
  </r>
  <r>
    <x v="43"/>
    <x v="6"/>
    <s v="TX"/>
    <n v="28303"/>
    <n v="187"/>
    <n v="165"/>
    <n v="5.7999999999999996E-3"/>
    <n v="111"/>
    <n v="0.67269999999999996"/>
    <n v="18"/>
    <n v="0"/>
    <x v="0"/>
    <x v="0"/>
    <x v="4"/>
  </r>
  <r>
    <x v="44"/>
    <x v="8"/>
    <s v="TX"/>
    <n v="31504"/>
    <n v="212"/>
    <n v="180"/>
    <n v="5.7000000000000002E-3"/>
    <n v="142"/>
    <n v="0.78879999999999995"/>
    <n v="20"/>
    <n v="0"/>
    <x v="0"/>
    <x v="0"/>
    <x v="4"/>
  </r>
  <r>
    <x v="45"/>
    <x v="15"/>
    <s v="CA"/>
    <n v="12340"/>
    <n v="55"/>
    <n v="47"/>
    <n v="3.8E-3"/>
    <n v="41"/>
    <n v="0.87229999999999996"/>
    <n v="9"/>
    <n v="0"/>
    <x v="0"/>
    <x v="0"/>
    <x v="2"/>
  </r>
  <r>
    <x v="46"/>
    <x v="3"/>
    <s v="AZ"/>
    <n v="48537"/>
    <n v="205"/>
    <n v="182"/>
    <n v="3.7000000000000002E-3"/>
    <n v="145"/>
    <n v="0.79669999999999996"/>
    <n v="15"/>
    <n v="3"/>
    <x v="0"/>
    <x v="0"/>
    <x v="0"/>
  </r>
  <r>
    <x v="47"/>
    <x v="8"/>
    <s v="CA"/>
    <n v="4045"/>
    <n v="4"/>
    <n v="4"/>
    <n v="8.9999999999999998E-4"/>
    <n v="3"/>
    <n v="0.75"/>
    <n v="0"/>
    <n v="0"/>
    <x v="0"/>
    <x v="0"/>
    <x v="3"/>
  </r>
  <r>
    <x v="48"/>
    <x v="8"/>
    <s v="TX"/>
    <n v="6181"/>
    <n v="11"/>
    <n v="8"/>
    <n v="1.1999999999999999E-3"/>
    <n v="8"/>
    <n v="1"/>
    <n v="1"/>
    <n v="0"/>
    <x v="0"/>
    <x v="0"/>
    <x v="4"/>
  </r>
  <r>
    <x v="49"/>
    <x v="8"/>
    <s v="AZ"/>
    <n v="17059"/>
    <n v="102"/>
    <n v="84"/>
    <n v="4.8999999999999998E-3"/>
    <n v="52"/>
    <n v="0.61899999999999999"/>
    <n v="3"/>
    <n v="2"/>
    <x v="0"/>
    <x v="0"/>
    <x v="0"/>
  </r>
  <r>
    <x v="50"/>
    <x v="16"/>
    <s v="AZ"/>
    <n v="17019"/>
    <n v="49"/>
    <n v="44"/>
    <n v="2.5000000000000001E-3"/>
    <n v="32"/>
    <n v="0.72719999999999996"/>
    <n v="1"/>
    <n v="0"/>
    <x v="0"/>
    <x v="0"/>
    <x v="0"/>
  </r>
  <r>
    <x v="51"/>
    <x v="16"/>
    <s v="CA"/>
    <n v="15943"/>
    <n v="72"/>
    <n v="59"/>
    <n v="3.7000000000000002E-3"/>
    <n v="53"/>
    <n v="0.89829999999999999"/>
    <n v="5"/>
    <n v="1"/>
    <x v="0"/>
    <x v="0"/>
    <x v="2"/>
  </r>
  <r>
    <x v="0"/>
    <x v="0"/>
    <s v="AZ"/>
    <n v="13112"/>
    <n v="71"/>
    <n v="58"/>
    <n v="4.4000000000000003E-3"/>
    <n v="47"/>
    <n v="0.81030000000000002"/>
    <n v="5"/>
    <n v="0"/>
    <x v="1"/>
    <x v="0"/>
    <x v="0"/>
  </r>
  <r>
    <x v="1"/>
    <x v="0"/>
    <s v="CA"/>
    <n v="8630"/>
    <n v="22"/>
    <n v="19"/>
    <n v="2.2000000000000001E-3"/>
    <n v="15"/>
    <n v="0.78939999999999999"/>
    <n v="1"/>
    <n v="0"/>
    <x v="1"/>
    <x v="0"/>
    <x v="1"/>
  </r>
  <r>
    <x v="2"/>
    <x v="1"/>
    <s v="AZ"/>
    <n v="19135"/>
    <n v="47"/>
    <n v="40"/>
    <n v="2E-3"/>
    <n v="24"/>
    <n v="0.6"/>
    <n v="3"/>
    <n v="0"/>
    <x v="1"/>
    <x v="0"/>
    <x v="0"/>
  </r>
  <r>
    <x v="3"/>
    <x v="1"/>
    <s v="CA"/>
    <n v="12860"/>
    <n v="25"/>
    <n v="22"/>
    <n v="1.6999999999999999E-3"/>
    <n v="15"/>
    <n v="0.68179999999999996"/>
    <n v="1"/>
    <n v="0"/>
    <x v="1"/>
    <x v="0"/>
    <x v="1"/>
  </r>
  <r>
    <x v="4"/>
    <x v="1"/>
    <s v="CA"/>
    <n v="17584"/>
    <n v="25"/>
    <n v="21"/>
    <n v="1.1000000000000001E-3"/>
    <n v="17"/>
    <n v="0.8095"/>
    <n v="1"/>
    <n v="0"/>
    <x v="1"/>
    <x v="0"/>
    <x v="2"/>
  </r>
  <r>
    <x v="5"/>
    <x v="1"/>
    <s v="AZ"/>
    <n v="21110"/>
    <n v="50"/>
    <n v="45"/>
    <n v="2.0999999999999999E-3"/>
    <n v="38"/>
    <n v="0.84440000000000004"/>
    <n v="2"/>
    <n v="2"/>
    <x v="1"/>
    <x v="0"/>
    <x v="0"/>
  </r>
  <r>
    <x v="6"/>
    <x v="1"/>
    <s v="CA"/>
    <n v="19650"/>
    <n v="57"/>
    <n v="53"/>
    <n v="2.5999999999999999E-3"/>
    <n v="41"/>
    <n v="0.77349999999999997"/>
    <n v="6"/>
    <n v="1"/>
    <x v="1"/>
    <x v="0"/>
    <x v="2"/>
  </r>
  <r>
    <x v="7"/>
    <x v="1"/>
    <s v="CA"/>
    <n v="30437"/>
    <n v="109"/>
    <n v="96"/>
    <n v="3.0999999999999999E-3"/>
    <n v="75"/>
    <n v="0.78120000000000001"/>
    <n v="11"/>
    <n v="1"/>
    <x v="1"/>
    <x v="0"/>
    <x v="3"/>
  </r>
  <r>
    <x v="8"/>
    <x v="2"/>
    <s v="AZ"/>
    <n v="35573"/>
    <n v="283"/>
    <n v="247"/>
    <n v="6.8999999999999999E-3"/>
    <n v="156"/>
    <n v="0.63149999999999995"/>
    <n v="14"/>
    <n v="0"/>
    <x v="1"/>
    <x v="0"/>
    <x v="0"/>
  </r>
  <r>
    <x v="9"/>
    <x v="2"/>
    <s v="TX"/>
    <n v="57757"/>
    <n v="173"/>
    <n v="166"/>
    <n v="2.8E-3"/>
    <n v="139"/>
    <n v="0.83730000000000004"/>
    <n v="0"/>
    <n v="0"/>
    <x v="1"/>
    <x v="0"/>
    <x v="4"/>
  </r>
  <r>
    <x v="10"/>
    <x v="2"/>
    <s v="CA"/>
    <n v="31957"/>
    <n v="51"/>
    <n v="43"/>
    <n v="1.2999999999999999E-3"/>
    <n v="32"/>
    <n v="0.74409999999999998"/>
    <n v="5"/>
    <n v="0"/>
    <x v="1"/>
    <x v="0"/>
    <x v="1"/>
  </r>
  <r>
    <x v="11"/>
    <x v="2"/>
    <s v="CA"/>
    <n v="40748"/>
    <n v="152"/>
    <n v="131"/>
    <n v="3.2000000000000002E-3"/>
    <n v="114"/>
    <n v="0.87019999999999997"/>
    <n v="10"/>
    <n v="0"/>
    <x v="1"/>
    <x v="0"/>
    <x v="2"/>
  </r>
  <r>
    <x v="12"/>
    <x v="2"/>
    <s v="CA"/>
    <n v="41387"/>
    <n v="182"/>
    <n v="162"/>
    <n v="3.8999999999999998E-3"/>
    <n v="142"/>
    <n v="0.87649999999999995"/>
    <n v="10"/>
    <n v="1"/>
    <x v="1"/>
    <x v="0"/>
    <x v="1"/>
  </r>
  <r>
    <x v="13"/>
    <x v="3"/>
    <s v="CA"/>
    <n v="38277"/>
    <n v="334"/>
    <n v="283"/>
    <n v="7.3000000000000001E-3"/>
    <n v="233"/>
    <n v="0.82330000000000003"/>
    <n v="30"/>
    <n v="0"/>
    <x v="1"/>
    <x v="0"/>
    <x v="3"/>
  </r>
  <r>
    <x v="14"/>
    <x v="2"/>
    <s v="CA"/>
    <n v="52561"/>
    <n v="241"/>
    <n v="221"/>
    <n v="4.1999999999999997E-3"/>
    <n v="139"/>
    <n v="0.62890000000000001"/>
    <n v="6"/>
    <n v="0"/>
    <x v="1"/>
    <x v="0"/>
    <x v="2"/>
  </r>
  <r>
    <x v="15"/>
    <x v="4"/>
    <s v="CA"/>
    <n v="7972"/>
    <n v="29"/>
    <n v="28"/>
    <n v="3.5000000000000001E-3"/>
    <n v="21"/>
    <n v="0.75"/>
    <n v="3"/>
    <n v="0"/>
    <x v="1"/>
    <x v="0"/>
    <x v="2"/>
  </r>
  <r>
    <x v="16"/>
    <x v="5"/>
    <s v="TX"/>
    <n v="9152"/>
    <n v="25"/>
    <n v="24"/>
    <n v="2.5999999999999999E-3"/>
    <n v="17"/>
    <n v="0.70830000000000004"/>
    <n v="1"/>
    <n v="0"/>
    <x v="1"/>
    <x v="0"/>
    <x v="4"/>
  </r>
  <r>
    <x v="17"/>
    <x v="3"/>
    <s v="TX"/>
    <n v="40176"/>
    <n v="318"/>
    <n v="296"/>
    <n v="7.3000000000000001E-3"/>
    <n v="203"/>
    <n v="0.68579999999999997"/>
    <n v="34"/>
    <n v="0"/>
    <x v="1"/>
    <x v="0"/>
    <x v="4"/>
  </r>
  <r>
    <x v="18"/>
    <x v="3"/>
    <s v="CA"/>
    <n v="31609"/>
    <n v="89"/>
    <n v="80"/>
    <n v="2.5000000000000001E-3"/>
    <n v="58"/>
    <n v="0.72499999999999998"/>
    <n v="0"/>
    <n v="0"/>
    <x v="1"/>
    <x v="0"/>
    <x v="1"/>
  </r>
  <r>
    <x v="19"/>
    <x v="6"/>
    <s v="TX"/>
    <n v="14703"/>
    <n v="55"/>
    <n v="49"/>
    <n v="3.3E-3"/>
    <n v="35"/>
    <n v="0.71419999999999995"/>
    <n v="8"/>
    <n v="1"/>
    <x v="1"/>
    <x v="0"/>
    <x v="4"/>
  </r>
  <r>
    <x v="20"/>
    <x v="7"/>
    <s v="AZ"/>
    <n v="6926"/>
    <n v="24"/>
    <n v="17"/>
    <n v="2.3999999999999998E-3"/>
    <n v="14"/>
    <n v="0.82350000000000001"/>
    <n v="0"/>
    <n v="1"/>
    <x v="1"/>
    <x v="0"/>
    <x v="0"/>
  </r>
  <r>
    <x v="21"/>
    <x v="0"/>
    <s v="CA"/>
    <n v="10250"/>
    <n v="48"/>
    <n v="37"/>
    <n v="3.5999999999999999E-3"/>
    <n v="34"/>
    <n v="0.91890000000000005"/>
    <n v="2"/>
    <n v="0"/>
    <x v="1"/>
    <x v="0"/>
    <x v="1"/>
  </r>
  <r>
    <x v="22"/>
    <x v="8"/>
    <s v="CA"/>
    <n v="27421"/>
    <n v="173"/>
    <n v="162"/>
    <n v="5.8999999999999999E-3"/>
    <n v="138"/>
    <n v="0.8518"/>
    <n v="25"/>
    <n v="3"/>
    <x v="1"/>
    <x v="0"/>
    <x v="1"/>
  </r>
  <r>
    <x v="23"/>
    <x v="9"/>
    <s v="AZ"/>
    <n v="8212"/>
    <n v="56"/>
    <n v="46"/>
    <n v="5.5999999999999999E-3"/>
    <n v="37"/>
    <n v="0.80430000000000001"/>
    <n v="1"/>
    <n v="0"/>
    <x v="1"/>
    <x v="0"/>
    <x v="0"/>
  </r>
  <r>
    <x v="24"/>
    <x v="9"/>
    <s v="AZ"/>
    <n v="15913"/>
    <n v="103"/>
    <n v="69"/>
    <n v="4.3E-3"/>
    <n v="57"/>
    <n v="0.82599999999999996"/>
    <n v="12"/>
    <n v="0"/>
    <x v="1"/>
    <x v="0"/>
    <x v="0"/>
  </r>
  <r>
    <x v="25"/>
    <x v="10"/>
    <s v="CA"/>
    <n v="20590"/>
    <n v="113"/>
    <n v="105"/>
    <n v="5.0000000000000001E-3"/>
    <n v="87"/>
    <n v="0.82850000000000001"/>
    <n v="5"/>
    <n v="1"/>
    <x v="1"/>
    <x v="0"/>
    <x v="1"/>
  </r>
  <r>
    <x v="26"/>
    <x v="10"/>
    <s v="TX"/>
    <n v="30875"/>
    <n v="178"/>
    <n v="140"/>
    <n v="4.4999999999999997E-3"/>
    <n v="111"/>
    <n v="0.79279999999999995"/>
    <n v="5"/>
    <n v="0"/>
    <x v="1"/>
    <x v="0"/>
    <x v="4"/>
  </r>
  <r>
    <x v="27"/>
    <x v="10"/>
    <s v="AZ"/>
    <n v="16582"/>
    <n v="52"/>
    <n v="45"/>
    <n v="2.7000000000000001E-3"/>
    <n v="35"/>
    <n v="0.77769999999999995"/>
    <n v="3"/>
    <n v="1"/>
    <x v="1"/>
    <x v="0"/>
    <x v="0"/>
  </r>
  <r>
    <x v="28"/>
    <x v="11"/>
    <s v="CA"/>
    <n v="7728"/>
    <n v="16"/>
    <n v="12"/>
    <n v="1.5E-3"/>
    <n v="9"/>
    <n v="0.75"/>
    <n v="1"/>
    <n v="1"/>
    <x v="1"/>
    <x v="0"/>
    <x v="2"/>
  </r>
  <r>
    <x v="29"/>
    <x v="0"/>
    <s v="CA"/>
    <n v="12251"/>
    <n v="38"/>
    <n v="31"/>
    <n v="2.5000000000000001E-3"/>
    <n v="16"/>
    <n v="0.5161"/>
    <n v="1"/>
    <n v="0"/>
    <x v="1"/>
    <x v="0"/>
    <x v="3"/>
  </r>
  <r>
    <x v="30"/>
    <x v="4"/>
    <s v="AZ"/>
    <n v="7330"/>
    <n v="49"/>
    <n v="46"/>
    <n v="6.1999999999999998E-3"/>
    <n v="42"/>
    <n v="0.91300000000000003"/>
    <n v="6"/>
    <n v="0"/>
    <x v="1"/>
    <x v="0"/>
    <x v="0"/>
  </r>
  <r>
    <x v="31"/>
    <x v="4"/>
    <s v="CA"/>
    <n v="8831"/>
    <n v="15"/>
    <n v="13"/>
    <n v="1.4E-3"/>
    <n v="8"/>
    <n v="0.61529999999999996"/>
    <n v="2"/>
    <n v="0"/>
    <x v="1"/>
    <x v="0"/>
    <x v="1"/>
  </r>
  <r>
    <x v="32"/>
    <x v="4"/>
    <s v="CA"/>
    <n v="6965"/>
    <n v="33"/>
    <n v="28"/>
    <n v="4.0000000000000001E-3"/>
    <n v="18"/>
    <n v="0.64280000000000004"/>
    <n v="0"/>
    <n v="0"/>
    <x v="1"/>
    <x v="0"/>
    <x v="3"/>
  </r>
  <r>
    <x v="33"/>
    <x v="4"/>
    <s v="CA"/>
    <n v="8034"/>
    <n v="29"/>
    <n v="25"/>
    <n v="3.0999999999999999E-3"/>
    <n v="21"/>
    <n v="0.84"/>
    <n v="1"/>
    <n v="0"/>
    <x v="1"/>
    <x v="0"/>
    <x v="2"/>
  </r>
  <r>
    <x v="34"/>
    <x v="4"/>
    <s v="CA"/>
    <n v="6226"/>
    <n v="47"/>
    <n v="42"/>
    <n v="6.7000000000000002E-3"/>
    <n v="36"/>
    <n v="0.85709999999999997"/>
    <n v="6"/>
    <n v="0"/>
    <x v="1"/>
    <x v="0"/>
    <x v="1"/>
  </r>
  <r>
    <x v="35"/>
    <x v="4"/>
    <s v="AZ"/>
    <n v="8089"/>
    <n v="33"/>
    <n v="31"/>
    <n v="3.8E-3"/>
    <n v="27"/>
    <n v="0.87090000000000001"/>
    <n v="3"/>
    <n v="0"/>
    <x v="1"/>
    <x v="0"/>
    <x v="0"/>
  </r>
  <r>
    <x v="36"/>
    <x v="12"/>
    <s v="CA"/>
    <n v="20432"/>
    <n v="40"/>
    <n v="36"/>
    <n v="1.6999999999999999E-3"/>
    <n v="30"/>
    <n v="0.83330000000000004"/>
    <n v="2"/>
    <n v="0"/>
    <x v="1"/>
    <x v="0"/>
    <x v="1"/>
  </r>
  <r>
    <x v="37"/>
    <x v="13"/>
    <s v="AZ"/>
    <n v="20799"/>
    <n v="60"/>
    <n v="54"/>
    <n v="2.5000000000000001E-3"/>
    <n v="37"/>
    <n v="0.68510000000000004"/>
    <n v="2"/>
    <n v="0"/>
    <x v="1"/>
    <x v="0"/>
    <x v="0"/>
  </r>
  <r>
    <x v="38"/>
    <x v="13"/>
    <s v="CA"/>
    <n v="26919"/>
    <n v="87"/>
    <n v="76"/>
    <n v="2.8E-3"/>
    <n v="68"/>
    <n v="0.89470000000000005"/>
    <n v="4"/>
    <n v="0"/>
    <x v="1"/>
    <x v="0"/>
    <x v="1"/>
  </r>
  <r>
    <x v="39"/>
    <x v="2"/>
    <s v="CA"/>
    <n v="36780"/>
    <n v="167"/>
    <n v="158"/>
    <n v="4.1999999999999997E-3"/>
    <n v="142"/>
    <n v="0.89870000000000005"/>
    <n v="17"/>
    <n v="0"/>
    <x v="1"/>
    <x v="0"/>
    <x v="3"/>
  </r>
  <r>
    <x v="40"/>
    <x v="14"/>
    <s v="AZ"/>
    <n v="20825"/>
    <n v="82"/>
    <n v="66"/>
    <n v="3.0999999999999999E-3"/>
    <n v="45"/>
    <n v="0.68179999999999996"/>
    <n v="2"/>
    <n v="0"/>
    <x v="1"/>
    <x v="0"/>
    <x v="0"/>
  </r>
  <r>
    <x v="41"/>
    <x v="14"/>
    <s v="CA"/>
    <n v="14981"/>
    <n v="56"/>
    <n v="50"/>
    <n v="3.3E-3"/>
    <n v="38"/>
    <n v="0.76"/>
    <n v="5"/>
    <n v="0"/>
    <x v="1"/>
    <x v="0"/>
    <x v="3"/>
  </r>
  <r>
    <x v="42"/>
    <x v="3"/>
    <s v="TX"/>
    <n v="41656"/>
    <n v="409"/>
    <n v="376"/>
    <n v="8.9999999999999993E-3"/>
    <n v="292"/>
    <n v="0.77649999999999997"/>
    <n v="34"/>
    <n v="1"/>
    <x v="1"/>
    <x v="0"/>
    <x v="4"/>
  </r>
  <r>
    <x v="43"/>
    <x v="6"/>
    <s v="TX"/>
    <n v="22807"/>
    <n v="205"/>
    <n v="187"/>
    <n v="8.0999999999999996E-3"/>
    <n v="120"/>
    <n v="0.64170000000000005"/>
    <n v="20"/>
    <n v="0"/>
    <x v="1"/>
    <x v="0"/>
    <x v="4"/>
  </r>
  <r>
    <x v="44"/>
    <x v="8"/>
    <s v="TX"/>
    <n v="35159"/>
    <n v="288"/>
    <n v="238"/>
    <n v="6.7000000000000002E-3"/>
    <n v="192"/>
    <n v="0.80669999999999997"/>
    <n v="27"/>
    <n v="0"/>
    <x v="1"/>
    <x v="0"/>
    <x v="4"/>
  </r>
  <r>
    <x v="45"/>
    <x v="15"/>
    <s v="CA"/>
    <n v="13800"/>
    <n v="65"/>
    <n v="56"/>
    <n v="4.0000000000000001E-3"/>
    <n v="41"/>
    <n v="0.73209999999999997"/>
    <n v="2"/>
    <n v="0"/>
    <x v="1"/>
    <x v="0"/>
    <x v="2"/>
  </r>
  <r>
    <x v="46"/>
    <x v="3"/>
    <s v="AZ"/>
    <n v="46531"/>
    <n v="243"/>
    <n v="224"/>
    <n v="4.7999999999999996E-3"/>
    <n v="165"/>
    <n v="0.73660000000000003"/>
    <n v="19"/>
    <n v="3"/>
    <x v="1"/>
    <x v="0"/>
    <x v="0"/>
  </r>
  <r>
    <x v="47"/>
    <x v="8"/>
    <s v="CA"/>
    <n v="27183"/>
    <n v="100"/>
    <n v="89"/>
    <n v="3.2000000000000002E-3"/>
    <n v="73"/>
    <n v="0.82020000000000004"/>
    <n v="7"/>
    <n v="4"/>
    <x v="1"/>
    <x v="0"/>
    <x v="3"/>
  </r>
  <r>
    <x v="48"/>
    <x v="8"/>
    <s v="TX"/>
    <n v="39529"/>
    <n v="231"/>
    <n v="192"/>
    <n v="4.7999999999999996E-3"/>
    <n v="141"/>
    <n v="0.73429999999999995"/>
    <n v="15"/>
    <n v="0"/>
    <x v="1"/>
    <x v="0"/>
    <x v="4"/>
  </r>
  <r>
    <x v="49"/>
    <x v="8"/>
    <s v="AZ"/>
    <n v="18037"/>
    <n v="98"/>
    <n v="84"/>
    <n v="4.5999999999999999E-3"/>
    <n v="57"/>
    <n v="0.67849999999999999"/>
    <n v="11"/>
    <n v="0"/>
    <x v="1"/>
    <x v="0"/>
    <x v="0"/>
  </r>
  <r>
    <x v="50"/>
    <x v="16"/>
    <s v="AZ"/>
    <n v="16788"/>
    <n v="39"/>
    <n v="29"/>
    <n v="1.6999999999999999E-3"/>
    <n v="22"/>
    <n v="0.75860000000000005"/>
    <n v="2"/>
    <n v="1"/>
    <x v="1"/>
    <x v="0"/>
    <x v="0"/>
  </r>
  <r>
    <x v="51"/>
    <x v="16"/>
    <s v="CA"/>
    <n v="16882"/>
    <n v="65"/>
    <n v="55"/>
    <n v="3.2000000000000002E-3"/>
    <n v="45"/>
    <n v="0.81810000000000005"/>
    <n v="2"/>
    <n v="0"/>
    <x v="1"/>
    <x v="0"/>
    <x v="2"/>
  </r>
  <r>
    <x v="0"/>
    <x v="0"/>
    <s v="CA"/>
    <n v="13619"/>
    <n v="70"/>
    <n v="60"/>
    <n v="4.4000000000000003E-3"/>
    <n v="48"/>
    <n v="0.8"/>
    <n v="7"/>
    <n v="0"/>
    <x v="2"/>
    <x v="0"/>
    <x v="0"/>
  </r>
  <r>
    <x v="1"/>
    <x v="0"/>
    <s v="CA"/>
    <n v="8961"/>
    <n v="33"/>
    <n v="29"/>
    <n v="3.2000000000000002E-3"/>
    <n v="21"/>
    <n v="0.72409999999999997"/>
    <n v="2"/>
    <n v="0"/>
    <x v="2"/>
    <x v="0"/>
    <x v="1"/>
  </r>
  <r>
    <x v="2"/>
    <x v="1"/>
    <s v="AZ"/>
    <n v="22471"/>
    <n v="70"/>
    <n v="51"/>
    <n v="2.2000000000000001E-3"/>
    <n v="35"/>
    <n v="0.68620000000000003"/>
    <n v="4"/>
    <n v="0"/>
    <x v="2"/>
    <x v="0"/>
    <x v="0"/>
  </r>
  <r>
    <x v="3"/>
    <x v="1"/>
    <s v="CA"/>
    <n v="13102"/>
    <n v="35"/>
    <n v="31"/>
    <n v="2.3E-3"/>
    <n v="22"/>
    <n v="0.70960000000000001"/>
    <n v="0"/>
    <n v="0"/>
    <x v="2"/>
    <x v="0"/>
    <x v="1"/>
  </r>
  <r>
    <x v="4"/>
    <x v="1"/>
    <s v="AZ"/>
    <n v="20750"/>
    <n v="37"/>
    <n v="31"/>
    <n v="1.4E-3"/>
    <n v="25"/>
    <n v="0.80640000000000001"/>
    <n v="2"/>
    <n v="1"/>
    <x v="2"/>
    <x v="0"/>
    <x v="2"/>
  </r>
  <r>
    <x v="5"/>
    <x v="1"/>
    <s v="CA"/>
    <n v="26172"/>
    <n v="71"/>
    <n v="63"/>
    <n v="2.3999999999999998E-3"/>
    <n v="47"/>
    <n v="0.746"/>
    <n v="6"/>
    <n v="2"/>
    <x v="2"/>
    <x v="0"/>
    <x v="0"/>
  </r>
  <r>
    <x v="6"/>
    <x v="1"/>
    <s v="CA"/>
    <n v="21101"/>
    <n v="62"/>
    <n v="56"/>
    <n v="2.5999999999999999E-3"/>
    <n v="46"/>
    <n v="0.82140000000000002"/>
    <n v="6"/>
    <n v="1"/>
    <x v="2"/>
    <x v="0"/>
    <x v="2"/>
  </r>
  <r>
    <x v="7"/>
    <x v="1"/>
    <s v="AZ"/>
    <n v="33280"/>
    <n v="180"/>
    <n v="158"/>
    <n v="4.7000000000000002E-3"/>
    <n v="118"/>
    <n v="0.74680000000000002"/>
    <n v="23"/>
    <n v="1"/>
    <x v="2"/>
    <x v="0"/>
    <x v="3"/>
  </r>
  <r>
    <x v="8"/>
    <x v="2"/>
    <s v="CA"/>
    <n v="31906"/>
    <n v="266"/>
    <n v="223"/>
    <n v="6.8999999999999999E-3"/>
    <n v="164"/>
    <n v="0.73540000000000005"/>
    <n v="22"/>
    <n v="1"/>
    <x v="2"/>
    <x v="0"/>
    <x v="0"/>
  </r>
  <r>
    <x v="9"/>
    <x v="2"/>
    <s v="TX"/>
    <n v="54829"/>
    <n v="172"/>
    <n v="161"/>
    <n v="2.8999999999999998E-3"/>
    <n v="132"/>
    <n v="0.81979999999999997"/>
    <n v="0"/>
    <n v="0"/>
    <x v="2"/>
    <x v="0"/>
    <x v="4"/>
  </r>
  <r>
    <x v="10"/>
    <x v="2"/>
    <s v="TX"/>
    <n v="30297"/>
    <n v="55"/>
    <n v="47"/>
    <n v="1.5E-3"/>
    <n v="39"/>
    <n v="0.82969999999999999"/>
    <n v="4"/>
    <n v="0"/>
    <x v="2"/>
    <x v="0"/>
    <x v="1"/>
  </r>
  <r>
    <x v="11"/>
    <x v="2"/>
    <s v="TX"/>
    <n v="42200"/>
    <n v="140"/>
    <n v="114"/>
    <n v="2.7000000000000001E-3"/>
    <n v="88"/>
    <n v="0.77190000000000003"/>
    <n v="14"/>
    <n v="1"/>
    <x v="2"/>
    <x v="0"/>
    <x v="2"/>
  </r>
  <r>
    <x v="12"/>
    <x v="2"/>
    <s v="CA"/>
    <n v="44834"/>
    <n v="188"/>
    <n v="171"/>
    <n v="3.8E-3"/>
    <n v="149"/>
    <n v="0.87129999999999996"/>
    <n v="16"/>
    <n v="0"/>
    <x v="2"/>
    <x v="0"/>
    <x v="1"/>
  </r>
  <r>
    <x v="13"/>
    <x v="3"/>
    <s v="AZ"/>
    <n v="36956"/>
    <n v="300"/>
    <n v="259"/>
    <n v="7.0000000000000001E-3"/>
    <n v="216"/>
    <n v="0.83389999999999997"/>
    <n v="23"/>
    <n v="1"/>
    <x v="2"/>
    <x v="0"/>
    <x v="3"/>
  </r>
  <r>
    <x v="14"/>
    <x v="2"/>
    <s v="CA"/>
    <n v="50536"/>
    <n v="226"/>
    <n v="200"/>
    <n v="3.8999999999999998E-3"/>
    <n v="126"/>
    <n v="0.63"/>
    <n v="13"/>
    <n v="0"/>
    <x v="2"/>
    <x v="0"/>
    <x v="2"/>
  </r>
  <r>
    <x v="15"/>
    <x v="4"/>
    <s v="TX"/>
    <n v="8035"/>
    <n v="29"/>
    <n v="24"/>
    <n v="2.8999999999999998E-3"/>
    <n v="20"/>
    <n v="0.83330000000000004"/>
    <n v="2"/>
    <n v="0"/>
    <x v="2"/>
    <x v="0"/>
    <x v="2"/>
  </r>
  <r>
    <x v="16"/>
    <x v="5"/>
    <s v="AZ"/>
    <n v="8490"/>
    <n v="36"/>
    <n v="34"/>
    <n v="4.0000000000000001E-3"/>
    <n v="25"/>
    <n v="0.73519999999999996"/>
    <n v="3"/>
    <n v="1"/>
    <x v="2"/>
    <x v="0"/>
    <x v="4"/>
  </r>
  <r>
    <x v="17"/>
    <x v="3"/>
    <s v="AZ"/>
    <n v="39200"/>
    <n v="271"/>
    <n v="251"/>
    <n v="6.4000000000000003E-3"/>
    <n v="168"/>
    <n v="0.66930000000000001"/>
    <n v="29"/>
    <n v="1"/>
    <x v="2"/>
    <x v="0"/>
    <x v="4"/>
  </r>
  <r>
    <x v="18"/>
    <x v="3"/>
    <s v="CA"/>
    <n v="31233"/>
    <n v="79"/>
    <n v="67"/>
    <n v="2.0999999999999999E-3"/>
    <n v="52"/>
    <n v="0.77610000000000001"/>
    <n v="0"/>
    <n v="0"/>
    <x v="2"/>
    <x v="0"/>
    <x v="1"/>
  </r>
  <r>
    <x v="19"/>
    <x v="6"/>
    <s v="CA"/>
    <n v="16147"/>
    <n v="78"/>
    <n v="58"/>
    <n v="3.5000000000000001E-3"/>
    <n v="43"/>
    <n v="0.74129999999999996"/>
    <n v="4"/>
    <n v="0"/>
    <x v="2"/>
    <x v="0"/>
    <x v="4"/>
  </r>
  <r>
    <x v="20"/>
    <x v="7"/>
    <s v="CA"/>
    <n v="6373"/>
    <n v="22"/>
    <n v="18"/>
    <n v="2.8E-3"/>
    <n v="13"/>
    <n v="0.72219999999999995"/>
    <n v="1"/>
    <n v="1"/>
    <x v="2"/>
    <x v="0"/>
    <x v="0"/>
  </r>
  <r>
    <x v="21"/>
    <x v="0"/>
    <s v="AZ"/>
    <n v="8615"/>
    <n v="48"/>
    <n v="38"/>
    <n v="4.4000000000000003E-3"/>
    <n v="30"/>
    <n v="0.78939999999999999"/>
    <n v="2"/>
    <n v="2"/>
    <x v="2"/>
    <x v="0"/>
    <x v="1"/>
  </r>
  <r>
    <x v="22"/>
    <x v="8"/>
    <s v="CA"/>
    <n v="30020"/>
    <n v="149"/>
    <n v="143"/>
    <n v="4.7000000000000002E-3"/>
    <n v="119"/>
    <n v="0.83209999999999995"/>
    <n v="18"/>
    <n v="4"/>
    <x v="2"/>
    <x v="0"/>
    <x v="1"/>
  </r>
  <r>
    <x v="23"/>
    <x v="9"/>
    <s v="AZ"/>
    <n v="14553"/>
    <n v="55"/>
    <n v="45"/>
    <n v="3.0000000000000001E-3"/>
    <n v="30"/>
    <n v="0.66659999999999997"/>
    <n v="2"/>
    <n v="0"/>
    <x v="2"/>
    <x v="0"/>
    <x v="0"/>
  </r>
  <r>
    <x v="24"/>
    <x v="9"/>
    <s v="CA"/>
    <n v="15790"/>
    <n v="128"/>
    <n v="81"/>
    <n v="5.1000000000000004E-3"/>
    <n v="61"/>
    <n v="0.753"/>
    <n v="7"/>
    <n v="1"/>
    <x v="2"/>
    <x v="0"/>
    <x v="0"/>
  </r>
  <r>
    <x v="25"/>
    <x v="10"/>
    <s v="CA"/>
    <n v="21992"/>
    <n v="97"/>
    <n v="90"/>
    <n v="4.0000000000000001E-3"/>
    <n v="67"/>
    <n v="0.74439999999999995"/>
    <n v="4"/>
    <n v="0"/>
    <x v="2"/>
    <x v="0"/>
    <x v="1"/>
  </r>
  <r>
    <x v="26"/>
    <x v="10"/>
    <s v="AZ"/>
    <n v="33313"/>
    <n v="210"/>
    <n v="187"/>
    <n v="5.5999999999999999E-3"/>
    <n v="154"/>
    <n v="0.82350000000000001"/>
    <n v="12"/>
    <n v="1"/>
    <x v="2"/>
    <x v="0"/>
    <x v="4"/>
  </r>
  <r>
    <x v="27"/>
    <x v="10"/>
    <s v="CA"/>
    <n v="18678"/>
    <n v="59"/>
    <n v="49"/>
    <n v="2.5999999999999999E-3"/>
    <n v="40"/>
    <n v="0.81630000000000003"/>
    <n v="2"/>
    <n v="1"/>
    <x v="2"/>
    <x v="0"/>
    <x v="0"/>
  </r>
  <r>
    <x v="28"/>
    <x v="11"/>
    <s v="TX"/>
    <n v="8057"/>
    <n v="35"/>
    <n v="30"/>
    <n v="3.7000000000000002E-3"/>
    <n v="25"/>
    <n v="0.83330000000000004"/>
    <n v="3"/>
    <n v="1"/>
    <x v="2"/>
    <x v="0"/>
    <x v="2"/>
  </r>
  <r>
    <x v="29"/>
    <x v="0"/>
    <s v="TX"/>
    <n v="11185"/>
    <n v="32"/>
    <n v="21"/>
    <n v="1.8E-3"/>
    <n v="12"/>
    <n v="0.57140000000000002"/>
    <n v="1"/>
    <n v="1"/>
    <x v="2"/>
    <x v="0"/>
    <x v="3"/>
  </r>
  <r>
    <x v="30"/>
    <x v="4"/>
    <s v="TX"/>
    <n v="7281"/>
    <n v="38"/>
    <n v="33"/>
    <n v="4.4999999999999997E-3"/>
    <n v="29"/>
    <n v="0.87870000000000004"/>
    <n v="2"/>
    <n v="0"/>
    <x v="2"/>
    <x v="0"/>
    <x v="0"/>
  </r>
  <r>
    <x v="31"/>
    <x v="4"/>
    <s v="CA"/>
    <n v="13093"/>
    <n v="20"/>
    <n v="17"/>
    <n v="1.1999999999999999E-3"/>
    <n v="9"/>
    <n v="0.52939999999999998"/>
    <n v="0"/>
    <n v="0"/>
    <x v="2"/>
    <x v="0"/>
    <x v="1"/>
  </r>
  <r>
    <x v="32"/>
    <x v="4"/>
    <s v="AZ"/>
    <n v="6460"/>
    <n v="29"/>
    <n v="25"/>
    <n v="3.8E-3"/>
    <n v="18"/>
    <n v="0.72"/>
    <n v="1"/>
    <n v="0"/>
    <x v="2"/>
    <x v="0"/>
    <x v="3"/>
  </r>
  <r>
    <x v="33"/>
    <x v="4"/>
    <s v="CA"/>
    <n v="7879"/>
    <n v="19"/>
    <n v="18"/>
    <n v="2.2000000000000001E-3"/>
    <n v="15"/>
    <n v="0.83330000000000004"/>
    <n v="2"/>
    <n v="0"/>
    <x v="2"/>
    <x v="0"/>
    <x v="2"/>
  </r>
  <r>
    <x v="34"/>
    <x v="4"/>
    <s v="TX"/>
    <n v="6043"/>
    <n v="41"/>
    <n v="34"/>
    <n v="5.5999999999999999E-3"/>
    <n v="25"/>
    <n v="0.73519999999999996"/>
    <n v="0"/>
    <n v="0"/>
    <x v="2"/>
    <x v="0"/>
    <x v="1"/>
  </r>
  <r>
    <x v="35"/>
    <x v="4"/>
    <s v="AZ"/>
    <n v="7953"/>
    <n v="34"/>
    <n v="32"/>
    <n v="4.0000000000000001E-3"/>
    <n v="24"/>
    <n v="0.75"/>
    <n v="2"/>
    <n v="0"/>
    <x v="2"/>
    <x v="0"/>
    <x v="0"/>
  </r>
  <r>
    <x v="36"/>
    <x v="12"/>
    <s v="AZ"/>
    <n v="24419"/>
    <n v="46"/>
    <n v="39"/>
    <n v="1.5E-3"/>
    <n v="33"/>
    <n v="0.84609999999999996"/>
    <n v="5"/>
    <n v="0"/>
    <x v="2"/>
    <x v="0"/>
    <x v="1"/>
  </r>
  <r>
    <x v="37"/>
    <x v="13"/>
    <s v="CA"/>
    <n v="19984"/>
    <n v="86"/>
    <n v="72"/>
    <n v="3.5999999999999999E-3"/>
    <n v="58"/>
    <n v="0.80549999999999999"/>
    <n v="4"/>
    <n v="0"/>
    <x v="2"/>
    <x v="0"/>
    <x v="0"/>
  </r>
  <r>
    <x v="38"/>
    <x v="13"/>
    <s v="CA"/>
    <n v="28769"/>
    <n v="92"/>
    <n v="82"/>
    <n v="2.8E-3"/>
    <n v="63"/>
    <n v="0.76819999999999999"/>
    <n v="4"/>
    <n v="1"/>
    <x v="2"/>
    <x v="0"/>
    <x v="1"/>
  </r>
  <r>
    <x v="39"/>
    <x v="2"/>
    <s v="CA"/>
    <n v="36588"/>
    <n v="159"/>
    <n v="145"/>
    <n v="3.8999999999999998E-3"/>
    <n v="128"/>
    <n v="0.88270000000000004"/>
    <n v="14"/>
    <n v="1"/>
    <x v="2"/>
    <x v="0"/>
    <x v="3"/>
  </r>
  <r>
    <x v="40"/>
    <x v="14"/>
    <s v="AZ"/>
    <n v="25296"/>
    <n v="104"/>
    <n v="87"/>
    <n v="3.3999999999999998E-3"/>
    <n v="59"/>
    <n v="0.67810000000000004"/>
    <n v="2"/>
    <n v="0"/>
    <x v="2"/>
    <x v="0"/>
    <x v="0"/>
  </r>
  <r>
    <x v="41"/>
    <x v="14"/>
    <s v="CA"/>
    <n v="14998"/>
    <n v="44"/>
    <n v="42"/>
    <n v="2.8E-3"/>
    <n v="26"/>
    <n v="0.61899999999999999"/>
    <n v="2"/>
    <n v="0"/>
    <x v="2"/>
    <x v="0"/>
    <x v="3"/>
  </r>
  <r>
    <x v="42"/>
    <x v="3"/>
    <s v="AZ"/>
    <n v="42722"/>
    <n v="366"/>
    <n v="328"/>
    <n v="7.6E-3"/>
    <n v="259"/>
    <n v="0.78959999999999997"/>
    <n v="46"/>
    <n v="2"/>
    <x v="2"/>
    <x v="0"/>
    <x v="4"/>
  </r>
  <r>
    <x v="43"/>
    <x v="6"/>
    <s v="CA"/>
    <n v="24240"/>
    <n v="208"/>
    <n v="178"/>
    <n v="7.3000000000000001E-3"/>
    <n v="132"/>
    <n v="0.74150000000000005"/>
    <n v="17"/>
    <n v="0"/>
    <x v="2"/>
    <x v="0"/>
    <x v="4"/>
  </r>
  <r>
    <x v="44"/>
    <x v="8"/>
    <s v="CA"/>
    <n v="37662"/>
    <n v="334"/>
    <n v="278"/>
    <n v="7.3000000000000001E-3"/>
    <n v="166"/>
    <n v="0.59709999999999996"/>
    <n v="26"/>
    <n v="0"/>
    <x v="2"/>
    <x v="0"/>
    <x v="4"/>
  </r>
  <r>
    <x v="45"/>
    <x v="15"/>
    <s v="AZ"/>
    <n v="14941"/>
    <n v="58"/>
    <n v="46"/>
    <n v="3.0000000000000001E-3"/>
    <n v="34"/>
    <n v="0.73909999999999998"/>
    <n v="4"/>
    <n v="0"/>
    <x v="2"/>
    <x v="0"/>
    <x v="2"/>
  </r>
  <r>
    <x v="46"/>
    <x v="3"/>
    <s v="CA"/>
    <n v="43783"/>
    <n v="229"/>
    <n v="211"/>
    <n v="4.7999999999999996E-3"/>
    <n v="151"/>
    <n v="0.71560000000000001"/>
    <n v="19"/>
    <n v="3"/>
    <x v="2"/>
    <x v="0"/>
    <x v="0"/>
  </r>
  <r>
    <x v="47"/>
    <x v="8"/>
    <s v="TX"/>
    <n v="27071"/>
    <n v="103"/>
    <n v="94"/>
    <n v="3.3999999999999998E-3"/>
    <n v="73"/>
    <n v="0.77649999999999997"/>
    <n v="9"/>
    <n v="1"/>
    <x v="2"/>
    <x v="0"/>
    <x v="3"/>
  </r>
  <r>
    <x v="48"/>
    <x v="8"/>
    <s v="TX"/>
    <n v="44161"/>
    <n v="187"/>
    <n v="148"/>
    <n v="3.3E-3"/>
    <n v="105"/>
    <n v="0.70940000000000003"/>
    <n v="10"/>
    <n v="2"/>
    <x v="2"/>
    <x v="0"/>
    <x v="4"/>
  </r>
  <r>
    <x v="49"/>
    <x v="8"/>
    <s v="TX"/>
    <n v="17757"/>
    <n v="109"/>
    <n v="100"/>
    <n v="5.5999999999999999E-3"/>
    <n v="80"/>
    <n v="0.8"/>
    <n v="4"/>
    <n v="1"/>
    <x v="2"/>
    <x v="0"/>
    <x v="0"/>
  </r>
  <r>
    <x v="50"/>
    <x v="16"/>
    <s v="CA"/>
    <n v="15987"/>
    <n v="44"/>
    <n v="34"/>
    <n v="2.0999999999999999E-3"/>
    <n v="26"/>
    <n v="0.76470000000000005"/>
    <n v="3"/>
    <n v="0"/>
    <x v="2"/>
    <x v="0"/>
    <x v="0"/>
  </r>
  <r>
    <x v="51"/>
    <x v="16"/>
    <s v="AZ"/>
    <n v="16838"/>
    <n v="58"/>
    <n v="48"/>
    <n v="2.8E-3"/>
    <n v="37"/>
    <n v="0.77080000000000004"/>
    <n v="5"/>
    <n v="0"/>
    <x v="2"/>
    <x v="0"/>
    <x v="2"/>
  </r>
  <r>
    <x v="0"/>
    <x v="0"/>
    <s v="TX"/>
    <n v="15796"/>
    <n v="74"/>
    <n v="69"/>
    <n v="4.3E-3"/>
    <n v="59"/>
    <n v="0.85499999999999998"/>
    <n v="5"/>
    <n v="0"/>
    <x v="3"/>
    <x v="0"/>
    <x v="0"/>
  </r>
  <r>
    <x v="1"/>
    <x v="0"/>
    <s v="AZ"/>
    <n v="7929"/>
    <n v="26"/>
    <n v="25"/>
    <n v="3.0999999999999999E-3"/>
    <n v="21"/>
    <n v="0.84"/>
    <n v="3"/>
    <n v="1"/>
    <x v="3"/>
    <x v="0"/>
    <x v="1"/>
  </r>
  <r>
    <x v="2"/>
    <x v="1"/>
    <s v="AZ"/>
    <n v="19461"/>
    <n v="50"/>
    <n v="41"/>
    <n v="2.0999999999999999E-3"/>
    <n v="31"/>
    <n v="0.75600000000000001"/>
    <n v="2"/>
    <n v="0"/>
    <x v="3"/>
    <x v="0"/>
    <x v="0"/>
  </r>
  <r>
    <x v="3"/>
    <x v="1"/>
    <s v="CA"/>
    <n v="11951"/>
    <n v="32"/>
    <n v="27"/>
    <n v="2.2000000000000001E-3"/>
    <n v="21"/>
    <n v="0.77769999999999995"/>
    <n v="1"/>
    <n v="0"/>
    <x v="3"/>
    <x v="0"/>
    <x v="1"/>
  </r>
  <r>
    <x v="4"/>
    <x v="1"/>
    <s v="CA"/>
    <n v="17519"/>
    <n v="35"/>
    <n v="32"/>
    <n v="1.8E-3"/>
    <n v="28"/>
    <n v="0.875"/>
    <n v="5"/>
    <n v="0"/>
    <x v="3"/>
    <x v="0"/>
    <x v="2"/>
  </r>
  <r>
    <x v="5"/>
    <x v="1"/>
    <s v="CA"/>
    <n v="21486"/>
    <n v="57"/>
    <n v="52"/>
    <n v="2.3999999999999998E-3"/>
    <n v="44"/>
    <n v="0.84609999999999996"/>
    <n v="6"/>
    <n v="0"/>
    <x v="3"/>
    <x v="0"/>
    <x v="0"/>
  </r>
  <r>
    <x v="6"/>
    <x v="1"/>
    <s v="AZ"/>
    <n v="20508"/>
    <n v="51"/>
    <n v="47"/>
    <n v="2.2000000000000001E-3"/>
    <n v="44"/>
    <n v="0.93610000000000004"/>
    <n v="8"/>
    <n v="0"/>
    <x v="3"/>
    <x v="0"/>
    <x v="2"/>
  </r>
  <r>
    <x v="7"/>
    <x v="1"/>
    <s v="CA"/>
    <n v="35334"/>
    <n v="128"/>
    <n v="118"/>
    <n v="3.3E-3"/>
    <n v="95"/>
    <n v="0.80500000000000005"/>
    <n v="19"/>
    <n v="0"/>
    <x v="3"/>
    <x v="0"/>
    <x v="3"/>
  </r>
  <r>
    <x v="8"/>
    <x v="2"/>
    <s v="AZ"/>
    <n v="35038"/>
    <n v="281"/>
    <n v="241"/>
    <n v="6.7999999999999996E-3"/>
    <n v="190"/>
    <n v="0.7883"/>
    <n v="25"/>
    <n v="0"/>
    <x v="3"/>
    <x v="0"/>
    <x v="0"/>
  </r>
  <r>
    <x v="9"/>
    <x v="2"/>
    <s v="CA"/>
    <n v="40654"/>
    <n v="163"/>
    <n v="151"/>
    <n v="3.7000000000000002E-3"/>
    <n v="115"/>
    <n v="0.76149999999999995"/>
    <n v="1"/>
    <n v="0"/>
    <x v="3"/>
    <x v="0"/>
    <x v="4"/>
  </r>
  <r>
    <x v="10"/>
    <x v="2"/>
    <s v="CA"/>
    <n v="27546"/>
    <n v="64"/>
    <n v="57"/>
    <n v="2E-3"/>
    <n v="48"/>
    <n v="0.84209999999999996"/>
    <n v="10"/>
    <n v="0"/>
    <x v="3"/>
    <x v="0"/>
    <x v="1"/>
  </r>
  <r>
    <x v="11"/>
    <x v="2"/>
    <s v="AZ"/>
    <n v="40439"/>
    <n v="124"/>
    <n v="105"/>
    <n v="2.5000000000000001E-3"/>
    <n v="87"/>
    <n v="0.82850000000000001"/>
    <n v="9"/>
    <n v="1"/>
    <x v="3"/>
    <x v="0"/>
    <x v="2"/>
  </r>
  <r>
    <x v="12"/>
    <x v="2"/>
    <s v="CA"/>
    <n v="36363"/>
    <n v="180"/>
    <n v="162"/>
    <n v="4.4000000000000003E-3"/>
    <n v="149"/>
    <n v="0.91969999999999996"/>
    <n v="22"/>
    <n v="0"/>
    <x v="3"/>
    <x v="0"/>
    <x v="1"/>
  </r>
  <r>
    <x v="13"/>
    <x v="3"/>
    <s v="TX"/>
    <n v="32494"/>
    <n v="233"/>
    <n v="204"/>
    <n v="6.1999999999999998E-3"/>
    <n v="173"/>
    <n v="0.84799999999999998"/>
    <n v="32"/>
    <n v="0"/>
    <x v="3"/>
    <x v="0"/>
    <x v="3"/>
  </r>
  <r>
    <x v="14"/>
    <x v="2"/>
    <s v="TX"/>
    <n v="55988"/>
    <n v="238"/>
    <n v="211"/>
    <n v="3.7000000000000002E-3"/>
    <n v="141"/>
    <n v="0.66820000000000002"/>
    <n v="10"/>
    <n v="0"/>
    <x v="3"/>
    <x v="0"/>
    <x v="2"/>
  </r>
  <r>
    <x v="15"/>
    <x v="4"/>
    <s v="TX"/>
    <n v="7205"/>
    <n v="31"/>
    <n v="24"/>
    <n v="3.3E-3"/>
    <n v="18"/>
    <n v="0.75"/>
    <n v="3"/>
    <n v="0"/>
    <x v="3"/>
    <x v="0"/>
    <x v="2"/>
  </r>
  <r>
    <x v="16"/>
    <x v="5"/>
    <s v="CA"/>
    <n v="7628"/>
    <n v="21"/>
    <n v="17"/>
    <n v="2.2000000000000001E-3"/>
    <n v="12"/>
    <n v="0.70579999999999998"/>
    <n v="1"/>
    <n v="0"/>
    <x v="3"/>
    <x v="0"/>
    <x v="4"/>
  </r>
  <r>
    <x v="17"/>
    <x v="3"/>
    <s v="AZ"/>
    <n v="36734"/>
    <n v="214"/>
    <n v="197"/>
    <n v="5.3E-3"/>
    <n v="133"/>
    <n v="0.67510000000000003"/>
    <n v="27"/>
    <n v="0"/>
    <x v="3"/>
    <x v="0"/>
    <x v="4"/>
  </r>
  <r>
    <x v="18"/>
    <x v="3"/>
    <s v="CA"/>
    <n v="30426"/>
    <n v="62"/>
    <n v="55"/>
    <n v="1.8E-3"/>
    <n v="43"/>
    <n v="0.78180000000000005"/>
    <n v="0"/>
    <n v="0"/>
    <x v="3"/>
    <x v="0"/>
    <x v="1"/>
  </r>
  <r>
    <x v="19"/>
    <x v="6"/>
    <s v="TX"/>
    <n v="14933"/>
    <n v="46"/>
    <n v="34"/>
    <n v="2.2000000000000001E-3"/>
    <n v="22"/>
    <n v="0.64700000000000002"/>
    <n v="3"/>
    <n v="0"/>
    <x v="3"/>
    <x v="0"/>
    <x v="4"/>
  </r>
  <r>
    <x v="20"/>
    <x v="7"/>
    <s v="AZ"/>
    <n v="5900"/>
    <n v="13"/>
    <n v="9"/>
    <n v="1.5E-3"/>
    <n v="3"/>
    <n v="0.33329999999999999"/>
    <n v="0"/>
    <n v="0"/>
    <x v="3"/>
    <x v="0"/>
    <x v="0"/>
  </r>
  <r>
    <x v="21"/>
    <x v="0"/>
    <s v="AZ"/>
    <n v="9758"/>
    <n v="34"/>
    <n v="30"/>
    <n v="3.0000000000000001E-3"/>
    <n v="26"/>
    <n v="0.86660000000000004"/>
    <n v="4"/>
    <n v="0"/>
    <x v="3"/>
    <x v="0"/>
    <x v="1"/>
  </r>
  <r>
    <x v="22"/>
    <x v="8"/>
    <s v="CA"/>
    <n v="27988"/>
    <n v="150"/>
    <n v="141"/>
    <n v="5.0000000000000001E-3"/>
    <n v="122"/>
    <n v="0.86519999999999997"/>
    <n v="15"/>
    <n v="0"/>
    <x v="3"/>
    <x v="0"/>
    <x v="1"/>
  </r>
  <r>
    <x v="23"/>
    <x v="9"/>
    <s v="CA"/>
    <n v="14214"/>
    <n v="68"/>
    <n v="58"/>
    <n v="4.0000000000000001E-3"/>
    <n v="47"/>
    <n v="0.81030000000000002"/>
    <n v="8"/>
    <n v="0"/>
    <x v="3"/>
    <x v="0"/>
    <x v="0"/>
  </r>
  <r>
    <x v="24"/>
    <x v="9"/>
    <s v="CA"/>
    <n v="15622"/>
    <n v="118"/>
    <n v="77"/>
    <n v="4.8999999999999998E-3"/>
    <n v="62"/>
    <n v="0.80510000000000004"/>
    <n v="10"/>
    <n v="1"/>
    <x v="3"/>
    <x v="0"/>
    <x v="0"/>
  </r>
  <r>
    <x v="25"/>
    <x v="10"/>
    <s v="AZ"/>
    <n v="23291"/>
    <n v="123"/>
    <n v="118"/>
    <n v="5.0000000000000001E-3"/>
    <n v="86"/>
    <n v="0.7288"/>
    <n v="9"/>
    <n v="0"/>
    <x v="3"/>
    <x v="0"/>
    <x v="1"/>
  </r>
  <r>
    <x v="26"/>
    <x v="10"/>
    <s v="CA"/>
    <n v="30681"/>
    <n v="183"/>
    <n v="153"/>
    <n v="4.8999999999999998E-3"/>
    <n v="119"/>
    <n v="0.77769999999999995"/>
    <n v="8"/>
    <n v="0"/>
    <x v="3"/>
    <x v="0"/>
    <x v="4"/>
  </r>
  <r>
    <x v="27"/>
    <x v="10"/>
    <s v="AZ"/>
    <n v="18065"/>
    <n v="65"/>
    <n v="57"/>
    <n v="3.0999999999999999E-3"/>
    <n v="39"/>
    <n v="0.68420000000000003"/>
    <n v="1"/>
    <n v="1"/>
    <x v="3"/>
    <x v="0"/>
    <x v="0"/>
  </r>
  <r>
    <x v="28"/>
    <x v="11"/>
    <s v="CA"/>
    <n v="6355"/>
    <n v="24"/>
    <n v="19"/>
    <n v="2.8999999999999998E-3"/>
    <n v="17"/>
    <n v="0.89470000000000005"/>
    <n v="0"/>
    <n v="0"/>
    <x v="3"/>
    <x v="0"/>
    <x v="2"/>
  </r>
  <r>
    <x v="29"/>
    <x v="0"/>
    <s v="CA"/>
    <n v="10813"/>
    <n v="44"/>
    <n v="41"/>
    <n v="3.7000000000000002E-3"/>
    <n v="35"/>
    <n v="0.85360000000000003"/>
    <n v="3"/>
    <n v="0"/>
    <x v="3"/>
    <x v="0"/>
    <x v="3"/>
  </r>
  <r>
    <x v="30"/>
    <x v="4"/>
    <s v="AZ"/>
    <n v="5732"/>
    <n v="39"/>
    <n v="33"/>
    <n v="5.7000000000000002E-3"/>
    <n v="28"/>
    <n v="0.84840000000000004"/>
    <n v="4"/>
    <n v="0"/>
    <x v="3"/>
    <x v="0"/>
    <x v="0"/>
  </r>
  <r>
    <x v="31"/>
    <x v="4"/>
    <s v="CA"/>
    <n v="10734"/>
    <n v="21"/>
    <n v="17"/>
    <n v="1.5E-3"/>
    <n v="14"/>
    <n v="0.82350000000000001"/>
    <n v="2"/>
    <n v="0"/>
    <x v="3"/>
    <x v="0"/>
    <x v="1"/>
  </r>
  <r>
    <x v="32"/>
    <x v="4"/>
    <s v="TX"/>
    <n v="6582"/>
    <n v="21"/>
    <n v="20"/>
    <n v="3.0000000000000001E-3"/>
    <n v="14"/>
    <n v="0.7"/>
    <n v="2"/>
    <n v="0"/>
    <x v="3"/>
    <x v="0"/>
    <x v="3"/>
  </r>
  <r>
    <x v="33"/>
    <x v="4"/>
    <s v="TX"/>
    <n v="6374"/>
    <n v="12"/>
    <n v="12"/>
    <n v="1.8E-3"/>
    <n v="11"/>
    <n v="0.91659999999999997"/>
    <n v="1"/>
    <n v="0"/>
    <x v="3"/>
    <x v="0"/>
    <x v="2"/>
  </r>
  <r>
    <x v="34"/>
    <x v="4"/>
    <s v="TX"/>
    <n v="5308"/>
    <n v="47"/>
    <n v="44"/>
    <n v="8.2000000000000007E-3"/>
    <n v="35"/>
    <n v="0.7954"/>
    <n v="1"/>
    <n v="1"/>
    <x v="3"/>
    <x v="0"/>
    <x v="1"/>
  </r>
  <r>
    <x v="35"/>
    <x v="4"/>
    <s v="CA"/>
    <n v="6365"/>
    <n v="21"/>
    <n v="20"/>
    <n v="3.0999999999999999E-3"/>
    <n v="14"/>
    <n v="0.7"/>
    <n v="2"/>
    <n v="0"/>
    <x v="3"/>
    <x v="0"/>
    <x v="0"/>
  </r>
  <r>
    <x v="36"/>
    <x v="12"/>
    <s v="AZ"/>
    <n v="23548"/>
    <n v="62"/>
    <n v="54"/>
    <n v="2.2000000000000001E-3"/>
    <n v="43"/>
    <n v="0.79620000000000002"/>
    <n v="7"/>
    <n v="1"/>
    <x v="3"/>
    <x v="0"/>
    <x v="1"/>
  </r>
  <r>
    <x v="37"/>
    <x v="13"/>
    <s v="CA"/>
    <n v="18671"/>
    <n v="55"/>
    <n v="50"/>
    <n v="2.5999999999999999E-3"/>
    <n v="34"/>
    <n v="0.68"/>
    <n v="6"/>
    <n v="0"/>
    <x v="3"/>
    <x v="0"/>
    <x v="0"/>
  </r>
  <r>
    <x v="38"/>
    <x v="13"/>
    <s v="TX"/>
    <n v="25787"/>
    <n v="93"/>
    <n v="86"/>
    <n v="3.3E-3"/>
    <n v="75"/>
    <n v="0.872"/>
    <n v="6"/>
    <n v="0"/>
    <x v="3"/>
    <x v="0"/>
    <x v="1"/>
  </r>
  <r>
    <x v="39"/>
    <x v="2"/>
    <s v="AZ"/>
    <n v="33072"/>
    <n v="119"/>
    <n v="106"/>
    <n v="3.2000000000000002E-3"/>
    <n v="94"/>
    <n v="0.88670000000000004"/>
    <n v="10"/>
    <n v="0"/>
    <x v="3"/>
    <x v="0"/>
    <x v="3"/>
  </r>
  <r>
    <x v="40"/>
    <x v="14"/>
    <s v="AZ"/>
    <n v="19201"/>
    <n v="81"/>
    <n v="73"/>
    <n v="3.8E-3"/>
    <n v="59"/>
    <n v="0.80820000000000003"/>
    <n v="5"/>
    <n v="0"/>
    <x v="3"/>
    <x v="0"/>
    <x v="0"/>
  </r>
  <r>
    <x v="41"/>
    <x v="14"/>
    <s v="CA"/>
    <n v="13930"/>
    <n v="45"/>
    <n v="37"/>
    <n v="2.5999999999999999E-3"/>
    <n v="28"/>
    <n v="0.75670000000000004"/>
    <n v="3"/>
    <n v="0"/>
    <x v="3"/>
    <x v="0"/>
    <x v="3"/>
  </r>
  <r>
    <x v="42"/>
    <x v="3"/>
    <s v="CA"/>
    <n v="42087"/>
    <n v="352"/>
    <n v="331"/>
    <n v="7.7999999999999996E-3"/>
    <n v="261"/>
    <n v="0.78849999999999998"/>
    <n v="37"/>
    <n v="0"/>
    <x v="3"/>
    <x v="0"/>
    <x v="4"/>
  </r>
  <r>
    <x v="43"/>
    <x v="6"/>
    <s v="CA"/>
    <n v="28638"/>
    <n v="206"/>
    <n v="183"/>
    <n v="6.3E-3"/>
    <n v="134"/>
    <n v="0.73219999999999996"/>
    <n v="13"/>
    <n v="0"/>
    <x v="3"/>
    <x v="0"/>
    <x v="4"/>
  </r>
  <r>
    <x v="44"/>
    <x v="8"/>
    <s v="AZ"/>
    <n v="42263"/>
    <n v="327"/>
    <n v="263"/>
    <n v="6.1999999999999998E-3"/>
    <n v="131"/>
    <n v="0.498"/>
    <n v="17"/>
    <n v="0"/>
    <x v="3"/>
    <x v="0"/>
    <x v="4"/>
  </r>
  <r>
    <x v="45"/>
    <x v="15"/>
    <s v="CA"/>
    <n v="15818"/>
    <n v="41"/>
    <n v="37"/>
    <n v="2.3E-3"/>
    <n v="33"/>
    <n v="0.89180000000000004"/>
    <n v="4"/>
    <n v="0"/>
    <x v="3"/>
    <x v="0"/>
    <x v="2"/>
  </r>
  <r>
    <x v="46"/>
    <x v="3"/>
    <s v="AZ"/>
    <n v="40950"/>
    <n v="219"/>
    <n v="194"/>
    <n v="4.7000000000000002E-3"/>
    <n v="143"/>
    <n v="0.73709999999999998"/>
    <n v="13"/>
    <n v="3"/>
    <x v="3"/>
    <x v="0"/>
    <x v="0"/>
  </r>
  <r>
    <x v="47"/>
    <x v="8"/>
    <s v="CA"/>
    <n v="22977"/>
    <n v="95"/>
    <n v="91"/>
    <n v="3.8999999999999998E-3"/>
    <n v="71"/>
    <n v="0.7802"/>
    <n v="9"/>
    <n v="0"/>
    <x v="3"/>
    <x v="0"/>
    <x v="3"/>
  </r>
  <r>
    <x v="48"/>
    <x v="8"/>
    <s v="CA"/>
    <n v="39675"/>
    <n v="200"/>
    <n v="158"/>
    <n v="3.8999999999999998E-3"/>
    <n v="133"/>
    <n v="0.8417"/>
    <n v="13"/>
    <n v="1"/>
    <x v="3"/>
    <x v="0"/>
    <x v="4"/>
  </r>
  <r>
    <x v="49"/>
    <x v="8"/>
    <s v="AZ"/>
    <n v="15675"/>
    <n v="80"/>
    <n v="71"/>
    <n v="4.4999999999999997E-3"/>
    <n v="46"/>
    <n v="0.64780000000000004"/>
    <n v="2"/>
    <n v="0"/>
    <x v="3"/>
    <x v="0"/>
    <x v="0"/>
  </r>
  <r>
    <x v="50"/>
    <x v="16"/>
    <s v="CA"/>
    <n v="15533"/>
    <n v="34"/>
    <n v="29"/>
    <n v="1.8E-3"/>
    <n v="19"/>
    <n v="0.65510000000000002"/>
    <n v="1"/>
    <n v="1"/>
    <x v="3"/>
    <x v="0"/>
    <x v="0"/>
  </r>
  <r>
    <x v="51"/>
    <x v="16"/>
    <s v="TX"/>
    <n v="19971"/>
    <n v="73"/>
    <n v="62"/>
    <n v="3.0999999999999999E-3"/>
    <n v="44"/>
    <n v="0.70960000000000001"/>
    <n v="4"/>
    <n v="0"/>
    <x v="3"/>
    <x v="0"/>
    <x v="2"/>
  </r>
  <r>
    <x v="0"/>
    <x v="0"/>
    <s v="TX"/>
    <n v="15087"/>
    <n v="77"/>
    <n v="67"/>
    <n v="4.4000000000000003E-3"/>
    <n v="58"/>
    <n v="0.86560000000000004"/>
    <n v="12"/>
    <n v="0"/>
    <x v="4"/>
    <x v="0"/>
    <x v="0"/>
  </r>
  <r>
    <x v="1"/>
    <x v="0"/>
    <s v="TX"/>
    <n v="13583"/>
    <n v="24"/>
    <n v="22"/>
    <n v="1.6000000000000001E-3"/>
    <n v="17"/>
    <n v="0.77270000000000005"/>
    <n v="2"/>
    <n v="0"/>
    <x v="4"/>
    <x v="0"/>
    <x v="1"/>
  </r>
  <r>
    <x v="2"/>
    <x v="1"/>
    <s v="CA"/>
    <n v="17116"/>
    <n v="52"/>
    <n v="43"/>
    <n v="2.5000000000000001E-3"/>
    <n v="29"/>
    <n v="0.6744"/>
    <n v="1"/>
    <n v="0"/>
    <x v="4"/>
    <x v="0"/>
    <x v="0"/>
  </r>
  <r>
    <x v="3"/>
    <x v="1"/>
    <s v="AZ"/>
    <n v="11553"/>
    <n v="24"/>
    <n v="21"/>
    <n v="1.8E-3"/>
    <n v="13"/>
    <n v="0.61899999999999999"/>
    <n v="0"/>
    <n v="0"/>
    <x v="4"/>
    <x v="0"/>
    <x v="1"/>
  </r>
  <r>
    <x v="4"/>
    <x v="1"/>
    <s v="TX"/>
    <n v="15901"/>
    <n v="28"/>
    <n v="22"/>
    <n v="1.2999999999999999E-3"/>
    <n v="19"/>
    <n v="0.86360000000000003"/>
    <n v="2"/>
    <n v="0"/>
    <x v="4"/>
    <x v="0"/>
    <x v="2"/>
  </r>
  <r>
    <x v="5"/>
    <x v="1"/>
    <s v="AZ"/>
    <n v="18250"/>
    <n v="67"/>
    <n v="58"/>
    <n v="3.0999999999999999E-3"/>
    <n v="51"/>
    <n v="0.87929999999999997"/>
    <n v="5"/>
    <n v="1"/>
    <x v="4"/>
    <x v="0"/>
    <x v="0"/>
  </r>
  <r>
    <x v="6"/>
    <x v="1"/>
    <s v="AZ"/>
    <n v="19111"/>
    <n v="54"/>
    <n v="48"/>
    <n v="2.5000000000000001E-3"/>
    <n v="43"/>
    <n v="0.89580000000000004"/>
    <n v="2"/>
    <n v="0"/>
    <x v="4"/>
    <x v="0"/>
    <x v="2"/>
  </r>
  <r>
    <x v="7"/>
    <x v="1"/>
    <s v="CA"/>
    <n v="29464"/>
    <n v="135"/>
    <n v="122"/>
    <n v="4.1000000000000003E-3"/>
    <n v="101"/>
    <n v="0.82779999999999998"/>
    <n v="17"/>
    <n v="0"/>
    <x v="4"/>
    <x v="0"/>
    <x v="3"/>
  </r>
  <r>
    <x v="8"/>
    <x v="2"/>
    <s v="CA"/>
    <n v="35127"/>
    <n v="253"/>
    <n v="222"/>
    <n v="6.3E-3"/>
    <n v="173"/>
    <n v="0.7792"/>
    <n v="12"/>
    <n v="1"/>
    <x v="4"/>
    <x v="0"/>
    <x v="0"/>
  </r>
  <r>
    <x v="9"/>
    <x v="2"/>
    <s v="CA"/>
    <n v="44020"/>
    <n v="166"/>
    <n v="156"/>
    <n v="3.5000000000000001E-3"/>
    <n v="132"/>
    <n v="0.84609999999999996"/>
    <n v="0"/>
    <n v="0"/>
    <x v="4"/>
    <x v="0"/>
    <x v="4"/>
  </r>
  <r>
    <x v="10"/>
    <x v="2"/>
    <s v="AZ"/>
    <n v="28151"/>
    <n v="52"/>
    <n v="41"/>
    <n v="1.4E-3"/>
    <n v="31"/>
    <n v="0.75600000000000001"/>
    <n v="7"/>
    <n v="0"/>
    <x v="4"/>
    <x v="0"/>
    <x v="1"/>
  </r>
  <r>
    <x v="11"/>
    <x v="2"/>
    <s v="CA"/>
    <n v="46180"/>
    <n v="138"/>
    <n v="113"/>
    <n v="2.3999999999999998E-3"/>
    <n v="94"/>
    <n v="0.83179999999999998"/>
    <n v="15"/>
    <n v="0"/>
    <x v="4"/>
    <x v="0"/>
    <x v="2"/>
  </r>
  <r>
    <x v="12"/>
    <x v="2"/>
    <s v="AZ"/>
    <n v="43667"/>
    <n v="176"/>
    <n v="161"/>
    <n v="3.5999999999999999E-3"/>
    <n v="138"/>
    <n v="0.85709999999999997"/>
    <n v="19"/>
    <n v="0"/>
    <x v="4"/>
    <x v="0"/>
    <x v="1"/>
  </r>
  <r>
    <x v="29"/>
    <x v="0"/>
    <s v="CA"/>
    <n v="12055"/>
    <n v="44"/>
    <n v="41"/>
    <n v="3.3999999999999998E-3"/>
    <n v="31"/>
    <n v="0.75600000000000001"/>
    <n v="1"/>
    <n v="0"/>
    <x v="4"/>
    <x v="0"/>
    <x v="3"/>
  </r>
  <r>
    <x v="13"/>
    <x v="3"/>
    <s v="CA"/>
    <n v="32904"/>
    <n v="253"/>
    <n v="220"/>
    <n v="6.6E-3"/>
    <n v="188"/>
    <n v="0.85450000000000004"/>
    <n v="33"/>
    <n v="0"/>
    <x v="4"/>
    <x v="0"/>
    <x v="3"/>
  </r>
  <r>
    <x v="14"/>
    <x v="2"/>
    <s v="AZ"/>
    <n v="60665"/>
    <n v="198"/>
    <n v="171"/>
    <n v="2.8E-3"/>
    <n v="91"/>
    <n v="0.53210000000000002"/>
    <n v="7"/>
    <n v="0"/>
    <x v="4"/>
    <x v="0"/>
    <x v="2"/>
  </r>
  <r>
    <x v="15"/>
    <x v="4"/>
    <s v="CA"/>
    <n v="6649"/>
    <n v="29"/>
    <n v="23"/>
    <n v="3.3999999999999998E-3"/>
    <n v="19"/>
    <n v="0.82599999999999996"/>
    <n v="1"/>
    <n v="1"/>
    <x v="4"/>
    <x v="0"/>
    <x v="2"/>
  </r>
  <r>
    <x v="16"/>
    <x v="5"/>
    <s v="TX"/>
    <n v="5631"/>
    <n v="27"/>
    <n v="24"/>
    <n v="4.1999999999999997E-3"/>
    <n v="16"/>
    <n v="0.66659999999999997"/>
    <n v="2"/>
    <n v="1"/>
    <x v="4"/>
    <x v="0"/>
    <x v="4"/>
  </r>
  <r>
    <x v="17"/>
    <x v="3"/>
    <s v="TX"/>
    <n v="37851"/>
    <n v="235"/>
    <n v="215"/>
    <n v="5.5999999999999999E-3"/>
    <n v="127"/>
    <n v="0.59060000000000001"/>
    <n v="24"/>
    <n v="0"/>
    <x v="4"/>
    <x v="0"/>
    <x v="4"/>
  </r>
  <r>
    <x v="18"/>
    <x v="3"/>
    <s v="TX"/>
    <n v="28592"/>
    <n v="75"/>
    <n v="63"/>
    <n v="2.2000000000000001E-3"/>
    <n v="53"/>
    <n v="0.84119999999999995"/>
    <n v="0"/>
    <n v="0"/>
    <x v="4"/>
    <x v="0"/>
    <x v="1"/>
  </r>
  <r>
    <x v="19"/>
    <x v="6"/>
    <s v="CA"/>
    <n v="18670"/>
    <n v="47"/>
    <n v="42"/>
    <n v="2.2000000000000001E-3"/>
    <n v="18"/>
    <n v="0.42849999999999999"/>
    <n v="2"/>
    <n v="0"/>
    <x v="4"/>
    <x v="0"/>
    <x v="4"/>
  </r>
  <r>
    <x v="21"/>
    <x v="0"/>
    <s v="AZ"/>
    <n v="10325"/>
    <n v="41"/>
    <n v="38"/>
    <n v="3.5999999999999999E-3"/>
    <n v="31"/>
    <n v="0.81569999999999998"/>
    <n v="2"/>
    <n v="1"/>
    <x v="4"/>
    <x v="0"/>
    <x v="1"/>
  </r>
  <r>
    <x v="22"/>
    <x v="8"/>
    <s v="CA"/>
    <n v="23468"/>
    <n v="129"/>
    <n v="121"/>
    <n v="5.1000000000000004E-3"/>
    <n v="101"/>
    <n v="0.8347"/>
    <n v="24"/>
    <n v="4"/>
    <x v="4"/>
    <x v="0"/>
    <x v="1"/>
  </r>
  <r>
    <x v="23"/>
    <x v="9"/>
    <s v="TX"/>
    <n v="12094"/>
    <n v="38"/>
    <n v="30"/>
    <n v="2.3999999999999998E-3"/>
    <n v="21"/>
    <n v="0.7"/>
    <n v="4"/>
    <n v="0"/>
    <x v="4"/>
    <x v="0"/>
    <x v="0"/>
  </r>
  <r>
    <x v="24"/>
    <x v="9"/>
    <s v="AZ"/>
    <n v="14266"/>
    <n v="120"/>
    <n v="75"/>
    <n v="5.1999999999999998E-3"/>
    <n v="62"/>
    <n v="0.8266"/>
    <n v="11"/>
    <n v="0"/>
    <x v="4"/>
    <x v="0"/>
    <x v="0"/>
  </r>
  <r>
    <x v="25"/>
    <x v="10"/>
    <s v="AZ"/>
    <n v="25814"/>
    <n v="132"/>
    <n v="122"/>
    <n v="4.7000000000000002E-3"/>
    <n v="100"/>
    <n v="0.8196"/>
    <n v="7"/>
    <n v="0"/>
    <x v="4"/>
    <x v="0"/>
    <x v="1"/>
  </r>
  <r>
    <x v="26"/>
    <x v="10"/>
    <s v="CA"/>
    <n v="29068"/>
    <n v="232"/>
    <n v="186"/>
    <n v="6.3E-3"/>
    <n v="150"/>
    <n v="0.80640000000000001"/>
    <n v="13"/>
    <n v="0"/>
    <x v="4"/>
    <x v="0"/>
    <x v="4"/>
  </r>
  <r>
    <x v="27"/>
    <x v="10"/>
    <s v="CA"/>
    <n v="18250"/>
    <n v="52"/>
    <n v="46"/>
    <n v="2.5000000000000001E-3"/>
    <n v="39"/>
    <n v="0.8478"/>
    <n v="2"/>
    <n v="0"/>
    <x v="4"/>
    <x v="0"/>
    <x v="0"/>
  </r>
  <r>
    <x v="28"/>
    <x v="11"/>
    <s v="CA"/>
    <n v="7420"/>
    <n v="14"/>
    <n v="13"/>
    <n v="1.6999999999999999E-3"/>
    <n v="6"/>
    <n v="0.46150000000000002"/>
    <n v="0"/>
    <n v="0"/>
    <x v="4"/>
    <x v="0"/>
    <x v="2"/>
  </r>
  <r>
    <x v="30"/>
    <x v="4"/>
    <s v="AZ"/>
    <n v="4874"/>
    <n v="37"/>
    <n v="35"/>
    <n v="7.1000000000000004E-3"/>
    <n v="27"/>
    <n v="0.77139999999999997"/>
    <n v="2"/>
    <n v="0"/>
    <x v="4"/>
    <x v="0"/>
    <x v="0"/>
  </r>
  <r>
    <x v="31"/>
    <x v="4"/>
    <s v="CA"/>
    <n v="9015"/>
    <n v="17"/>
    <n v="15"/>
    <n v="1.6000000000000001E-3"/>
    <n v="12"/>
    <n v="0.8"/>
    <n v="0"/>
    <n v="0"/>
    <x v="4"/>
    <x v="0"/>
    <x v="1"/>
  </r>
  <r>
    <x v="32"/>
    <x v="4"/>
    <s v="AZ"/>
    <n v="5668"/>
    <n v="32"/>
    <n v="25"/>
    <n v="4.4000000000000003E-3"/>
    <n v="18"/>
    <n v="0.72"/>
    <n v="3"/>
    <n v="0"/>
    <x v="4"/>
    <x v="0"/>
    <x v="3"/>
  </r>
  <r>
    <x v="33"/>
    <x v="4"/>
    <s v="CA"/>
    <n v="5420"/>
    <n v="31"/>
    <n v="28"/>
    <n v="5.1000000000000004E-3"/>
    <n v="25"/>
    <n v="0.89280000000000004"/>
    <n v="3"/>
    <n v="0"/>
    <x v="4"/>
    <x v="0"/>
    <x v="2"/>
  </r>
  <r>
    <x v="34"/>
    <x v="4"/>
    <s v="CA"/>
    <n v="5871"/>
    <n v="48"/>
    <n v="42"/>
    <n v="7.1000000000000004E-3"/>
    <n v="33"/>
    <n v="0.78569999999999995"/>
    <n v="1"/>
    <n v="1"/>
    <x v="4"/>
    <x v="0"/>
    <x v="1"/>
  </r>
  <r>
    <x v="35"/>
    <x v="4"/>
    <s v="AZ"/>
    <n v="6010"/>
    <n v="25"/>
    <n v="23"/>
    <n v="3.8E-3"/>
    <n v="18"/>
    <n v="0.78259999999999996"/>
    <n v="1"/>
    <n v="0"/>
    <x v="4"/>
    <x v="0"/>
    <x v="0"/>
  </r>
  <r>
    <x v="36"/>
    <x v="12"/>
    <s v="CA"/>
    <n v="23120"/>
    <n v="66"/>
    <n v="52"/>
    <n v="2.2000000000000001E-3"/>
    <n v="41"/>
    <n v="0.78839999999999999"/>
    <n v="4"/>
    <n v="1"/>
    <x v="4"/>
    <x v="0"/>
    <x v="1"/>
  </r>
  <r>
    <x v="37"/>
    <x v="13"/>
    <s v="TX"/>
    <n v="19305"/>
    <n v="74"/>
    <n v="63"/>
    <n v="3.2000000000000002E-3"/>
    <n v="46"/>
    <n v="0.73009999999999997"/>
    <n v="4"/>
    <n v="1"/>
    <x v="4"/>
    <x v="0"/>
    <x v="0"/>
  </r>
  <r>
    <x v="38"/>
    <x v="13"/>
    <s v="TX"/>
    <n v="26928"/>
    <n v="81"/>
    <n v="74"/>
    <n v="2.7000000000000001E-3"/>
    <n v="65"/>
    <n v="0.87829999999999997"/>
    <n v="3"/>
    <n v="0"/>
    <x v="4"/>
    <x v="0"/>
    <x v="1"/>
  </r>
  <r>
    <x v="39"/>
    <x v="2"/>
    <s v="TX"/>
    <n v="35709"/>
    <n v="115"/>
    <n v="107"/>
    <n v="2.8999999999999998E-3"/>
    <n v="99"/>
    <n v="0.92520000000000002"/>
    <n v="16"/>
    <n v="0"/>
    <x v="4"/>
    <x v="0"/>
    <x v="3"/>
  </r>
  <r>
    <x v="40"/>
    <x v="14"/>
    <s v="CA"/>
    <n v="19634"/>
    <n v="86"/>
    <n v="74"/>
    <n v="3.7000000000000002E-3"/>
    <n v="59"/>
    <n v="0.79720000000000002"/>
    <n v="3"/>
    <n v="0"/>
    <x v="4"/>
    <x v="0"/>
    <x v="0"/>
  </r>
  <r>
    <x v="41"/>
    <x v="14"/>
    <s v="AZ"/>
    <n v="16065"/>
    <n v="47"/>
    <n v="41"/>
    <n v="2.5000000000000001E-3"/>
    <n v="31"/>
    <n v="0.75600000000000001"/>
    <n v="1"/>
    <n v="0"/>
    <x v="4"/>
    <x v="0"/>
    <x v="3"/>
  </r>
  <r>
    <x v="42"/>
    <x v="3"/>
    <s v="CA"/>
    <n v="45651"/>
    <n v="331"/>
    <n v="314"/>
    <n v="6.7999999999999996E-3"/>
    <n v="257"/>
    <n v="0.81840000000000002"/>
    <n v="56"/>
    <n v="2"/>
    <x v="4"/>
    <x v="0"/>
    <x v="4"/>
  </r>
  <r>
    <x v="43"/>
    <x v="6"/>
    <s v="TX"/>
    <n v="22371"/>
    <n v="189"/>
    <n v="166"/>
    <n v="7.4000000000000003E-3"/>
    <n v="110"/>
    <n v="0.66259999999999997"/>
    <n v="6"/>
    <n v="0"/>
    <x v="4"/>
    <x v="0"/>
    <x v="4"/>
  </r>
  <r>
    <x v="44"/>
    <x v="8"/>
    <s v="AZ"/>
    <n v="43176"/>
    <n v="274"/>
    <n v="229"/>
    <n v="5.3E-3"/>
    <n v="122"/>
    <n v="0.53269999999999995"/>
    <n v="13"/>
    <n v="0"/>
    <x v="4"/>
    <x v="0"/>
    <x v="4"/>
  </r>
  <r>
    <x v="45"/>
    <x v="15"/>
    <s v="AZ"/>
    <n v="14495"/>
    <n v="50"/>
    <n v="45"/>
    <n v="3.0999999999999999E-3"/>
    <n v="35"/>
    <n v="0.77769999999999995"/>
    <n v="3"/>
    <n v="0"/>
    <x v="4"/>
    <x v="0"/>
    <x v="2"/>
  </r>
  <r>
    <x v="46"/>
    <x v="3"/>
    <s v="CA"/>
    <n v="42886"/>
    <n v="184"/>
    <n v="163"/>
    <n v="3.8E-3"/>
    <n v="125"/>
    <n v="0.76680000000000004"/>
    <n v="13"/>
    <n v="3"/>
    <x v="4"/>
    <x v="0"/>
    <x v="0"/>
  </r>
  <r>
    <x v="47"/>
    <x v="8"/>
    <s v="CA"/>
    <n v="24420"/>
    <n v="104"/>
    <n v="94"/>
    <n v="3.8E-3"/>
    <n v="76"/>
    <n v="0.8085"/>
    <n v="11"/>
    <n v="0"/>
    <x v="4"/>
    <x v="0"/>
    <x v="3"/>
  </r>
  <r>
    <x v="48"/>
    <x v="8"/>
    <s v="CA"/>
    <n v="35239"/>
    <n v="180"/>
    <n v="148"/>
    <n v="4.1000000000000003E-3"/>
    <n v="129"/>
    <n v="0.87160000000000004"/>
    <n v="23"/>
    <n v="3"/>
    <x v="4"/>
    <x v="0"/>
    <x v="4"/>
  </r>
  <r>
    <x v="49"/>
    <x v="8"/>
    <s v="AZ"/>
    <n v="17752"/>
    <n v="103"/>
    <n v="83"/>
    <n v="4.5999999999999999E-3"/>
    <n v="59"/>
    <n v="0.71079999999999999"/>
    <n v="4"/>
    <n v="1"/>
    <x v="4"/>
    <x v="0"/>
    <x v="0"/>
  </r>
  <r>
    <x v="50"/>
    <x v="16"/>
    <s v="CA"/>
    <n v="17711"/>
    <n v="45"/>
    <n v="40"/>
    <n v="2.2000000000000001E-3"/>
    <n v="21"/>
    <n v="0.52500000000000002"/>
    <n v="2"/>
    <n v="0"/>
    <x v="4"/>
    <x v="0"/>
    <x v="0"/>
  </r>
  <r>
    <x v="51"/>
    <x v="16"/>
    <s v="AZ"/>
    <n v="19765"/>
    <n v="48"/>
    <n v="39"/>
    <n v="1.9E-3"/>
    <n v="33"/>
    <n v="0.84609999999999996"/>
    <n v="3"/>
    <n v="0"/>
    <x v="4"/>
    <x v="0"/>
    <x v="2"/>
  </r>
  <r>
    <x v="52"/>
    <x v="3"/>
    <s v="CA"/>
    <n v="19105"/>
    <n v="142"/>
    <n v="120"/>
    <n v="6.1999999999999998E-3"/>
    <n v="99"/>
    <n v="0.82499999999999996"/>
    <n v="4"/>
    <n v="1"/>
    <x v="1"/>
    <x v="0"/>
    <x v="3"/>
  </r>
  <r>
    <x v="52"/>
    <x v="3"/>
    <s v="CA"/>
    <n v="21150"/>
    <n v="115"/>
    <n v="98"/>
    <n v="4.5999999999999999E-3"/>
    <n v="79"/>
    <n v="0.80610000000000004"/>
    <n v="5"/>
    <n v="0"/>
    <x v="2"/>
    <x v="0"/>
    <x v="3"/>
  </r>
  <r>
    <x v="52"/>
    <x v="3"/>
    <s v="AZ"/>
    <n v="18320"/>
    <n v="108"/>
    <n v="91"/>
    <n v="4.8999999999999998E-3"/>
    <n v="77"/>
    <n v="0.84609999999999996"/>
    <n v="4"/>
    <n v="1"/>
    <x v="3"/>
    <x v="0"/>
    <x v="3"/>
  </r>
  <r>
    <x v="52"/>
    <x v="3"/>
    <s v="CA"/>
    <n v="18663"/>
    <n v="99"/>
    <n v="88"/>
    <n v="4.7000000000000002E-3"/>
    <n v="73"/>
    <n v="0.82950000000000002"/>
    <n v="5"/>
    <n v="0"/>
    <x v="4"/>
    <x v="0"/>
    <x v="3"/>
  </r>
  <r>
    <x v="0"/>
    <x v="0"/>
    <s v="TX"/>
    <n v="14801"/>
    <n v="67"/>
    <n v="57"/>
    <n v="3.8E-3"/>
    <n v="50"/>
    <n v="0.87709999999999999"/>
    <n v="10"/>
    <n v="0"/>
    <x v="5"/>
    <x v="0"/>
    <x v="0"/>
  </r>
  <r>
    <x v="1"/>
    <x v="0"/>
    <s v="TX"/>
    <n v="9645"/>
    <n v="20"/>
    <n v="17"/>
    <n v="1.6999999999999999E-3"/>
    <n v="12"/>
    <n v="0.70579999999999998"/>
    <n v="1"/>
    <n v="0"/>
    <x v="5"/>
    <x v="0"/>
    <x v="1"/>
  </r>
  <r>
    <x v="2"/>
    <x v="1"/>
    <s v="TX"/>
    <n v="14532"/>
    <n v="41"/>
    <n v="35"/>
    <n v="2.3999999999999998E-3"/>
    <n v="27"/>
    <n v="0.77139999999999997"/>
    <n v="2"/>
    <n v="0"/>
    <x v="5"/>
    <x v="0"/>
    <x v="0"/>
  </r>
  <r>
    <x v="3"/>
    <x v="1"/>
    <s v="CA"/>
    <n v="10195"/>
    <n v="41"/>
    <n v="30"/>
    <n v="2.8999999999999998E-3"/>
    <n v="25"/>
    <n v="0.83330000000000004"/>
    <n v="4"/>
    <n v="0"/>
    <x v="5"/>
    <x v="0"/>
    <x v="1"/>
  </r>
  <r>
    <x v="4"/>
    <x v="1"/>
    <s v="AZ"/>
    <n v="14578"/>
    <n v="32"/>
    <n v="22"/>
    <n v="1.5E-3"/>
    <n v="18"/>
    <n v="0.81810000000000005"/>
    <n v="2"/>
    <n v="0"/>
    <x v="5"/>
    <x v="0"/>
    <x v="2"/>
  </r>
  <r>
    <x v="5"/>
    <x v="1"/>
    <s v="TX"/>
    <n v="18021"/>
    <n v="62"/>
    <n v="47"/>
    <n v="2.5999999999999999E-3"/>
    <n v="38"/>
    <n v="0.8085"/>
    <n v="3"/>
    <n v="0"/>
    <x v="5"/>
    <x v="0"/>
    <x v="0"/>
  </r>
  <r>
    <x v="6"/>
    <x v="1"/>
    <s v="AZ"/>
    <n v="17786"/>
    <n v="47"/>
    <n v="42"/>
    <n v="2.3E-3"/>
    <n v="37"/>
    <n v="0.88090000000000002"/>
    <n v="5"/>
    <n v="0"/>
    <x v="5"/>
    <x v="0"/>
    <x v="2"/>
  </r>
  <r>
    <x v="7"/>
    <x v="1"/>
    <s v="AZ"/>
    <n v="25756"/>
    <n v="122"/>
    <n v="109"/>
    <n v="4.1999999999999997E-3"/>
    <n v="98"/>
    <n v="0.89900000000000002"/>
    <n v="23"/>
    <n v="0"/>
    <x v="5"/>
    <x v="0"/>
    <x v="3"/>
  </r>
  <r>
    <x v="8"/>
    <x v="2"/>
    <s v="CA"/>
    <n v="36999"/>
    <n v="252"/>
    <n v="219"/>
    <n v="5.8999999999999999E-3"/>
    <n v="166"/>
    <n v="0.75790000000000002"/>
    <n v="18"/>
    <n v="1"/>
    <x v="5"/>
    <x v="0"/>
    <x v="0"/>
  </r>
  <r>
    <x v="9"/>
    <x v="2"/>
    <s v="CA"/>
    <n v="44140"/>
    <n v="141"/>
    <n v="124"/>
    <n v="2.8E-3"/>
    <n v="108"/>
    <n v="0.87090000000000001"/>
    <n v="0"/>
    <n v="0"/>
    <x v="5"/>
    <x v="0"/>
    <x v="4"/>
  </r>
  <r>
    <x v="10"/>
    <x v="2"/>
    <s v="CA"/>
    <n v="26441"/>
    <n v="59"/>
    <n v="53"/>
    <n v="2E-3"/>
    <n v="46"/>
    <n v="0.8679"/>
    <n v="4"/>
    <n v="0"/>
    <x v="5"/>
    <x v="0"/>
    <x v="1"/>
  </r>
  <r>
    <x v="11"/>
    <x v="2"/>
    <s v="AZ"/>
    <n v="47303"/>
    <n v="155"/>
    <n v="130"/>
    <n v="2.7000000000000001E-3"/>
    <n v="102"/>
    <n v="0.78459999999999996"/>
    <n v="14"/>
    <n v="0"/>
    <x v="5"/>
    <x v="0"/>
    <x v="2"/>
  </r>
  <r>
    <x v="12"/>
    <x v="2"/>
    <s v="CA"/>
    <n v="42382"/>
    <n v="171"/>
    <n v="159"/>
    <n v="3.7000000000000002E-3"/>
    <n v="136"/>
    <n v="0.85529999999999995"/>
    <n v="25"/>
    <n v="1"/>
    <x v="5"/>
    <x v="0"/>
    <x v="1"/>
  </r>
  <r>
    <x v="53"/>
    <x v="0"/>
    <s v="AZ"/>
    <n v="13512"/>
    <n v="31"/>
    <n v="26"/>
    <n v="1.9E-3"/>
    <n v="18"/>
    <n v="0.69230000000000003"/>
    <n v="0"/>
    <n v="0"/>
    <x v="5"/>
    <x v="0"/>
    <x v="3"/>
  </r>
  <r>
    <x v="13"/>
    <x v="3"/>
    <s v="CA"/>
    <n v="33896"/>
    <n v="248"/>
    <n v="226"/>
    <n v="6.6E-3"/>
    <n v="191"/>
    <n v="0.84509999999999996"/>
    <n v="37"/>
    <n v="1"/>
    <x v="5"/>
    <x v="0"/>
    <x v="3"/>
  </r>
  <r>
    <x v="14"/>
    <x v="2"/>
    <s v="CA"/>
    <n v="57318"/>
    <n v="187"/>
    <n v="164"/>
    <n v="2.8E-3"/>
    <n v="95"/>
    <n v="0.57920000000000005"/>
    <n v="10"/>
    <n v="0"/>
    <x v="5"/>
    <x v="0"/>
    <x v="2"/>
  </r>
  <r>
    <x v="15"/>
    <x v="4"/>
    <s v="AZ"/>
    <n v="5508"/>
    <n v="32"/>
    <n v="29"/>
    <n v="5.1999999999999998E-3"/>
    <n v="24"/>
    <n v="0.82750000000000001"/>
    <n v="2"/>
    <n v="0"/>
    <x v="5"/>
    <x v="0"/>
    <x v="2"/>
  </r>
  <r>
    <x v="16"/>
    <x v="5"/>
    <s v="CA"/>
    <n v="7658"/>
    <n v="33"/>
    <n v="27"/>
    <n v="3.5000000000000001E-3"/>
    <n v="21"/>
    <n v="0.77769999999999995"/>
    <n v="2"/>
    <n v="1"/>
    <x v="5"/>
    <x v="0"/>
    <x v="4"/>
  </r>
  <r>
    <x v="17"/>
    <x v="3"/>
    <s v="TX"/>
    <n v="37157"/>
    <n v="190"/>
    <n v="169"/>
    <n v="4.4999999999999997E-3"/>
    <n v="110"/>
    <n v="0.65080000000000005"/>
    <n v="22"/>
    <n v="0"/>
    <x v="5"/>
    <x v="0"/>
    <x v="4"/>
  </r>
  <r>
    <x v="52"/>
    <x v="3"/>
    <s v="TX"/>
    <n v="19006"/>
    <n v="106"/>
    <n v="91"/>
    <n v="4.7000000000000002E-3"/>
    <n v="74"/>
    <n v="0.81310000000000004"/>
    <n v="4"/>
    <n v="0"/>
    <x v="5"/>
    <x v="0"/>
    <x v="3"/>
  </r>
  <r>
    <x v="18"/>
    <x v="3"/>
    <s v="TX"/>
    <n v="29581"/>
    <n v="70"/>
    <n v="59"/>
    <n v="1.9E-3"/>
    <n v="41"/>
    <n v="0.69489999999999996"/>
    <n v="2"/>
    <n v="0"/>
    <x v="5"/>
    <x v="0"/>
    <x v="1"/>
  </r>
  <r>
    <x v="19"/>
    <x v="6"/>
    <s v="CA"/>
    <n v="9041"/>
    <n v="51"/>
    <n v="44"/>
    <n v="4.7999999999999996E-3"/>
    <n v="18"/>
    <n v="0.40899999999999997"/>
    <n v="2"/>
    <n v="0"/>
    <x v="5"/>
    <x v="0"/>
    <x v="4"/>
  </r>
  <r>
    <x v="21"/>
    <x v="0"/>
    <s v="AZ"/>
    <n v="11198"/>
    <n v="52"/>
    <n v="39"/>
    <n v="3.3999999999999998E-3"/>
    <n v="31"/>
    <n v="0.79479999999999995"/>
    <n v="3"/>
    <n v="0"/>
    <x v="5"/>
    <x v="0"/>
    <x v="1"/>
  </r>
  <r>
    <x v="22"/>
    <x v="8"/>
    <s v="CA"/>
    <n v="22976"/>
    <n v="135"/>
    <n v="105"/>
    <n v="4.4999999999999997E-3"/>
    <n v="89"/>
    <n v="0.84760000000000002"/>
    <n v="15"/>
    <n v="2"/>
    <x v="5"/>
    <x v="0"/>
    <x v="1"/>
  </r>
  <r>
    <x v="23"/>
    <x v="9"/>
    <s v="TX"/>
    <n v="9328"/>
    <n v="43"/>
    <n v="34"/>
    <n v="3.5999999999999999E-3"/>
    <n v="28"/>
    <n v="0.82350000000000001"/>
    <n v="3"/>
    <n v="0"/>
    <x v="5"/>
    <x v="0"/>
    <x v="0"/>
  </r>
  <r>
    <x v="24"/>
    <x v="9"/>
    <s v="AZ"/>
    <n v="14192"/>
    <n v="132"/>
    <n v="83"/>
    <n v="5.7999999999999996E-3"/>
    <n v="66"/>
    <n v="0.79510000000000003"/>
    <n v="13"/>
    <n v="0"/>
    <x v="5"/>
    <x v="0"/>
    <x v="0"/>
  </r>
  <r>
    <x v="25"/>
    <x v="10"/>
    <s v="AZ"/>
    <n v="24539"/>
    <n v="171"/>
    <n v="142"/>
    <n v="5.7000000000000002E-3"/>
    <n v="112"/>
    <n v="0.78869999999999996"/>
    <n v="17"/>
    <n v="1"/>
    <x v="5"/>
    <x v="0"/>
    <x v="1"/>
  </r>
  <r>
    <x v="26"/>
    <x v="10"/>
    <s v="CA"/>
    <n v="27383"/>
    <n v="207"/>
    <n v="166"/>
    <n v="6.0000000000000001E-3"/>
    <n v="129"/>
    <n v="0.77710000000000001"/>
    <n v="12"/>
    <n v="0"/>
    <x v="5"/>
    <x v="0"/>
    <x v="4"/>
  </r>
  <r>
    <x v="27"/>
    <x v="10"/>
    <s v="CA"/>
    <n v="17203"/>
    <n v="50"/>
    <n v="46"/>
    <n v="2.5999999999999999E-3"/>
    <n v="38"/>
    <n v="0.82599999999999996"/>
    <n v="1"/>
    <n v="0"/>
    <x v="5"/>
    <x v="0"/>
    <x v="0"/>
  </r>
  <r>
    <x v="28"/>
    <x v="11"/>
    <s v="CA"/>
    <n v="5239"/>
    <n v="17"/>
    <n v="16"/>
    <n v="3.0000000000000001E-3"/>
    <n v="14"/>
    <n v="0.875"/>
    <n v="0"/>
    <n v="0"/>
    <x v="5"/>
    <x v="0"/>
    <x v="2"/>
  </r>
  <r>
    <x v="30"/>
    <x v="4"/>
    <s v="AZ"/>
    <n v="4924"/>
    <n v="36"/>
    <n v="30"/>
    <n v="6.0000000000000001E-3"/>
    <n v="25"/>
    <n v="0.83330000000000004"/>
    <n v="1"/>
    <n v="0"/>
    <x v="5"/>
    <x v="0"/>
    <x v="0"/>
  </r>
  <r>
    <x v="31"/>
    <x v="4"/>
    <s v="CA"/>
    <n v="8560"/>
    <n v="20"/>
    <n v="18"/>
    <n v="2.0999999999999999E-3"/>
    <n v="16"/>
    <n v="0.88880000000000003"/>
    <n v="1"/>
    <n v="0"/>
    <x v="5"/>
    <x v="0"/>
    <x v="1"/>
  </r>
  <r>
    <x v="32"/>
    <x v="4"/>
    <s v="AZ"/>
    <n v="4767"/>
    <n v="18"/>
    <n v="16"/>
    <n v="3.3E-3"/>
    <n v="11"/>
    <n v="0.6875"/>
    <n v="2"/>
    <n v="0"/>
    <x v="5"/>
    <x v="0"/>
    <x v="3"/>
  </r>
  <r>
    <x v="33"/>
    <x v="4"/>
    <s v="CA"/>
    <n v="4497"/>
    <n v="19"/>
    <n v="17"/>
    <n v="3.7000000000000002E-3"/>
    <n v="17"/>
    <n v="1"/>
    <n v="2"/>
    <n v="0"/>
    <x v="5"/>
    <x v="0"/>
    <x v="2"/>
  </r>
  <r>
    <x v="34"/>
    <x v="4"/>
    <s v="CA"/>
    <n v="4170"/>
    <n v="41"/>
    <n v="30"/>
    <n v="7.1000000000000004E-3"/>
    <n v="27"/>
    <n v="0.9"/>
    <n v="1"/>
    <n v="3"/>
    <x v="5"/>
    <x v="0"/>
    <x v="1"/>
  </r>
  <r>
    <x v="35"/>
    <x v="4"/>
    <s v="AZ"/>
    <n v="5716"/>
    <n v="23"/>
    <n v="22"/>
    <n v="3.8E-3"/>
    <n v="18"/>
    <n v="0.81810000000000005"/>
    <n v="0"/>
    <n v="0"/>
    <x v="5"/>
    <x v="0"/>
    <x v="0"/>
  </r>
  <r>
    <x v="36"/>
    <x v="12"/>
    <s v="CA"/>
    <n v="26640"/>
    <n v="63"/>
    <n v="46"/>
    <n v="1.6999999999999999E-3"/>
    <n v="34"/>
    <n v="0.73909999999999998"/>
    <n v="3"/>
    <n v="0"/>
    <x v="5"/>
    <x v="0"/>
    <x v="1"/>
  </r>
  <r>
    <x v="37"/>
    <x v="13"/>
    <s v="TX"/>
    <n v="17123"/>
    <n v="63"/>
    <n v="55"/>
    <n v="3.2000000000000002E-3"/>
    <n v="38"/>
    <n v="0.69089999999999996"/>
    <n v="6"/>
    <n v="0"/>
    <x v="5"/>
    <x v="0"/>
    <x v="0"/>
  </r>
  <r>
    <x v="38"/>
    <x v="13"/>
    <s v="TX"/>
    <n v="29452"/>
    <n v="91"/>
    <n v="79"/>
    <n v="2.5999999999999999E-3"/>
    <n v="62"/>
    <n v="0.78480000000000005"/>
    <n v="7"/>
    <n v="1"/>
    <x v="5"/>
    <x v="0"/>
    <x v="1"/>
  </r>
  <r>
    <x v="39"/>
    <x v="2"/>
    <s v="TX"/>
    <n v="33371"/>
    <n v="106"/>
    <n v="97"/>
    <n v="2.8999999999999998E-3"/>
    <n v="87"/>
    <n v="0.89690000000000003"/>
    <n v="11"/>
    <n v="1"/>
    <x v="5"/>
    <x v="0"/>
    <x v="3"/>
  </r>
  <r>
    <x v="40"/>
    <x v="14"/>
    <s v="CA"/>
    <n v="23628"/>
    <n v="91"/>
    <n v="79"/>
    <n v="3.3E-3"/>
    <n v="66"/>
    <n v="0.83540000000000003"/>
    <n v="5"/>
    <n v="0"/>
    <x v="5"/>
    <x v="0"/>
    <x v="0"/>
  </r>
  <r>
    <x v="41"/>
    <x v="14"/>
    <s v="AZ"/>
    <n v="16196"/>
    <n v="34"/>
    <n v="28"/>
    <n v="1.6999999999999999E-3"/>
    <n v="23"/>
    <n v="0.82140000000000002"/>
    <n v="2"/>
    <n v="0"/>
    <x v="5"/>
    <x v="0"/>
    <x v="3"/>
  </r>
  <r>
    <x v="42"/>
    <x v="3"/>
    <s v="CA"/>
    <n v="41867"/>
    <n v="283"/>
    <n v="258"/>
    <n v="6.1000000000000004E-3"/>
    <n v="203"/>
    <n v="0.78680000000000005"/>
    <n v="41"/>
    <n v="2"/>
    <x v="5"/>
    <x v="0"/>
    <x v="4"/>
  </r>
  <r>
    <x v="43"/>
    <x v="6"/>
    <s v="TX"/>
    <n v="19651"/>
    <n v="197"/>
    <n v="170"/>
    <n v="8.6E-3"/>
    <n v="114"/>
    <n v="0.67049999999999998"/>
    <n v="16"/>
    <n v="0"/>
    <x v="5"/>
    <x v="0"/>
    <x v="4"/>
  </r>
  <r>
    <x v="44"/>
    <x v="8"/>
    <s v="AZ"/>
    <n v="37194"/>
    <n v="209"/>
    <n v="168"/>
    <n v="4.4999999999999997E-3"/>
    <n v="96"/>
    <n v="0.57140000000000002"/>
    <n v="18"/>
    <n v="0"/>
    <x v="5"/>
    <x v="0"/>
    <x v="4"/>
  </r>
  <r>
    <x v="45"/>
    <x v="15"/>
    <s v="AZ"/>
    <n v="14587"/>
    <n v="62"/>
    <n v="50"/>
    <n v="3.3999999999999998E-3"/>
    <n v="39"/>
    <n v="0.78"/>
    <n v="4"/>
    <n v="0"/>
    <x v="5"/>
    <x v="0"/>
    <x v="2"/>
  </r>
  <r>
    <x v="46"/>
    <x v="3"/>
    <s v="CA"/>
    <n v="43899"/>
    <n v="185"/>
    <n v="156"/>
    <n v="3.5000000000000001E-3"/>
    <n v="108"/>
    <n v="0.69230000000000003"/>
    <n v="10"/>
    <n v="3"/>
    <x v="5"/>
    <x v="0"/>
    <x v="0"/>
  </r>
  <r>
    <x v="47"/>
    <x v="8"/>
    <s v="CA"/>
    <n v="25473"/>
    <n v="84"/>
    <n v="73"/>
    <n v="2.8E-3"/>
    <n v="59"/>
    <n v="0.80820000000000003"/>
    <n v="7"/>
    <n v="0"/>
    <x v="5"/>
    <x v="0"/>
    <x v="3"/>
  </r>
  <r>
    <x v="48"/>
    <x v="8"/>
    <s v="CA"/>
    <n v="34639"/>
    <n v="195"/>
    <n v="177"/>
    <n v="5.1000000000000004E-3"/>
    <n v="150"/>
    <n v="0.84740000000000004"/>
    <n v="30"/>
    <n v="5"/>
    <x v="5"/>
    <x v="0"/>
    <x v="4"/>
  </r>
  <r>
    <x v="49"/>
    <x v="8"/>
    <s v="AZ"/>
    <n v="21324"/>
    <n v="82"/>
    <n v="65"/>
    <n v="3.0000000000000001E-3"/>
    <n v="43"/>
    <n v="0.66149999999999998"/>
    <n v="5"/>
    <n v="0"/>
    <x v="5"/>
    <x v="0"/>
    <x v="0"/>
  </r>
  <r>
    <x v="50"/>
    <x v="16"/>
    <s v="CA"/>
    <n v="16966"/>
    <n v="46"/>
    <n v="34"/>
    <n v="2E-3"/>
    <n v="24"/>
    <n v="0.70579999999999998"/>
    <n v="4"/>
    <n v="0"/>
    <x v="5"/>
    <x v="0"/>
    <x v="0"/>
  </r>
  <r>
    <x v="51"/>
    <x v="16"/>
    <s v="AZ"/>
    <n v="16302"/>
    <n v="46"/>
    <n v="41"/>
    <n v="2.5000000000000001E-3"/>
    <n v="36"/>
    <n v="0.878"/>
    <n v="6"/>
    <n v="0"/>
    <x v="5"/>
    <x v="0"/>
    <x v="2"/>
  </r>
  <r>
    <x v="54"/>
    <x v="17"/>
    <s v="CA"/>
    <n v="14498"/>
    <n v="20"/>
    <n v="13"/>
    <n v="8.0000000000000004E-4"/>
    <n v="9"/>
    <n v="0.69230000000000003"/>
    <n v="0"/>
    <n v="0"/>
    <x v="5"/>
    <x v="0"/>
    <x v="0"/>
  </r>
  <r>
    <x v="0"/>
    <x v="0"/>
    <s v="CA"/>
    <n v="15549"/>
    <n v="66"/>
    <n v="58"/>
    <n v="3.7000000000000002E-3"/>
    <n v="48"/>
    <n v="0.82750000000000001"/>
    <n v="3"/>
    <n v="0"/>
    <x v="6"/>
    <x v="0"/>
    <x v="0"/>
  </r>
  <r>
    <x v="1"/>
    <x v="0"/>
    <s v="AZ"/>
    <n v="11322"/>
    <n v="37"/>
    <n v="25"/>
    <n v="2.2000000000000001E-3"/>
    <n v="20"/>
    <n v="0.8"/>
    <n v="3"/>
    <n v="0"/>
    <x v="6"/>
    <x v="0"/>
    <x v="1"/>
  </r>
  <r>
    <x v="2"/>
    <x v="1"/>
    <s v="CA"/>
    <n v="13726"/>
    <n v="48"/>
    <n v="33"/>
    <n v="2.3999999999999998E-3"/>
    <n v="27"/>
    <n v="0.81810000000000005"/>
    <n v="2"/>
    <n v="0"/>
    <x v="6"/>
    <x v="0"/>
    <x v="0"/>
  </r>
  <r>
    <x v="3"/>
    <x v="1"/>
    <s v="TX"/>
    <n v="9436"/>
    <n v="39"/>
    <n v="30"/>
    <n v="3.0999999999999999E-3"/>
    <n v="26"/>
    <n v="0.86660000000000004"/>
    <n v="1"/>
    <n v="0"/>
    <x v="6"/>
    <x v="0"/>
    <x v="1"/>
  </r>
  <r>
    <x v="4"/>
    <x v="1"/>
    <s v="TX"/>
    <n v="11581"/>
    <n v="34"/>
    <n v="24"/>
    <n v="2E-3"/>
    <n v="15"/>
    <n v="0.625"/>
    <n v="2"/>
    <n v="0"/>
    <x v="6"/>
    <x v="0"/>
    <x v="2"/>
  </r>
  <r>
    <x v="5"/>
    <x v="1"/>
    <s v="TX"/>
    <n v="19531"/>
    <n v="74"/>
    <n v="54"/>
    <n v="2.7000000000000001E-3"/>
    <n v="36"/>
    <n v="0.66659999999999997"/>
    <n v="7"/>
    <n v="1"/>
    <x v="6"/>
    <x v="0"/>
    <x v="0"/>
  </r>
  <r>
    <x v="6"/>
    <x v="1"/>
    <s v="CA"/>
    <n v="17404"/>
    <n v="50"/>
    <n v="44"/>
    <n v="2.5000000000000001E-3"/>
    <n v="34"/>
    <n v="0.77270000000000005"/>
    <n v="3"/>
    <n v="0"/>
    <x v="6"/>
    <x v="0"/>
    <x v="2"/>
  </r>
  <r>
    <x v="7"/>
    <x v="1"/>
    <s v="AZ"/>
    <n v="25905"/>
    <n v="121"/>
    <n v="106"/>
    <n v="4.0000000000000001E-3"/>
    <n v="95"/>
    <n v="0.8962"/>
    <n v="15"/>
    <n v="0"/>
    <x v="6"/>
    <x v="0"/>
    <x v="3"/>
  </r>
  <r>
    <x v="8"/>
    <x v="2"/>
    <s v="TX"/>
    <n v="40708"/>
    <n v="264"/>
    <n v="226"/>
    <n v="5.4999999999999997E-3"/>
    <n v="159"/>
    <n v="0.70350000000000001"/>
    <n v="14"/>
    <n v="0"/>
    <x v="6"/>
    <x v="0"/>
    <x v="0"/>
  </r>
  <r>
    <x v="9"/>
    <x v="2"/>
    <s v="AZ"/>
    <n v="46913"/>
    <n v="221"/>
    <n v="182"/>
    <n v="3.8E-3"/>
    <n v="144"/>
    <n v="0.79120000000000001"/>
    <n v="0"/>
    <n v="0"/>
    <x v="6"/>
    <x v="0"/>
    <x v="4"/>
  </r>
  <r>
    <x v="10"/>
    <x v="2"/>
    <s v="AZ"/>
    <n v="29170"/>
    <n v="71"/>
    <n v="62"/>
    <n v="2.0999999999999999E-3"/>
    <n v="53"/>
    <n v="0.8548"/>
    <n v="6"/>
    <n v="0"/>
    <x v="6"/>
    <x v="0"/>
    <x v="1"/>
  </r>
  <r>
    <x v="11"/>
    <x v="2"/>
    <s v="CA"/>
    <n v="48889"/>
    <n v="172"/>
    <n v="144"/>
    <n v="2.8999999999999998E-3"/>
    <n v="126"/>
    <n v="0.875"/>
    <n v="15"/>
    <n v="0"/>
    <x v="6"/>
    <x v="0"/>
    <x v="2"/>
  </r>
  <r>
    <x v="12"/>
    <x v="2"/>
    <s v="CA"/>
    <n v="52063"/>
    <n v="187"/>
    <n v="174"/>
    <n v="3.3E-3"/>
    <n v="156"/>
    <n v="0.89649999999999996"/>
    <n v="26"/>
    <n v="1"/>
    <x v="6"/>
    <x v="0"/>
    <x v="1"/>
  </r>
  <r>
    <x v="53"/>
    <x v="0"/>
    <s v="CA"/>
    <n v="16366"/>
    <n v="42"/>
    <n v="36"/>
    <n v="2.0999999999999999E-3"/>
    <n v="26"/>
    <n v="0.72219999999999995"/>
    <n v="3"/>
    <n v="0"/>
    <x v="6"/>
    <x v="0"/>
    <x v="3"/>
  </r>
  <r>
    <x v="13"/>
    <x v="3"/>
    <s v="AZ"/>
    <n v="37060"/>
    <n v="221"/>
    <n v="199"/>
    <n v="5.3E-3"/>
    <n v="169"/>
    <n v="0.84919999999999995"/>
    <n v="29"/>
    <n v="6"/>
    <x v="6"/>
    <x v="0"/>
    <x v="3"/>
  </r>
  <r>
    <x v="14"/>
    <x v="2"/>
    <s v="CA"/>
    <n v="61510"/>
    <n v="227"/>
    <n v="202"/>
    <n v="3.2000000000000002E-3"/>
    <n v="130"/>
    <n v="0.64349999999999996"/>
    <n v="11"/>
    <n v="0"/>
    <x v="6"/>
    <x v="0"/>
    <x v="2"/>
  </r>
  <r>
    <x v="15"/>
    <x v="4"/>
    <s v="AZ"/>
    <n v="7737"/>
    <n v="20"/>
    <n v="14"/>
    <n v="1.8E-3"/>
    <n v="10"/>
    <n v="0.71419999999999995"/>
    <n v="0"/>
    <n v="0"/>
    <x v="6"/>
    <x v="0"/>
    <x v="2"/>
  </r>
  <r>
    <x v="16"/>
    <x v="5"/>
    <s v="CA"/>
    <n v="11806"/>
    <n v="34"/>
    <n v="29"/>
    <n v="2.3999999999999998E-3"/>
    <n v="28"/>
    <n v="0.96550000000000002"/>
    <n v="3"/>
    <n v="1"/>
    <x v="6"/>
    <x v="0"/>
    <x v="4"/>
  </r>
  <r>
    <x v="17"/>
    <x v="3"/>
    <s v="CA"/>
    <n v="38072"/>
    <n v="191"/>
    <n v="178"/>
    <n v="4.5999999999999999E-3"/>
    <n v="110"/>
    <n v="0.6179"/>
    <n v="18"/>
    <n v="0"/>
    <x v="6"/>
    <x v="0"/>
    <x v="4"/>
  </r>
  <r>
    <x v="52"/>
    <x v="3"/>
    <s v="AZ"/>
    <n v="20562"/>
    <n v="76"/>
    <n v="69"/>
    <n v="3.3E-3"/>
    <n v="60"/>
    <n v="0.86950000000000005"/>
    <n v="6"/>
    <n v="0"/>
    <x v="6"/>
    <x v="0"/>
    <x v="3"/>
  </r>
  <r>
    <x v="18"/>
    <x v="3"/>
    <s v="CA"/>
    <n v="33195"/>
    <n v="102"/>
    <n v="85"/>
    <n v="2.5000000000000001E-3"/>
    <n v="67"/>
    <n v="0.78820000000000001"/>
    <n v="1"/>
    <n v="0"/>
    <x v="6"/>
    <x v="0"/>
    <x v="1"/>
  </r>
  <r>
    <x v="19"/>
    <x v="6"/>
    <s v="TX"/>
    <n v="9868"/>
    <n v="50"/>
    <n v="47"/>
    <n v="4.7000000000000002E-3"/>
    <n v="30"/>
    <n v="0.63819999999999999"/>
    <n v="4"/>
    <n v="0"/>
    <x v="6"/>
    <x v="0"/>
    <x v="4"/>
  </r>
  <r>
    <x v="21"/>
    <x v="0"/>
    <s v="TX"/>
    <n v="14456"/>
    <n v="52"/>
    <n v="40"/>
    <n v="2.7000000000000001E-3"/>
    <n v="34"/>
    <n v="0.85"/>
    <n v="0"/>
    <n v="0"/>
    <x v="6"/>
    <x v="0"/>
    <x v="1"/>
  </r>
  <r>
    <x v="22"/>
    <x v="8"/>
    <s v="TX"/>
    <n v="27281"/>
    <n v="171"/>
    <n v="137"/>
    <n v="5.0000000000000001E-3"/>
    <n v="109"/>
    <n v="0.79559999999999997"/>
    <n v="28"/>
    <n v="1"/>
    <x v="6"/>
    <x v="0"/>
    <x v="1"/>
  </r>
  <r>
    <x v="23"/>
    <x v="9"/>
    <s v="CA"/>
    <n v="12149"/>
    <n v="50"/>
    <n v="44"/>
    <n v="3.5999999999999999E-3"/>
    <n v="29"/>
    <n v="0.65900000000000003"/>
    <n v="4"/>
    <n v="0"/>
    <x v="6"/>
    <x v="0"/>
    <x v="0"/>
  </r>
  <r>
    <x v="24"/>
    <x v="9"/>
    <s v="AZ"/>
    <n v="16800"/>
    <n v="218"/>
    <n v="117"/>
    <n v="6.8999999999999999E-3"/>
    <n v="94"/>
    <n v="0.8034"/>
    <n v="25"/>
    <n v="0"/>
    <x v="6"/>
    <x v="0"/>
    <x v="0"/>
  </r>
  <r>
    <x v="25"/>
    <x v="10"/>
    <s v="CA"/>
    <n v="33220"/>
    <n v="199"/>
    <n v="169"/>
    <n v="5.0000000000000001E-3"/>
    <n v="135"/>
    <n v="0.79879999999999995"/>
    <n v="16"/>
    <n v="0"/>
    <x v="6"/>
    <x v="0"/>
    <x v="1"/>
  </r>
  <r>
    <x v="26"/>
    <x v="10"/>
    <s v="TX"/>
    <n v="30355"/>
    <n v="236"/>
    <n v="201"/>
    <n v="6.6E-3"/>
    <n v="168"/>
    <n v="0.83579999999999999"/>
    <n v="22"/>
    <n v="0"/>
    <x v="6"/>
    <x v="0"/>
    <x v="4"/>
  </r>
  <r>
    <x v="27"/>
    <x v="10"/>
    <s v="AZ"/>
    <n v="19209"/>
    <n v="73"/>
    <n v="66"/>
    <n v="3.3999999999999998E-3"/>
    <n v="51"/>
    <n v="0.77270000000000005"/>
    <n v="4"/>
    <n v="0"/>
    <x v="6"/>
    <x v="0"/>
    <x v="0"/>
  </r>
  <r>
    <x v="28"/>
    <x v="11"/>
    <s v="AZ"/>
    <n v="4803"/>
    <n v="22"/>
    <n v="16"/>
    <n v="3.3E-3"/>
    <n v="14"/>
    <n v="0.875"/>
    <n v="2"/>
    <n v="0"/>
    <x v="6"/>
    <x v="0"/>
    <x v="2"/>
  </r>
  <r>
    <x v="30"/>
    <x v="4"/>
    <s v="CA"/>
    <n v="9305"/>
    <n v="36"/>
    <n v="33"/>
    <n v="3.5000000000000001E-3"/>
    <n v="24"/>
    <n v="0.72719999999999996"/>
    <n v="2"/>
    <n v="0"/>
    <x v="6"/>
    <x v="0"/>
    <x v="0"/>
  </r>
  <r>
    <x v="31"/>
    <x v="4"/>
    <s v="CA"/>
    <n v="7271"/>
    <n v="18"/>
    <n v="15"/>
    <n v="2E-3"/>
    <n v="13"/>
    <n v="0.86660000000000004"/>
    <n v="1"/>
    <n v="0"/>
    <x v="6"/>
    <x v="0"/>
    <x v="1"/>
  </r>
  <r>
    <x v="32"/>
    <x v="4"/>
    <s v="CA"/>
    <n v="6138"/>
    <n v="28"/>
    <n v="25"/>
    <n v="4.0000000000000001E-3"/>
    <n v="19"/>
    <n v="0.76"/>
    <n v="3"/>
    <n v="0"/>
    <x v="6"/>
    <x v="0"/>
    <x v="3"/>
  </r>
  <r>
    <x v="33"/>
    <x v="4"/>
    <s v="AZ"/>
    <n v="7209"/>
    <n v="20"/>
    <n v="19"/>
    <n v="2.5999999999999999E-3"/>
    <n v="17"/>
    <n v="0.89470000000000005"/>
    <n v="1"/>
    <n v="0"/>
    <x v="6"/>
    <x v="0"/>
    <x v="2"/>
  </r>
  <r>
    <x v="34"/>
    <x v="4"/>
    <s v="CA"/>
    <n v="5480"/>
    <n v="54"/>
    <n v="37"/>
    <n v="6.7000000000000002E-3"/>
    <n v="24"/>
    <n v="0.64859999999999995"/>
    <n v="2"/>
    <n v="1"/>
    <x v="6"/>
    <x v="0"/>
    <x v="1"/>
  </r>
  <r>
    <x v="35"/>
    <x v="4"/>
    <s v="AZ"/>
    <n v="7421"/>
    <n v="17"/>
    <n v="13"/>
    <n v="1.6999999999999999E-3"/>
    <n v="10"/>
    <n v="0.76919999999999999"/>
    <n v="0"/>
    <n v="0"/>
    <x v="6"/>
    <x v="0"/>
    <x v="0"/>
  </r>
  <r>
    <x v="36"/>
    <x v="12"/>
    <s v="CA"/>
    <n v="29454"/>
    <n v="81"/>
    <n v="62"/>
    <n v="2.0999999999999999E-3"/>
    <n v="47"/>
    <n v="0.75800000000000001"/>
    <n v="7"/>
    <n v="2"/>
    <x v="6"/>
    <x v="0"/>
    <x v="1"/>
  </r>
  <r>
    <x v="37"/>
    <x v="13"/>
    <s v="CA"/>
    <n v="17280"/>
    <n v="52"/>
    <n v="48"/>
    <n v="2.7000000000000001E-3"/>
    <n v="38"/>
    <n v="0.79159999999999997"/>
    <n v="2"/>
    <n v="0"/>
    <x v="6"/>
    <x v="0"/>
    <x v="0"/>
  </r>
  <r>
    <x v="38"/>
    <x v="13"/>
    <s v="AZ"/>
    <n v="32783"/>
    <n v="89"/>
    <n v="73"/>
    <n v="2.2000000000000001E-3"/>
    <n v="69"/>
    <n v="0.94520000000000004"/>
    <n v="5"/>
    <n v="2"/>
    <x v="6"/>
    <x v="0"/>
    <x v="1"/>
  </r>
  <r>
    <x v="39"/>
    <x v="2"/>
    <s v="CA"/>
    <n v="44511"/>
    <n v="160"/>
    <n v="148"/>
    <n v="3.3E-3"/>
    <n v="134"/>
    <n v="0.90539999999999998"/>
    <n v="18"/>
    <n v="2"/>
    <x v="6"/>
    <x v="0"/>
    <x v="3"/>
  </r>
  <r>
    <x v="40"/>
    <x v="14"/>
    <s v="TX"/>
    <n v="26613"/>
    <n v="87"/>
    <n v="74"/>
    <n v="2.7000000000000001E-3"/>
    <n v="57"/>
    <n v="0.7702"/>
    <n v="7"/>
    <n v="0"/>
    <x v="6"/>
    <x v="0"/>
    <x v="0"/>
  </r>
  <r>
    <x v="41"/>
    <x v="14"/>
    <s v="TX"/>
    <n v="17716"/>
    <n v="38"/>
    <n v="34"/>
    <n v="1.9E-3"/>
    <n v="29"/>
    <n v="0.85289999999999999"/>
    <n v="3"/>
    <n v="0"/>
    <x v="6"/>
    <x v="0"/>
    <x v="3"/>
  </r>
  <r>
    <x v="42"/>
    <x v="3"/>
    <s v="TX"/>
    <n v="41722"/>
    <n v="260"/>
    <n v="229"/>
    <n v="5.4000000000000003E-3"/>
    <n v="194"/>
    <n v="0.84709999999999996"/>
    <n v="37"/>
    <n v="1"/>
    <x v="6"/>
    <x v="0"/>
    <x v="4"/>
  </r>
  <r>
    <x v="43"/>
    <x v="6"/>
    <s v="CA"/>
    <n v="20029"/>
    <n v="184"/>
    <n v="166"/>
    <n v="8.2000000000000007E-3"/>
    <n v="128"/>
    <n v="0.77100000000000002"/>
    <n v="26"/>
    <n v="0"/>
    <x v="6"/>
    <x v="0"/>
    <x v="4"/>
  </r>
  <r>
    <x v="44"/>
    <x v="8"/>
    <s v="AZ"/>
    <n v="44398"/>
    <n v="260"/>
    <n v="211"/>
    <n v="4.7000000000000002E-3"/>
    <n v="112"/>
    <n v="0.53080000000000005"/>
    <n v="21"/>
    <n v="0"/>
    <x v="6"/>
    <x v="0"/>
    <x v="4"/>
  </r>
  <r>
    <x v="54"/>
    <x v="17"/>
    <s v="CA"/>
    <n v="14799"/>
    <n v="12"/>
    <n v="10"/>
    <n v="5.9999999999999995E-4"/>
    <n v="6"/>
    <n v="0.6"/>
    <n v="1"/>
    <n v="0"/>
    <x v="6"/>
    <x v="0"/>
    <x v="0"/>
  </r>
  <r>
    <x v="45"/>
    <x v="15"/>
    <s v="TX"/>
    <n v="13780"/>
    <n v="49"/>
    <n v="49"/>
    <n v="3.5000000000000001E-3"/>
    <n v="34"/>
    <n v="0.69379999999999997"/>
    <n v="4"/>
    <n v="0"/>
    <x v="6"/>
    <x v="0"/>
    <x v="2"/>
  </r>
  <r>
    <x v="46"/>
    <x v="3"/>
    <s v="AZ"/>
    <n v="46301"/>
    <n v="258"/>
    <n v="194"/>
    <n v="4.1000000000000003E-3"/>
    <n v="143"/>
    <n v="0.73709999999999998"/>
    <n v="14"/>
    <n v="0"/>
    <x v="6"/>
    <x v="0"/>
    <x v="0"/>
  </r>
  <r>
    <x v="47"/>
    <x v="8"/>
    <s v="AZ"/>
    <n v="29517"/>
    <n v="90"/>
    <n v="80"/>
    <n v="2.7000000000000001E-3"/>
    <n v="65"/>
    <n v="0.8125"/>
    <n v="11"/>
    <n v="1"/>
    <x v="6"/>
    <x v="0"/>
    <x v="3"/>
  </r>
  <r>
    <x v="48"/>
    <x v="8"/>
    <s v="CA"/>
    <n v="36636"/>
    <n v="177"/>
    <n v="155"/>
    <n v="4.1999999999999997E-3"/>
    <n v="129"/>
    <n v="0.83220000000000005"/>
    <n v="25"/>
    <n v="3"/>
    <x v="6"/>
    <x v="0"/>
    <x v="4"/>
  </r>
  <r>
    <x v="49"/>
    <x v="8"/>
    <s v="CA"/>
    <n v="25393"/>
    <n v="109"/>
    <n v="91"/>
    <n v="3.5000000000000001E-3"/>
    <n v="64"/>
    <n v="0.70320000000000005"/>
    <n v="10"/>
    <n v="0"/>
    <x v="6"/>
    <x v="0"/>
    <x v="0"/>
  </r>
  <r>
    <x v="50"/>
    <x v="16"/>
    <s v="CA"/>
    <n v="19404"/>
    <n v="52"/>
    <n v="30"/>
    <n v="1.5E-3"/>
    <n v="18"/>
    <n v="0.6"/>
    <n v="2"/>
    <n v="0"/>
    <x v="6"/>
    <x v="0"/>
    <x v="0"/>
  </r>
  <r>
    <x v="51"/>
    <x v="16"/>
    <s v="AZ"/>
    <n v="16233"/>
    <n v="64"/>
    <n v="61"/>
    <n v="3.7000000000000002E-3"/>
    <n v="52"/>
    <n v="0.85240000000000005"/>
    <n v="11"/>
    <n v="0"/>
    <x v="6"/>
    <x v="0"/>
    <x v="2"/>
  </r>
  <r>
    <x v="55"/>
    <x v="13"/>
    <s v="AZ"/>
    <n v="32663"/>
    <n v="105"/>
    <n v="70"/>
    <n v="2.0999999999999999E-3"/>
    <n v="60"/>
    <n v="0.85709999999999997"/>
    <n v="1"/>
    <n v="0"/>
    <x v="6"/>
    <x v="0"/>
    <x v="0"/>
  </r>
  <r>
    <x v="55"/>
    <x v="13"/>
    <s v="AZ"/>
    <n v="28672"/>
    <n v="86"/>
    <n v="71"/>
    <n v="2.3999999999999998E-3"/>
    <n v="56"/>
    <n v="0.78869999999999996"/>
    <n v="2"/>
    <n v="0"/>
    <x v="5"/>
    <x v="0"/>
    <x v="0"/>
  </r>
  <r>
    <x v="0"/>
    <x v="0"/>
    <s v="AZ"/>
    <n v="16774"/>
    <n v="66"/>
    <n v="51"/>
    <n v="3.0000000000000001E-3"/>
    <n v="47"/>
    <n v="0.92149999999999999"/>
    <n v="4"/>
    <n v="0"/>
    <x v="7"/>
    <x v="1"/>
    <x v="0"/>
  </r>
  <r>
    <x v="1"/>
    <x v="0"/>
    <s v="AZ"/>
    <n v="13131"/>
    <n v="37"/>
    <n v="30"/>
    <n v="2.2000000000000001E-3"/>
    <n v="16"/>
    <n v="0.5333"/>
    <n v="6"/>
    <n v="1"/>
    <x v="7"/>
    <x v="1"/>
    <x v="1"/>
  </r>
  <r>
    <x v="2"/>
    <x v="1"/>
    <s v="AZ"/>
    <n v="16307"/>
    <n v="58"/>
    <n v="40"/>
    <n v="2.3999999999999998E-3"/>
    <n v="27"/>
    <n v="0.67500000000000004"/>
    <n v="5"/>
    <n v="0"/>
    <x v="7"/>
    <x v="1"/>
    <x v="0"/>
  </r>
  <r>
    <x v="3"/>
    <x v="1"/>
    <s v="AZ"/>
    <n v="11319"/>
    <n v="42"/>
    <n v="31"/>
    <n v="2.7000000000000001E-3"/>
    <n v="22"/>
    <n v="0.70960000000000001"/>
    <n v="6"/>
    <n v="0"/>
    <x v="7"/>
    <x v="1"/>
    <x v="1"/>
  </r>
  <r>
    <x v="4"/>
    <x v="1"/>
    <s v="AZ"/>
    <n v="14061"/>
    <n v="37"/>
    <n v="35"/>
    <n v="2.3999999999999998E-3"/>
    <n v="32"/>
    <n v="0.91420000000000001"/>
    <n v="4"/>
    <n v="0"/>
    <x v="7"/>
    <x v="1"/>
    <x v="2"/>
  </r>
  <r>
    <x v="5"/>
    <x v="1"/>
    <s v="AZ"/>
    <n v="22374"/>
    <n v="89"/>
    <n v="64"/>
    <n v="2.8E-3"/>
    <n v="50"/>
    <n v="0.78120000000000001"/>
    <n v="2"/>
    <n v="0"/>
    <x v="7"/>
    <x v="1"/>
    <x v="0"/>
  </r>
  <r>
    <x v="6"/>
    <x v="1"/>
    <s v="AZ"/>
    <n v="18040"/>
    <n v="68"/>
    <n v="55"/>
    <n v="3.0000000000000001E-3"/>
    <n v="49"/>
    <n v="0.89090000000000003"/>
    <n v="10"/>
    <n v="0"/>
    <x v="7"/>
    <x v="1"/>
    <x v="2"/>
  </r>
  <r>
    <x v="7"/>
    <x v="1"/>
    <s v="AZ"/>
    <n v="25911"/>
    <n v="128"/>
    <n v="115"/>
    <n v="4.4000000000000003E-3"/>
    <n v="99"/>
    <n v="0.86080000000000001"/>
    <n v="13"/>
    <n v="0"/>
    <x v="7"/>
    <x v="1"/>
    <x v="3"/>
  </r>
  <r>
    <x v="8"/>
    <x v="2"/>
    <s v="AZ"/>
    <n v="42034"/>
    <n v="300"/>
    <n v="257"/>
    <n v="6.1000000000000004E-3"/>
    <n v="191"/>
    <n v="0.74309999999999998"/>
    <n v="22"/>
    <n v="0"/>
    <x v="7"/>
    <x v="1"/>
    <x v="0"/>
  </r>
  <r>
    <x v="9"/>
    <x v="2"/>
    <s v="AZ"/>
    <n v="56762"/>
    <n v="199"/>
    <n v="159"/>
    <n v="2.8E-3"/>
    <n v="129"/>
    <n v="0.81130000000000002"/>
    <n v="2"/>
    <n v="0"/>
    <x v="7"/>
    <x v="1"/>
    <x v="4"/>
  </r>
  <r>
    <x v="10"/>
    <x v="2"/>
    <s v="AZ"/>
    <n v="30552"/>
    <n v="62"/>
    <n v="54"/>
    <n v="1.6999999999999999E-3"/>
    <n v="48"/>
    <n v="0.88880000000000003"/>
    <n v="4"/>
    <n v="0"/>
    <x v="7"/>
    <x v="1"/>
    <x v="1"/>
  </r>
  <r>
    <x v="11"/>
    <x v="2"/>
    <s v="AZ"/>
    <n v="51830"/>
    <n v="159"/>
    <n v="143"/>
    <n v="2.7000000000000001E-3"/>
    <n v="119"/>
    <n v="0.83209999999999995"/>
    <n v="20"/>
    <n v="0"/>
    <x v="7"/>
    <x v="1"/>
    <x v="2"/>
  </r>
  <r>
    <x v="12"/>
    <x v="2"/>
    <s v="AZ"/>
    <n v="46442"/>
    <n v="164"/>
    <n v="152"/>
    <n v="3.2000000000000002E-3"/>
    <n v="134"/>
    <n v="0.88149999999999995"/>
    <n v="14"/>
    <n v="0"/>
    <x v="7"/>
    <x v="1"/>
    <x v="1"/>
  </r>
  <r>
    <x v="53"/>
    <x v="0"/>
    <s v="AZ"/>
    <n v="19166"/>
    <n v="39"/>
    <n v="36"/>
    <n v="1.8E-3"/>
    <n v="27"/>
    <n v="0.75"/>
    <n v="0"/>
    <n v="0"/>
    <x v="7"/>
    <x v="1"/>
    <x v="3"/>
  </r>
  <r>
    <x v="13"/>
    <x v="3"/>
    <s v="AZ"/>
    <n v="36934"/>
    <n v="235"/>
    <n v="211"/>
    <n v="5.7000000000000002E-3"/>
    <n v="188"/>
    <n v="0.89090000000000003"/>
    <n v="27"/>
    <n v="1"/>
    <x v="7"/>
    <x v="1"/>
    <x v="3"/>
  </r>
  <r>
    <x v="14"/>
    <x v="2"/>
    <s v="AZ"/>
    <n v="47426"/>
    <n v="205"/>
    <n v="175"/>
    <n v="3.5999999999999999E-3"/>
    <n v="122"/>
    <n v="0.69710000000000005"/>
    <n v="20"/>
    <n v="0"/>
    <x v="7"/>
    <x v="1"/>
    <x v="2"/>
  </r>
  <r>
    <x v="15"/>
    <x v="4"/>
    <s v="AZ"/>
    <n v="9161"/>
    <n v="22"/>
    <n v="17"/>
    <n v="1.8E-3"/>
    <n v="15"/>
    <n v="0.88229999999999997"/>
    <n v="1"/>
    <n v="0"/>
    <x v="7"/>
    <x v="1"/>
    <x v="2"/>
  </r>
  <r>
    <x v="16"/>
    <x v="5"/>
    <s v="AZ"/>
    <n v="7712"/>
    <n v="42"/>
    <n v="33"/>
    <n v="4.1999999999999997E-3"/>
    <n v="27"/>
    <n v="0.81810000000000005"/>
    <n v="7"/>
    <n v="1"/>
    <x v="7"/>
    <x v="1"/>
    <x v="4"/>
  </r>
  <r>
    <x v="17"/>
    <x v="3"/>
    <s v="AZ"/>
    <n v="31394"/>
    <n v="195"/>
    <n v="176"/>
    <n v="5.5999999999999999E-3"/>
    <n v="125"/>
    <n v="0.71020000000000005"/>
    <n v="27"/>
    <n v="1"/>
    <x v="7"/>
    <x v="1"/>
    <x v="4"/>
  </r>
  <r>
    <x v="52"/>
    <x v="3"/>
    <s v="AZ"/>
    <n v="22198"/>
    <n v="99"/>
    <n v="86"/>
    <n v="3.8E-3"/>
    <n v="76"/>
    <n v="0.88370000000000004"/>
    <n v="5"/>
    <n v="2"/>
    <x v="7"/>
    <x v="1"/>
    <x v="3"/>
  </r>
  <r>
    <x v="18"/>
    <x v="3"/>
    <s v="AZ"/>
    <n v="35406"/>
    <n v="91"/>
    <n v="74"/>
    <n v="2E-3"/>
    <n v="60"/>
    <n v="0.81079999999999997"/>
    <n v="1"/>
    <n v="0"/>
    <x v="7"/>
    <x v="1"/>
    <x v="1"/>
  </r>
  <r>
    <x v="19"/>
    <x v="6"/>
    <s v="AZ"/>
    <n v="11209"/>
    <n v="58"/>
    <n v="49"/>
    <n v="4.3E-3"/>
    <n v="30"/>
    <n v="0.61219999999999997"/>
    <n v="4"/>
    <n v="0"/>
    <x v="7"/>
    <x v="1"/>
    <x v="4"/>
  </r>
  <r>
    <x v="21"/>
    <x v="0"/>
    <s v="AZ"/>
    <n v="15000"/>
    <n v="53"/>
    <n v="43"/>
    <n v="2.8E-3"/>
    <n v="31"/>
    <n v="0.72089999999999999"/>
    <n v="3"/>
    <n v="2"/>
    <x v="7"/>
    <x v="1"/>
    <x v="1"/>
  </r>
  <r>
    <x v="22"/>
    <x v="8"/>
    <s v="AZ"/>
    <n v="31088"/>
    <n v="195"/>
    <n v="147"/>
    <n v="4.7000000000000002E-3"/>
    <n v="118"/>
    <n v="0.80269999999999997"/>
    <n v="28"/>
    <n v="1"/>
    <x v="7"/>
    <x v="1"/>
    <x v="1"/>
  </r>
  <r>
    <x v="23"/>
    <x v="9"/>
    <s v="AZ"/>
    <n v="13109"/>
    <n v="57"/>
    <n v="45"/>
    <n v="3.3999999999999998E-3"/>
    <n v="36"/>
    <n v="0.8"/>
    <n v="1"/>
    <n v="0"/>
    <x v="7"/>
    <x v="1"/>
    <x v="0"/>
  </r>
  <r>
    <x v="24"/>
    <x v="9"/>
    <s v="AZ"/>
    <n v="19253"/>
    <n v="262"/>
    <n v="126"/>
    <n v="6.4999999999999997E-3"/>
    <n v="89"/>
    <n v="0.70630000000000004"/>
    <n v="20"/>
    <n v="2"/>
    <x v="7"/>
    <x v="1"/>
    <x v="0"/>
  </r>
  <r>
    <x v="25"/>
    <x v="10"/>
    <s v="AZ"/>
    <n v="38051"/>
    <n v="178"/>
    <n v="141"/>
    <n v="3.7000000000000002E-3"/>
    <n v="106"/>
    <n v="0.75170000000000003"/>
    <n v="12"/>
    <n v="0"/>
    <x v="7"/>
    <x v="1"/>
    <x v="1"/>
  </r>
  <r>
    <x v="26"/>
    <x v="10"/>
    <s v="AZ"/>
    <n v="33690"/>
    <n v="220"/>
    <n v="184"/>
    <n v="5.4000000000000003E-3"/>
    <n v="143"/>
    <n v="0.77710000000000001"/>
    <n v="13"/>
    <n v="0"/>
    <x v="7"/>
    <x v="1"/>
    <x v="4"/>
  </r>
  <r>
    <x v="27"/>
    <x v="10"/>
    <s v="AZ"/>
    <n v="22166"/>
    <n v="73"/>
    <n v="60"/>
    <n v="2.7000000000000001E-3"/>
    <n v="49"/>
    <n v="0.81659999999999999"/>
    <n v="3"/>
    <n v="0"/>
    <x v="7"/>
    <x v="1"/>
    <x v="0"/>
  </r>
  <r>
    <x v="28"/>
    <x v="11"/>
    <s v="AZ"/>
    <n v="6323"/>
    <n v="18"/>
    <n v="14"/>
    <n v="2.2000000000000001E-3"/>
    <n v="11"/>
    <n v="0.78569999999999995"/>
    <n v="0"/>
    <n v="0"/>
    <x v="7"/>
    <x v="1"/>
    <x v="2"/>
  </r>
  <r>
    <x v="30"/>
    <x v="4"/>
    <s v="AZ"/>
    <n v="9854"/>
    <n v="36"/>
    <n v="32"/>
    <n v="3.2000000000000002E-3"/>
    <n v="30"/>
    <n v="0.9375"/>
    <n v="1"/>
    <n v="0"/>
    <x v="7"/>
    <x v="1"/>
    <x v="0"/>
  </r>
  <r>
    <x v="31"/>
    <x v="4"/>
    <s v="AZ"/>
    <n v="7668"/>
    <n v="16"/>
    <n v="12"/>
    <n v="1.5E-3"/>
    <n v="10"/>
    <n v="0.83330000000000004"/>
    <n v="2"/>
    <n v="0"/>
    <x v="7"/>
    <x v="1"/>
    <x v="1"/>
  </r>
  <r>
    <x v="32"/>
    <x v="4"/>
    <s v="AZ"/>
    <n v="8061"/>
    <n v="26"/>
    <n v="23"/>
    <n v="2.8E-3"/>
    <n v="16"/>
    <n v="0.6956"/>
    <n v="1"/>
    <n v="0"/>
    <x v="7"/>
    <x v="1"/>
    <x v="3"/>
  </r>
  <r>
    <x v="33"/>
    <x v="4"/>
    <s v="AZ"/>
    <n v="8405"/>
    <n v="26"/>
    <n v="23"/>
    <n v="2.7000000000000001E-3"/>
    <n v="21"/>
    <n v="0.91300000000000003"/>
    <n v="1"/>
    <n v="0"/>
    <x v="7"/>
    <x v="1"/>
    <x v="2"/>
  </r>
  <r>
    <x v="34"/>
    <x v="4"/>
    <s v="AZ"/>
    <n v="7282"/>
    <n v="53"/>
    <n v="40"/>
    <n v="5.4000000000000003E-3"/>
    <n v="32"/>
    <n v="0.8"/>
    <n v="3"/>
    <n v="0"/>
    <x v="7"/>
    <x v="1"/>
    <x v="1"/>
  </r>
  <r>
    <x v="35"/>
    <x v="4"/>
    <s v="AZ"/>
    <n v="10980"/>
    <n v="34"/>
    <n v="28"/>
    <n v="2.5000000000000001E-3"/>
    <n v="23"/>
    <n v="0.82140000000000002"/>
    <n v="2"/>
    <n v="0"/>
    <x v="7"/>
    <x v="1"/>
    <x v="0"/>
  </r>
  <r>
    <x v="36"/>
    <x v="12"/>
    <s v="AZ"/>
    <n v="35489"/>
    <n v="74"/>
    <n v="47"/>
    <n v="1.2999999999999999E-3"/>
    <n v="41"/>
    <n v="0.87229999999999996"/>
    <n v="8"/>
    <n v="0"/>
    <x v="7"/>
    <x v="1"/>
    <x v="1"/>
  </r>
  <r>
    <x v="37"/>
    <x v="13"/>
    <s v="AZ"/>
    <n v="22486"/>
    <n v="90"/>
    <n v="79"/>
    <n v="3.5000000000000001E-3"/>
    <n v="60"/>
    <n v="0.75939999999999996"/>
    <n v="3"/>
    <n v="0"/>
    <x v="7"/>
    <x v="1"/>
    <x v="0"/>
  </r>
  <r>
    <x v="55"/>
    <x v="13"/>
    <s v="AZ"/>
    <n v="37725"/>
    <n v="117"/>
    <n v="76"/>
    <n v="2E-3"/>
    <n v="54"/>
    <n v="0.71050000000000002"/>
    <n v="0"/>
    <n v="0"/>
    <x v="7"/>
    <x v="1"/>
    <x v="0"/>
  </r>
  <r>
    <x v="38"/>
    <x v="13"/>
    <s v="AZ"/>
    <n v="33230"/>
    <n v="99"/>
    <n v="81"/>
    <n v="2.3999999999999998E-3"/>
    <n v="68"/>
    <n v="0.83950000000000002"/>
    <n v="7"/>
    <n v="0"/>
    <x v="7"/>
    <x v="1"/>
    <x v="1"/>
  </r>
  <r>
    <x v="39"/>
    <x v="2"/>
    <s v="AZ"/>
    <n v="32865"/>
    <n v="135"/>
    <n v="126"/>
    <n v="3.8E-3"/>
    <n v="116"/>
    <n v="0.92059999999999997"/>
    <n v="15"/>
    <n v="0"/>
    <x v="7"/>
    <x v="1"/>
    <x v="3"/>
  </r>
  <r>
    <x v="40"/>
    <x v="14"/>
    <s v="AZ"/>
    <n v="28117"/>
    <n v="96"/>
    <n v="85"/>
    <n v="3.0000000000000001E-3"/>
    <n v="69"/>
    <n v="0.81169999999999998"/>
    <n v="4"/>
    <n v="0"/>
    <x v="7"/>
    <x v="1"/>
    <x v="0"/>
  </r>
  <r>
    <x v="41"/>
    <x v="14"/>
    <s v="AZ"/>
    <n v="20374"/>
    <n v="76"/>
    <n v="64"/>
    <n v="3.0999999999999999E-3"/>
    <n v="52"/>
    <n v="0.8125"/>
    <n v="7"/>
    <n v="0"/>
    <x v="7"/>
    <x v="1"/>
    <x v="3"/>
  </r>
  <r>
    <x v="42"/>
    <x v="3"/>
    <s v="AZ"/>
    <n v="37547"/>
    <n v="303"/>
    <n v="266"/>
    <n v="7.0000000000000001E-3"/>
    <n v="218"/>
    <n v="0.81950000000000001"/>
    <n v="36"/>
    <n v="0"/>
    <x v="7"/>
    <x v="1"/>
    <x v="4"/>
  </r>
  <r>
    <x v="43"/>
    <x v="6"/>
    <s v="AZ"/>
    <n v="19121"/>
    <n v="222"/>
    <n v="190"/>
    <n v="9.9000000000000008E-3"/>
    <n v="142"/>
    <n v="0.74729999999999996"/>
    <n v="14"/>
    <n v="0"/>
    <x v="7"/>
    <x v="1"/>
    <x v="4"/>
  </r>
  <r>
    <x v="44"/>
    <x v="8"/>
    <s v="AZ"/>
    <n v="45424"/>
    <n v="266"/>
    <n v="207"/>
    <n v="4.4999999999999997E-3"/>
    <n v="110"/>
    <n v="0.53139999999999998"/>
    <n v="14"/>
    <n v="1"/>
    <x v="7"/>
    <x v="1"/>
    <x v="4"/>
  </r>
  <r>
    <x v="54"/>
    <x v="17"/>
    <s v="AZ"/>
    <n v="13247"/>
    <n v="12"/>
    <n v="11"/>
    <n v="8.0000000000000004E-4"/>
    <n v="8"/>
    <n v="0.72719999999999996"/>
    <n v="1"/>
    <n v="0"/>
    <x v="7"/>
    <x v="1"/>
    <x v="0"/>
  </r>
  <r>
    <x v="45"/>
    <x v="15"/>
    <s v="AZ"/>
    <n v="17974"/>
    <n v="48"/>
    <n v="42"/>
    <n v="2.3E-3"/>
    <n v="33"/>
    <n v="0.78569999999999995"/>
    <n v="5"/>
    <n v="0"/>
    <x v="7"/>
    <x v="1"/>
    <x v="2"/>
  </r>
  <r>
    <x v="46"/>
    <x v="3"/>
    <s v="AZ"/>
    <n v="57916"/>
    <n v="252"/>
    <n v="202"/>
    <n v="3.3999999999999998E-3"/>
    <n v="140"/>
    <n v="0.69299999999999995"/>
    <n v="12"/>
    <n v="0"/>
    <x v="7"/>
    <x v="1"/>
    <x v="0"/>
  </r>
  <r>
    <x v="47"/>
    <x v="8"/>
    <s v="AZ"/>
    <n v="30024"/>
    <n v="104"/>
    <n v="92"/>
    <n v="3.0000000000000001E-3"/>
    <n v="75"/>
    <n v="0.81520000000000004"/>
    <n v="12"/>
    <n v="0"/>
    <x v="7"/>
    <x v="1"/>
    <x v="3"/>
  </r>
  <r>
    <x v="48"/>
    <x v="8"/>
    <s v="AZ"/>
    <n v="30338"/>
    <n v="132"/>
    <n v="116"/>
    <n v="3.8E-3"/>
    <n v="101"/>
    <n v="0.87060000000000004"/>
    <n v="13"/>
    <n v="0"/>
    <x v="7"/>
    <x v="1"/>
    <x v="4"/>
  </r>
  <r>
    <x v="49"/>
    <x v="8"/>
    <s v="AZ"/>
    <n v="25379"/>
    <n v="118"/>
    <n v="88"/>
    <n v="3.3999999999999998E-3"/>
    <n v="52"/>
    <n v="0.59089999999999998"/>
    <n v="5"/>
    <n v="0"/>
    <x v="7"/>
    <x v="1"/>
    <x v="0"/>
  </r>
  <r>
    <x v="50"/>
    <x v="16"/>
    <s v="AZ"/>
    <n v="25085"/>
    <n v="63"/>
    <n v="31"/>
    <n v="1.1999999999999999E-3"/>
    <n v="21"/>
    <n v="0.6774"/>
    <n v="2"/>
    <n v="0"/>
    <x v="7"/>
    <x v="1"/>
    <x v="0"/>
  </r>
  <r>
    <x v="51"/>
    <x v="16"/>
    <s v="AZ"/>
    <n v="22014"/>
    <n v="44"/>
    <n v="40"/>
    <n v="1.8E-3"/>
    <n v="35"/>
    <n v="0.875"/>
    <n v="3"/>
    <n v="1"/>
    <x v="7"/>
    <x v="1"/>
    <x v="2"/>
  </r>
  <r>
    <x v="0"/>
    <x v="0"/>
    <s v="AZ"/>
    <n v="14615"/>
    <n v="75"/>
    <n v="61"/>
    <n v="4.1000000000000003E-3"/>
    <n v="54"/>
    <n v="0.88519999999999999"/>
    <n v="5"/>
    <n v="3"/>
    <x v="8"/>
    <x v="1"/>
    <x v="0"/>
  </r>
  <r>
    <x v="1"/>
    <x v="0"/>
    <s v="AZ"/>
    <n v="10304"/>
    <n v="28"/>
    <n v="24"/>
    <n v="2.3E-3"/>
    <n v="21"/>
    <n v="0.875"/>
    <n v="1"/>
    <n v="0"/>
    <x v="8"/>
    <x v="1"/>
    <x v="1"/>
  </r>
  <r>
    <x v="2"/>
    <x v="1"/>
    <s v="AZ"/>
    <n v="12655"/>
    <n v="37"/>
    <n v="27"/>
    <n v="2.0999999999999999E-3"/>
    <n v="16"/>
    <n v="0.59250000000000003"/>
    <n v="2"/>
    <n v="0"/>
    <x v="8"/>
    <x v="1"/>
    <x v="0"/>
  </r>
  <r>
    <x v="3"/>
    <x v="1"/>
    <s v="AZ"/>
    <n v="9810"/>
    <n v="29"/>
    <n v="23"/>
    <n v="2.3E-3"/>
    <n v="22"/>
    <n v="0.95650000000000002"/>
    <n v="3"/>
    <n v="0"/>
    <x v="8"/>
    <x v="1"/>
    <x v="1"/>
  </r>
  <r>
    <x v="4"/>
    <x v="1"/>
    <s v="AZ"/>
    <n v="12312"/>
    <n v="25"/>
    <n v="24"/>
    <n v="1.9E-3"/>
    <n v="19"/>
    <n v="0.79159999999999997"/>
    <n v="0"/>
    <n v="0"/>
    <x v="8"/>
    <x v="1"/>
    <x v="2"/>
  </r>
  <r>
    <x v="5"/>
    <x v="1"/>
    <s v="AZ"/>
    <n v="19038"/>
    <n v="67"/>
    <n v="57"/>
    <n v="2.8999999999999998E-3"/>
    <n v="44"/>
    <n v="0.77190000000000003"/>
    <n v="10"/>
    <n v="0"/>
    <x v="8"/>
    <x v="1"/>
    <x v="0"/>
  </r>
  <r>
    <x v="6"/>
    <x v="1"/>
    <s v="AZ"/>
    <n v="17509"/>
    <n v="50"/>
    <n v="44"/>
    <n v="2.5000000000000001E-3"/>
    <n v="38"/>
    <n v="0.86360000000000003"/>
    <n v="3"/>
    <n v="0"/>
    <x v="8"/>
    <x v="1"/>
    <x v="2"/>
  </r>
  <r>
    <x v="7"/>
    <x v="1"/>
    <s v="AZ"/>
    <n v="24273"/>
    <n v="127"/>
    <n v="111"/>
    <n v="4.4999999999999997E-3"/>
    <n v="99"/>
    <n v="0.89180000000000004"/>
    <n v="13"/>
    <n v="0"/>
    <x v="8"/>
    <x v="1"/>
    <x v="3"/>
  </r>
  <r>
    <x v="8"/>
    <x v="2"/>
    <s v="AZ"/>
    <n v="43271"/>
    <n v="230"/>
    <n v="201"/>
    <n v="4.5999999999999999E-3"/>
    <n v="146"/>
    <n v="0.72629999999999995"/>
    <n v="20"/>
    <n v="1"/>
    <x v="8"/>
    <x v="1"/>
    <x v="0"/>
  </r>
  <r>
    <x v="9"/>
    <x v="2"/>
    <s v="AZ"/>
    <n v="49555"/>
    <n v="138"/>
    <n v="128"/>
    <n v="2.5000000000000001E-3"/>
    <n v="109"/>
    <n v="0.85150000000000003"/>
    <n v="0"/>
    <n v="0"/>
    <x v="8"/>
    <x v="1"/>
    <x v="4"/>
  </r>
  <r>
    <x v="10"/>
    <x v="2"/>
    <s v="AZ"/>
    <n v="32622"/>
    <n v="32"/>
    <n v="25"/>
    <n v="6.9999999999999999E-4"/>
    <n v="23"/>
    <n v="0.92"/>
    <n v="4"/>
    <n v="0"/>
    <x v="8"/>
    <x v="1"/>
    <x v="1"/>
  </r>
  <r>
    <x v="11"/>
    <x v="2"/>
    <s v="AZ"/>
    <n v="58454"/>
    <n v="142"/>
    <n v="115"/>
    <n v="1.9E-3"/>
    <n v="95"/>
    <n v="0.82599999999999996"/>
    <n v="7"/>
    <n v="1"/>
    <x v="8"/>
    <x v="1"/>
    <x v="2"/>
  </r>
  <r>
    <x v="12"/>
    <x v="2"/>
    <s v="AZ"/>
    <n v="38997"/>
    <n v="134"/>
    <n v="123"/>
    <n v="3.0999999999999999E-3"/>
    <n v="104"/>
    <n v="0.84550000000000003"/>
    <n v="22"/>
    <n v="2"/>
    <x v="8"/>
    <x v="1"/>
    <x v="1"/>
  </r>
  <r>
    <x v="53"/>
    <x v="0"/>
    <s v="AZ"/>
    <n v="16166"/>
    <n v="37"/>
    <n v="29"/>
    <n v="1.6999999999999999E-3"/>
    <n v="21"/>
    <n v="0.72409999999999997"/>
    <n v="4"/>
    <n v="0"/>
    <x v="8"/>
    <x v="1"/>
    <x v="3"/>
  </r>
  <r>
    <x v="13"/>
    <x v="3"/>
    <s v="AZ"/>
    <n v="42271"/>
    <n v="231"/>
    <n v="207"/>
    <n v="4.7999999999999996E-3"/>
    <n v="173"/>
    <n v="0.8357"/>
    <n v="27"/>
    <n v="0"/>
    <x v="8"/>
    <x v="1"/>
    <x v="3"/>
  </r>
  <r>
    <x v="14"/>
    <x v="2"/>
    <s v="AZ"/>
    <n v="51031"/>
    <n v="176"/>
    <n v="150"/>
    <n v="2.8999999999999998E-3"/>
    <n v="115"/>
    <n v="0.76659999999999995"/>
    <n v="10"/>
    <n v="1"/>
    <x v="8"/>
    <x v="1"/>
    <x v="2"/>
  </r>
  <r>
    <x v="15"/>
    <x v="4"/>
    <s v="AZ"/>
    <n v="11347"/>
    <n v="21"/>
    <n v="18"/>
    <n v="1.5E-3"/>
    <n v="13"/>
    <n v="0.72219999999999995"/>
    <n v="1"/>
    <n v="0"/>
    <x v="8"/>
    <x v="1"/>
    <x v="2"/>
  </r>
  <r>
    <x v="16"/>
    <x v="5"/>
    <s v="AZ"/>
    <n v="9701"/>
    <n v="20"/>
    <n v="19"/>
    <n v="1.9E-3"/>
    <n v="14"/>
    <n v="0.73680000000000001"/>
    <n v="3"/>
    <n v="1"/>
    <x v="8"/>
    <x v="1"/>
    <x v="4"/>
  </r>
  <r>
    <x v="17"/>
    <x v="3"/>
    <s v="AZ"/>
    <n v="43817"/>
    <n v="180"/>
    <n v="168"/>
    <n v="3.8E-3"/>
    <n v="101"/>
    <n v="0.60109999999999997"/>
    <n v="22"/>
    <n v="1"/>
    <x v="8"/>
    <x v="1"/>
    <x v="4"/>
  </r>
  <r>
    <x v="52"/>
    <x v="3"/>
    <s v="AZ"/>
    <n v="25396"/>
    <n v="105"/>
    <n v="92"/>
    <n v="3.5999999999999999E-3"/>
    <n v="79"/>
    <n v="0.85860000000000003"/>
    <n v="4"/>
    <n v="0"/>
    <x v="8"/>
    <x v="1"/>
    <x v="3"/>
  </r>
  <r>
    <x v="18"/>
    <x v="3"/>
    <s v="AZ"/>
    <n v="34725"/>
    <n v="72"/>
    <n v="62"/>
    <n v="1.6999999999999999E-3"/>
    <n v="46"/>
    <n v="0.7419"/>
    <n v="0"/>
    <n v="0"/>
    <x v="8"/>
    <x v="1"/>
    <x v="1"/>
  </r>
  <r>
    <x v="19"/>
    <x v="6"/>
    <s v="AZ"/>
    <n v="11147"/>
    <n v="47"/>
    <n v="41"/>
    <n v="3.5999999999999999E-3"/>
    <n v="22"/>
    <n v="0.53649999999999998"/>
    <n v="2"/>
    <n v="1"/>
    <x v="8"/>
    <x v="1"/>
    <x v="4"/>
  </r>
  <r>
    <x v="21"/>
    <x v="0"/>
    <s v="AZ"/>
    <n v="15563"/>
    <n v="44"/>
    <n v="32"/>
    <n v="2E-3"/>
    <n v="26"/>
    <n v="0.8125"/>
    <n v="3"/>
    <n v="0"/>
    <x v="8"/>
    <x v="1"/>
    <x v="1"/>
  </r>
  <r>
    <x v="22"/>
    <x v="8"/>
    <s v="AZ"/>
    <n v="31655"/>
    <n v="137"/>
    <n v="120"/>
    <n v="3.7000000000000002E-3"/>
    <n v="90"/>
    <n v="0.75"/>
    <n v="15"/>
    <n v="1"/>
    <x v="8"/>
    <x v="1"/>
    <x v="1"/>
  </r>
  <r>
    <x v="23"/>
    <x v="9"/>
    <s v="AZ"/>
    <n v="12590"/>
    <n v="51"/>
    <n v="45"/>
    <n v="3.5000000000000001E-3"/>
    <n v="36"/>
    <n v="0.8"/>
    <n v="4"/>
    <n v="0"/>
    <x v="8"/>
    <x v="1"/>
    <x v="0"/>
  </r>
  <r>
    <x v="24"/>
    <x v="9"/>
    <s v="AZ"/>
    <n v="19447"/>
    <n v="174"/>
    <n v="97"/>
    <n v="4.8999999999999998E-3"/>
    <n v="79"/>
    <n v="0.81440000000000001"/>
    <n v="15"/>
    <n v="0"/>
    <x v="8"/>
    <x v="1"/>
    <x v="0"/>
  </r>
  <r>
    <x v="25"/>
    <x v="10"/>
    <s v="AZ"/>
    <n v="41750"/>
    <n v="153"/>
    <n v="130"/>
    <n v="3.0999999999999999E-3"/>
    <n v="101"/>
    <n v="0.77690000000000003"/>
    <n v="9"/>
    <n v="2"/>
    <x v="8"/>
    <x v="1"/>
    <x v="1"/>
  </r>
  <r>
    <x v="26"/>
    <x v="10"/>
    <s v="AZ"/>
    <n v="31048"/>
    <n v="201"/>
    <n v="173"/>
    <n v="5.4999999999999997E-3"/>
    <n v="137"/>
    <n v="0.79190000000000005"/>
    <n v="12"/>
    <n v="0"/>
    <x v="8"/>
    <x v="1"/>
    <x v="4"/>
  </r>
  <r>
    <x v="27"/>
    <x v="10"/>
    <s v="AZ"/>
    <n v="23798"/>
    <n v="56"/>
    <n v="53"/>
    <n v="2.2000000000000001E-3"/>
    <n v="42"/>
    <n v="0.79239999999999999"/>
    <n v="1"/>
    <n v="0"/>
    <x v="8"/>
    <x v="1"/>
    <x v="0"/>
  </r>
  <r>
    <x v="28"/>
    <x v="11"/>
    <s v="AZ"/>
    <n v="8974"/>
    <n v="24"/>
    <n v="19"/>
    <n v="2.0999999999999999E-3"/>
    <n v="15"/>
    <n v="0.78939999999999999"/>
    <n v="0"/>
    <n v="0"/>
    <x v="8"/>
    <x v="1"/>
    <x v="2"/>
  </r>
  <r>
    <x v="30"/>
    <x v="4"/>
    <s v="AZ"/>
    <n v="10821"/>
    <n v="29"/>
    <n v="26"/>
    <n v="2.3999999999999998E-3"/>
    <n v="19"/>
    <n v="0.73070000000000002"/>
    <n v="1"/>
    <n v="1"/>
    <x v="8"/>
    <x v="1"/>
    <x v="0"/>
  </r>
  <r>
    <x v="31"/>
    <x v="4"/>
    <s v="AZ"/>
    <n v="9404"/>
    <n v="14"/>
    <n v="13"/>
    <n v="1.2999999999999999E-3"/>
    <n v="12"/>
    <n v="0.92300000000000004"/>
    <n v="0"/>
    <n v="0"/>
    <x v="8"/>
    <x v="1"/>
    <x v="1"/>
  </r>
  <r>
    <x v="32"/>
    <x v="4"/>
    <s v="AZ"/>
    <n v="8569"/>
    <n v="28"/>
    <n v="25"/>
    <n v="2.8999999999999998E-3"/>
    <n v="16"/>
    <n v="0.64"/>
    <n v="0"/>
    <n v="0"/>
    <x v="8"/>
    <x v="1"/>
    <x v="3"/>
  </r>
  <r>
    <x v="33"/>
    <x v="4"/>
    <s v="AZ"/>
    <n v="4750"/>
    <n v="13"/>
    <n v="13"/>
    <n v="2.7000000000000001E-3"/>
    <n v="9"/>
    <n v="0.69230000000000003"/>
    <n v="1"/>
    <n v="0"/>
    <x v="8"/>
    <x v="1"/>
    <x v="2"/>
  </r>
  <r>
    <x v="34"/>
    <x v="4"/>
    <s v="AZ"/>
    <n v="7755"/>
    <n v="42"/>
    <n v="32"/>
    <n v="4.1000000000000003E-3"/>
    <n v="22"/>
    <n v="0.6875"/>
    <n v="2"/>
    <n v="0"/>
    <x v="8"/>
    <x v="1"/>
    <x v="1"/>
  </r>
  <r>
    <x v="35"/>
    <x v="4"/>
    <s v="AZ"/>
    <n v="17808"/>
    <n v="18"/>
    <n v="15"/>
    <n v="8.0000000000000004E-4"/>
    <n v="12"/>
    <n v="0.8"/>
    <n v="0"/>
    <n v="0"/>
    <x v="8"/>
    <x v="1"/>
    <x v="0"/>
  </r>
  <r>
    <x v="36"/>
    <x v="12"/>
    <s v="AZ"/>
    <n v="34512"/>
    <n v="51"/>
    <n v="38"/>
    <n v="1.1000000000000001E-3"/>
    <n v="35"/>
    <n v="0.92100000000000004"/>
    <n v="6"/>
    <n v="1"/>
    <x v="8"/>
    <x v="1"/>
    <x v="1"/>
  </r>
  <r>
    <x v="37"/>
    <x v="13"/>
    <s v="AZ"/>
    <n v="24727"/>
    <n v="62"/>
    <n v="57"/>
    <n v="2.3E-3"/>
    <n v="45"/>
    <n v="0.78939999999999999"/>
    <n v="4"/>
    <n v="1"/>
    <x v="8"/>
    <x v="1"/>
    <x v="0"/>
  </r>
  <r>
    <x v="55"/>
    <x v="13"/>
    <s v="AZ"/>
    <n v="36044"/>
    <n v="102"/>
    <n v="89"/>
    <n v="2.3999999999999998E-3"/>
    <n v="72"/>
    <n v="0.80889999999999995"/>
    <n v="1"/>
    <n v="0"/>
    <x v="8"/>
    <x v="1"/>
    <x v="0"/>
  </r>
  <r>
    <x v="38"/>
    <x v="13"/>
    <s v="AZ"/>
    <n v="26297"/>
    <n v="88"/>
    <n v="71"/>
    <n v="2.5999999999999999E-3"/>
    <n v="59"/>
    <n v="0.83089999999999997"/>
    <n v="6"/>
    <n v="1"/>
    <x v="8"/>
    <x v="1"/>
    <x v="1"/>
  </r>
  <r>
    <x v="39"/>
    <x v="2"/>
    <s v="AZ"/>
    <n v="33046"/>
    <n v="130"/>
    <n v="120"/>
    <n v="3.5999999999999999E-3"/>
    <n v="99"/>
    <n v="0.82499999999999996"/>
    <n v="16"/>
    <n v="0"/>
    <x v="8"/>
    <x v="1"/>
    <x v="3"/>
  </r>
  <r>
    <x v="40"/>
    <x v="14"/>
    <s v="AZ"/>
    <n v="27542"/>
    <n v="90"/>
    <n v="79"/>
    <n v="2.8E-3"/>
    <n v="58"/>
    <n v="0.73409999999999997"/>
    <n v="4"/>
    <n v="0"/>
    <x v="8"/>
    <x v="1"/>
    <x v="0"/>
  </r>
  <r>
    <x v="41"/>
    <x v="14"/>
    <s v="AZ"/>
    <n v="19142"/>
    <n v="32"/>
    <n v="25"/>
    <n v="1.2999999999999999E-3"/>
    <n v="20"/>
    <n v="0.8"/>
    <n v="2"/>
    <n v="0"/>
    <x v="8"/>
    <x v="1"/>
    <x v="3"/>
  </r>
  <r>
    <x v="42"/>
    <x v="3"/>
    <s v="AZ"/>
    <n v="41423"/>
    <n v="236"/>
    <n v="206"/>
    <n v="4.8999999999999998E-3"/>
    <n v="177"/>
    <n v="0.85919999999999996"/>
    <n v="40"/>
    <n v="0"/>
    <x v="8"/>
    <x v="1"/>
    <x v="4"/>
  </r>
  <r>
    <x v="43"/>
    <x v="6"/>
    <s v="AZ"/>
    <n v="18030"/>
    <n v="159"/>
    <n v="144"/>
    <n v="7.9000000000000008E-3"/>
    <n v="105"/>
    <n v="0.72909999999999997"/>
    <n v="6"/>
    <n v="0"/>
    <x v="8"/>
    <x v="1"/>
    <x v="4"/>
  </r>
  <r>
    <x v="44"/>
    <x v="8"/>
    <s v="AZ"/>
    <n v="37593"/>
    <n v="207"/>
    <n v="184"/>
    <n v="4.7999999999999996E-3"/>
    <n v="89"/>
    <n v="0.48359999999999997"/>
    <n v="14"/>
    <n v="0"/>
    <x v="8"/>
    <x v="1"/>
    <x v="4"/>
  </r>
  <r>
    <x v="54"/>
    <x v="17"/>
    <s v="AZ"/>
    <n v="17323"/>
    <n v="16"/>
    <n v="11"/>
    <n v="5.9999999999999995E-4"/>
    <n v="8"/>
    <n v="0.72719999999999996"/>
    <n v="0"/>
    <n v="0"/>
    <x v="8"/>
    <x v="1"/>
    <x v="0"/>
  </r>
  <r>
    <x v="45"/>
    <x v="15"/>
    <s v="AZ"/>
    <n v="20890"/>
    <n v="50"/>
    <n v="44"/>
    <n v="2.0999999999999999E-3"/>
    <n v="32"/>
    <n v="0.72719999999999996"/>
    <n v="1"/>
    <n v="0"/>
    <x v="8"/>
    <x v="1"/>
    <x v="2"/>
  </r>
  <r>
    <x v="46"/>
    <x v="3"/>
    <s v="AZ"/>
    <n v="62079"/>
    <n v="194"/>
    <n v="170"/>
    <n v="2.7000000000000001E-3"/>
    <n v="119"/>
    <n v="0.7"/>
    <n v="9"/>
    <n v="3"/>
    <x v="8"/>
    <x v="1"/>
    <x v="0"/>
  </r>
  <r>
    <x v="47"/>
    <x v="8"/>
    <s v="AZ"/>
    <n v="26887"/>
    <n v="90"/>
    <n v="83"/>
    <n v="3.0000000000000001E-3"/>
    <n v="64"/>
    <n v="0.77100000000000002"/>
    <n v="3"/>
    <n v="0"/>
    <x v="8"/>
    <x v="1"/>
    <x v="3"/>
  </r>
  <r>
    <x v="48"/>
    <x v="8"/>
    <s v="AZ"/>
    <n v="35785"/>
    <n v="141"/>
    <n v="123"/>
    <n v="3.3999999999999998E-3"/>
    <n v="111"/>
    <n v="0.90239999999999998"/>
    <n v="7"/>
    <n v="1"/>
    <x v="8"/>
    <x v="1"/>
    <x v="4"/>
  </r>
  <r>
    <x v="49"/>
    <x v="8"/>
    <s v="AZ"/>
    <n v="24979"/>
    <n v="110"/>
    <n v="92"/>
    <n v="3.5999999999999999E-3"/>
    <n v="64"/>
    <n v="0.6956"/>
    <n v="5"/>
    <n v="0"/>
    <x v="8"/>
    <x v="1"/>
    <x v="0"/>
  </r>
  <r>
    <x v="50"/>
    <x v="16"/>
    <s v="AZ"/>
    <n v="25394"/>
    <n v="44"/>
    <n v="32"/>
    <n v="1.1999999999999999E-3"/>
    <n v="21"/>
    <n v="0.65620000000000001"/>
    <n v="2"/>
    <n v="0"/>
    <x v="8"/>
    <x v="1"/>
    <x v="0"/>
  </r>
  <r>
    <x v="51"/>
    <x v="16"/>
    <s v="AZ"/>
    <n v="25133"/>
    <n v="60"/>
    <n v="51"/>
    <n v="2E-3"/>
    <n v="43"/>
    <n v="0.84309999999999996"/>
    <n v="3"/>
    <n v="0"/>
    <x v="8"/>
    <x v="1"/>
    <x v="2"/>
  </r>
  <r>
    <x v="0"/>
    <x v="0"/>
    <s v="AZ"/>
    <n v="22882"/>
    <n v="80"/>
    <n v="65"/>
    <n v="2.8E-3"/>
    <n v="54"/>
    <n v="0.83069999999999999"/>
    <n v="7"/>
    <n v="0"/>
    <x v="9"/>
    <x v="1"/>
    <x v="0"/>
  </r>
  <r>
    <x v="1"/>
    <x v="0"/>
    <s v="AZ"/>
    <n v="12510"/>
    <n v="32"/>
    <n v="22"/>
    <n v="1.6999999999999999E-3"/>
    <n v="18"/>
    <n v="0.81810000000000005"/>
    <n v="1"/>
    <n v="1"/>
    <x v="9"/>
    <x v="1"/>
    <x v="1"/>
  </r>
  <r>
    <x v="2"/>
    <x v="1"/>
    <s v="AZ"/>
    <n v="13124"/>
    <n v="48"/>
    <n v="39"/>
    <n v="2.8999999999999998E-3"/>
    <n v="27"/>
    <n v="0.69230000000000003"/>
    <n v="7"/>
    <n v="1"/>
    <x v="9"/>
    <x v="1"/>
    <x v="0"/>
  </r>
  <r>
    <x v="3"/>
    <x v="1"/>
    <s v="AZ"/>
    <n v="10254"/>
    <n v="33"/>
    <n v="24"/>
    <n v="2.3E-3"/>
    <n v="21"/>
    <n v="0.875"/>
    <n v="2"/>
    <n v="0"/>
    <x v="9"/>
    <x v="1"/>
    <x v="1"/>
  </r>
  <r>
    <x v="4"/>
    <x v="1"/>
    <s v="AZ"/>
    <n v="10182"/>
    <n v="27"/>
    <n v="24"/>
    <n v="2.3E-3"/>
    <n v="20"/>
    <n v="0.83330000000000004"/>
    <n v="0"/>
    <n v="0"/>
    <x v="9"/>
    <x v="1"/>
    <x v="2"/>
  </r>
  <r>
    <x v="5"/>
    <x v="1"/>
    <s v="AZ"/>
    <n v="20173"/>
    <n v="68"/>
    <n v="51"/>
    <n v="2.5000000000000001E-3"/>
    <n v="40"/>
    <n v="0.7843"/>
    <n v="10"/>
    <n v="0"/>
    <x v="9"/>
    <x v="1"/>
    <x v="0"/>
  </r>
  <r>
    <x v="6"/>
    <x v="1"/>
    <s v="AZ"/>
    <n v="14659"/>
    <n v="65"/>
    <n v="54"/>
    <n v="3.5999999999999999E-3"/>
    <n v="48"/>
    <n v="0.88880000000000003"/>
    <n v="4"/>
    <n v="0"/>
    <x v="9"/>
    <x v="1"/>
    <x v="2"/>
  </r>
  <r>
    <x v="7"/>
    <x v="1"/>
    <s v="AZ"/>
    <n v="31101"/>
    <n v="116"/>
    <n v="107"/>
    <n v="3.3999999999999998E-3"/>
    <n v="93"/>
    <n v="0.86909999999999998"/>
    <n v="19"/>
    <n v="0"/>
    <x v="9"/>
    <x v="1"/>
    <x v="3"/>
  </r>
  <r>
    <x v="8"/>
    <x v="2"/>
    <s v="AZ"/>
    <n v="46200"/>
    <n v="312"/>
    <n v="271"/>
    <n v="5.7999999999999996E-3"/>
    <n v="206"/>
    <n v="0.7601"/>
    <n v="26"/>
    <n v="2"/>
    <x v="9"/>
    <x v="1"/>
    <x v="0"/>
  </r>
  <r>
    <x v="9"/>
    <x v="2"/>
    <s v="AZ"/>
    <n v="54220"/>
    <n v="157"/>
    <n v="130"/>
    <n v="2.3E-3"/>
    <n v="109"/>
    <n v="0.83840000000000003"/>
    <n v="1"/>
    <n v="0"/>
    <x v="9"/>
    <x v="1"/>
    <x v="4"/>
  </r>
  <r>
    <x v="10"/>
    <x v="2"/>
    <s v="AZ"/>
    <n v="28143"/>
    <n v="48"/>
    <n v="42"/>
    <n v="1.4E-3"/>
    <n v="35"/>
    <n v="0.83330000000000004"/>
    <n v="2"/>
    <n v="0"/>
    <x v="9"/>
    <x v="1"/>
    <x v="1"/>
  </r>
  <r>
    <x v="11"/>
    <x v="2"/>
    <s v="AZ"/>
    <n v="49899"/>
    <n v="145"/>
    <n v="132"/>
    <n v="2.5999999999999999E-3"/>
    <n v="107"/>
    <n v="0.81059999999999999"/>
    <n v="16"/>
    <n v="1"/>
    <x v="9"/>
    <x v="1"/>
    <x v="2"/>
  </r>
  <r>
    <x v="12"/>
    <x v="2"/>
    <s v="AZ"/>
    <n v="45290"/>
    <n v="177"/>
    <n v="158"/>
    <n v="3.3999999999999998E-3"/>
    <n v="126"/>
    <n v="0.7974"/>
    <n v="21"/>
    <n v="0"/>
    <x v="9"/>
    <x v="1"/>
    <x v="1"/>
  </r>
  <r>
    <x v="53"/>
    <x v="0"/>
    <s v="AZ"/>
    <n v="13778"/>
    <n v="40"/>
    <n v="31"/>
    <n v="2.2000000000000001E-3"/>
    <n v="30"/>
    <n v="0.9677"/>
    <n v="1"/>
    <n v="0"/>
    <x v="9"/>
    <x v="1"/>
    <x v="3"/>
  </r>
  <r>
    <x v="13"/>
    <x v="3"/>
    <s v="AZ"/>
    <n v="42203"/>
    <n v="219"/>
    <n v="192"/>
    <n v="4.4999999999999997E-3"/>
    <n v="168"/>
    <n v="0.875"/>
    <n v="30"/>
    <n v="0"/>
    <x v="9"/>
    <x v="1"/>
    <x v="3"/>
  </r>
  <r>
    <x v="14"/>
    <x v="2"/>
    <s v="AZ"/>
    <n v="52292"/>
    <n v="203"/>
    <n v="171"/>
    <n v="3.2000000000000002E-3"/>
    <n v="130"/>
    <n v="0.76019999999999999"/>
    <n v="6"/>
    <n v="0"/>
    <x v="9"/>
    <x v="1"/>
    <x v="2"/>
  </r>
  <r>
    <x v="15"/>
    <x v="4"/>
    <s v="AZ"/>
    <n v="10914"/>
    <n v="23"/>
    <n v="22"/>
    <n v="2E-3"/>
    <n v="19"/>
    <n v="0.86360000000000003"/>
    <n v="3"/>
    <n v="0"/>
    <x v="9"/>
    <x v="1"/>
    <x v="2"/>
  </r>
  <r>
    <x v="16"/>
    <x v="5"/>
    <s v="AZ"/>
    <n v="10869"/>
    <n v="24"/>
    <n v="23"/>
    <n v="2.0999999999999999E-3"/>
    <n v="18"/>
    <n v="0.78259999999999996"/>
    <n v="5"/>
    <n v="0"/>
    <x v="9"/>
    <x v="1"/>
    <x v="4"/>
  </r>
  <r>
    <x v="17"/>
    <x v="3"/>
    <s v="AZ"/>
    <n v="40072"/>
    <n v="237"/>
    <n v="225"/>
    <n v="5.5999999999999999E-3"/>
    <n v="183"/>
    <n v="0.81330000000000002"/>
    <n v="44"/>
    <n v="0"/>
    <x v="9"/>
    <x v="1"/>
    <x v="4"/>
  </r>
  <r>
    <x v="52"/>
    <x v="3"/>
    <s v="AZ"/>
    <n v="23435"/>
    <n v="99"/>
    <n v="87"/>
    <n v="3.7000000000000002E-3"/>
    <n v="74"/>
    <n v="0.85050000000000003"/>
    <n v="7"/>
    <n v="0"/>
    <x v="9"/>
    <x v="1"/>
    <x v="3"/>
  </r>
  <r>
    <x v="18"/>
    <x v="3"/>
    <s v="AZ"/>
    <n v="29972"/>
    <n v="60"/>
    <n v="52"/>
    <n v="1.6999999999999999E-3"/>
    <n v="46"/>
    <n v="0.88460000000000005"/>
    <n v="0"/>
    <n v="0"/>
    <x v="9"/>
    <x v="1"/>
    <x v="1"/>
  </r>
  <r>
    <x v="19"/>
    <x v="6"/>
    <s v="AZ"/>
    <n v="11836"/>
    <n v="50"/>
    <n v="44"/>
    <n v="3.7000000000000002E-3"/>
    <n v="25"/>
    <n v="0.56810000000000005"/>
    <n v="1"/>
    <n v="0"/>
    <x v="9"/>
    <x v="1"/>
    <x v="4"/>
  </r>
  <r>
    <x v="21"/>
    <x v="0"/>
    <s v="AZ"/>
    <n v="12066"/>
    <n v="40"/>
    <n v="31"/>
    <n v="2.5000000000000001E-3"/>
    <n v="23"/>
    <n v="0.7419"/>
    <n v="4"/>
    <n v="0"/>
    <x v="9"/>
    <x v="1"/>
    <x v="1"/>
  </r>
  <r>
    <x v="22"/>
    <x v="8"/>
    <s v="AZ"/>
    <n v="30696"/>
    <n v="161"/>
    <n v="133"/>
    <n v="4.3E-3"/>
    <n v="103"/>
    <n v="0.77439999999999998"/>
    <n v="18"/>
    <n v="0"/>
    <x v="9"/>
    <x v="1"/>
    <x v="1"/>
  </r>
  <r>
    <x v="23"/>
    <x v="9"/>
    <s v="AZ"/>
    <n v="12915"/>
    <n v="53"/>
    <n v="46"/>
    <n v="3.5000000000000001E-3"/>
    <n v="39"/>
    <n v="0.8478"/>
    <n v="2"/>
    <n v="0"/>
    <x v="9"/>
    <x v="1"/>
    <x v="0"/>
  </r>
  <r>
    <x v="24"/>
    <x v="9"/>
    <s v="AZ"/>
    <n v="18565"/>
    <n v="188"/>
    <n v="99"/>
    <n v="5.3E-3"/>
    <n v="80"/>
    <n v="0.80800000000000005"/>
    <n v="13"/>
    <n v="1"/>
    <x v="9"/>
    <x v="1"/>
    <x v="0"/>
  </r>
  <r>
    <x v="25"/>
    <x v="10"/>
    <s v="AZ"/>
    <n v="33402"/>
    <n v="186"/>
    <n v="150"/>
    <n v="4.4000000000000003E-3"/>
    <n v="113"/>
    <n v="0.75329999999999997"/>
    <n v="8"/>
    <n v="2"/>
    <x v="9"/>
    <x v="1"/>
    <x v="1"/>
  </r>
  <r>
    <x v="26"/>
    <x v="10"/>
    <s v="AZ"/>
    <n v="34214"/>
    <n v="195"/>
    <n v="159"/>
    <n v="4.5999999999999999E-3"/>
    <n v="125"/>
    <n v="0.78610000000000002"/>
    <n v="12"/>
    <n v="0"/>
    <x v="9"/>
    <x v="1"/>
    <x v="4"/>
  </r>
  <r>
    <x v="27"/>
    <x v="10"/>
    <s v="AZ"/>
    <n v="25575"/>
    <n v="64"/>
    <n v="54"/>
    <n v="2.0999999999999999E-3"/>
    <n v="39"/>
    <n v="0.72219999999999995"/>
    <n v="6"/>
    <n v="0"/>
    <x v="9"/>
    <x v="1"/>
    <x v="0"/>
  </r>
  <r>
    <x v="28"/>
    <x v="11"/>
    <s v="AZ"/>
    <n v="9997"/>
    <n v="16"/>
    <n v="16"/>
    <n v="1.6000000000000001E-3"/>
    <n v="12"/>
    <n v="0.75"/>
    <n v="1"/>
    <n v="0"/>
    <x v="9"/>
    <x v="1"/>
    <x v="2"/>
  </r>
  <r>
    <x v="30"/>
    <x v="4"/>
    <s v="AZ"/>
    <n v="8940"/>
    <n v="37"/>
    <n v="35"/>
    <n v="3.8999999999999998E-3"/>
    <n v="30"/>
    <n v="0.85709999999999997"/>
    <n v="2"/>
    <n v="0"/>
    <x v="9"/>
    <x v="1"/>
    <x v="0"/>
  </r>
  <r>
    <x v="31"/>
    <x v="4"/>
    <s v="AZ"/>
    <n v="9044"/>
    <n v="16"/>
    <n v="13"/>
    <n v="1.4E-3"/>
    <n v="10"/>
    <n v="0.76919999999999999"/>
    <n v="1"/>
    <n v="0"/>
    <x v="9"/>
    <x v="1"/>
    <x v="1"/>
  </r>
  <r>
    <x v="32"/>
    <x v="4"/>
    <s v="AZ"/>
    <n v="9472"/>
    <n v="35"/>
    <n v="25"/>
    <n v="2.5999999999999999E-3"/>
    <n v="22"/>
    <n v="0.88"/>
    <n v="1"/>
    <n v="0"/>
    <x v="9"/>
    <x v="1"/>
    <x v="3"/>
  </r>
  <r>
    <x v="33"/>
    <x v="4"/>
    <s v="AZ"/>
    <n v="6155"/>
    <n v="23"/>
    <n v="18"/>
    <n v="2.8999999999999998E-3"/>
    <n v="15"/>
    <n v="0.83330000000000004"/>
    <n v="1"/>
    <n v="0"/>
    <x v="9"/>
    <x v="1"/>
    <x v="2"/>
  </r>
  <r>
    <x v="34"/>
    <x v="4"/>
    <s v="AZ"/>
    <n v="7556"/>
    <n v="64"/>
    <n v="42"/>
    <n v="5.4999999999999997E-3"/>
    <n v="30"/>
    <n v="0.71419999999999995"/>
    <n v="2"/>
    <n v="0"/>
    <x v="9"/>
    <x v="1"/>
    <x v="1"/>
  </r>
  <r>
    <x v="35"/>
    <x v="4"/>
    <s v="AZ"/>
    <n v="14254"/>
    <n v="21"/>
    <n v="18"/>
    <n v="1.1999999999999999E-3"/>
    <n v="13"/>
    <n v="0.72219999999999995"/>
    <n v="0"/>
    <n v="1"/>
    <x v="9"/>
    <x v="1"/>
    <x v="0"/>
  </r>
  <r>
    <x v="36"/>
    <x v="12"/>
    <s v="AZ"/>
    <n v="26596"/>
    <n v="66"/>
    <n v="56"/>
    <n v="2.0999999999999999E-3"/>
    <n v="49"/>
    <n v="0.875"/>
    <n v="5"/>
    <n v="0"/>
    <x v="9"/>
    <x v="1"/>
    <x v="1"/>
  </r>
  <r>
    <x v="37"/>
    <x v="13"/>
    <s v="AZ"/>
    <n v="22649"/>
    <n v="58"/>
    <n v="51"/>
    <n v="2.2000000000000001E-3"/>
    <n v="40"/>
    <n v="0.7843"/>
    <n v="6"/>
    <n v="0"/>
    <x v="9"/>
    <x v="1"/>
    <x v="0"/>
  </r>
  <r>
    <x v="55"/>
    <x v="13"/>
    <s v="AZ"/>
    <n v="37212"/>
    <n v="131"/>
    <n v="99"/>
    <n v="2.5999999999999999E-3"/>
    <n v="78"/>
    <n v="0.78779999999999994"/>
    <n v="1"/>
    <n v="0"/>
    <x v="9"/>
    <x v="1"/>
    <x v="0"/>
  </r>
  <r>
    <x v="38"/>
    <x v="13"/>
    <s v="AZ"/>
    <n v="28631"/>
    <n v="89"/>
    <n v="78"/>
    <n v="2.7000000000000001E-3"/>
    <n v="64"/>
    <n v="0.82050000000000001"/>
    <n v="9"/>
    <n v="1"/>
    <x v="9"/>
    <x v="1"/>
    <x v="1"/>
  </r>
  <r>
    <x v="39"/>
    <x v="2"/>
    <s v="AZ"/>
    <n v="41658"/>
    <n v="121"/>
    <n v="110"/>
    <n v="2.5999999999999999E-3"/>
    <n v="99"/>
    <n v="0.9"/>
    <n v="17"/>
    <n v="0"/>
    <x v="9"/>
    <x v="1"/>
    <x v="3"/>
  </r>
  <r>
    <x v="40"/>
    <x v="14"/>
    <s v="AZ"/>
    <n v="29462"/>
    <n v="95"/>
    <n v="77"/>
    <n v="2.5999999999999999E-3"/>
    <n v="53"/>
    <n v="0.68830000000000002"/>
    <n v="5"/>
    <n v="0"/>
    <x v="9"/>
    <x v="1"/>
    <x v="0"/>
  </r>
  <r>
    <x v="41"/>
    <x v="14"/>
    <s v="AZ"/>
    <n v="19337"/>
    <n v="58"/>
    <n v="51"/>
    <n v="2.5999999999999999E-3"/>
    <n v="43"/>
    <n v="0.84309999999999996"/>
    <n v="4"/>
    <n v="1"/>
    <x v="9"/>
    <x v="1"/>
    <x v="3"/>
  </r>
  <r>
    <x v="42"/>
    <x v="3"/>
    <s v="AZ"/>
    <n v="47312"/>
    <n v="215"/>
    <n v="196"/>
    <n v="4.1000000000000003E-3"/>
    <n v="161"/>
    <n v="0.82140000000000002"/>
    <n v="31"/>
    <n v="1"/>
    <x v="9"/>
    <x v="1"/>
    <x v="4"/>
  </r>
  <r>
    <x v="43"/>
    <x v="6"/>
    <s v="AZ"/>
    <n v="23365"/>
    <n v="185"/>
    <n v="167"/>
    <n v="7.1000000000000004E-3"/>
    <n v="128"/>
    <n v="0.76639999999999997"/>
    <n v="18"/>
    <n v="0"/>
    <x v="9"/>
    <x v="1"/>
    <x v="4"/>
  </r>
  <r>
    <x v="44"/>
    <x v="8"/>
    <s v="AZ"/>
    <n v="48723"/>
    <n v="246"/>
    <n v="196"/>
    <n v="4.0000000000000001E-3"/>
    <n v="72"/>
    <n v="0.36730000000000002"/>
    <n v="7"/>
    <n v="0"/>
    <x v="9"/>
    <x v="1"/>
    <x v="4"/>
  </r>
  <r>
    <x v="54"/>
    <x v="17"/>
    <s v="AZ"/>
    <n v="17702"/>
    <n v="11"/>
    <n v="9"/>
    <n v="5.0000000000000001E-4"/>
    <n v="5"/>
    <n v="0.55549999999999999"/>
    <n v="0"/>
    <n v="0"/>
    <x v="9"/>
    <x v="1"/>
    <x v="0"/>
  </r>
  <r>
    <x v="45"/>
    <x v="15"/>
    <s v="AZ"/>
    <n v="17908"/>
    <n v="63"/>
    <n v="55"/>
    <n v="3.0000000000000001E-3"/>
    <n v="42"/>
    <n v="0.76359999999999995"/>
    <n v="2"/>
    <n v="0"/>
    <x v="9"/>
    <x v="1"/>
    <x v="2"/>
  </r>
  <r>
    <x v="46"/>
    <x v="3"/>
    <s v="AZ"/>
    <n v="60802"/>
    <n v="266"/>
    <n v="211"/>
    <n v="3.3999999999999998E-3"/>
    <n v="151"/>
    <n v="0.71560000000000001"/>
    <n v="12"/>
    <n v="5"/>
    <x v="9"/>
    <x v="1"/>
    <x v="0"/>
  </r>
  <r>
    <x v="47"/>
    <x v="8"/>
    <s v="AZ"/>
    <n v="27020"/>
    <n v="89"/>
    <n v="80"/>
    <n v="2.8999999999999998E-3"/>
    <n v="65"/>
    <n v="0.8125"/>
    <n v="4"/>
    <n v="0"/>
    <x v="9"/>
    <x v="1"/>
    <x v="3"/>
  </r>
  <r>
    <x v="48"/>
    <x v="8"/>
    <s v="AZ"/>
    <n v="46102"/>
    <n v="192"/>
    <n v="166"/>
    <n v="3.5999999999999999E-3"/>
    <n v="120"/>
    <n v="0.7228"/>
    <n v="23"/>
    <n v="6"/>
    <x v="9"/>
    <x v="1"/>
    <x v="4"/>
  </r>
  <r>
    <x v="49"/>
    <x v="8"/>
    <s v="AZ"/>
    <n v="24378"/>
    <n v="138"/>
    <n v="104"/>
    <n v="4.1999999999999997E-3"/>
    <n v="65"/>
    <n v="0.625"/>
    <n v="6"/>
    <n v="0"/>
    <x v="9"/>
    <x v="1"/>
    <x v="0"/>
  </r>
  <r>
    <x v="50"/>
    <x v="16"/>
    <s v="AZ"/>
    <n v="18812"/>
    <n v="58"/>
    <n v="32"/>
    <n v="1.6999999999999999E-3"/>
    <n v="22"/>
    <n v="0.6875"/>
    <n v="3"/>
    <n v="0"/>
    <x v="9"/>
    <x v="1"/>
    <x v="0"/>
  </r>
  <r>
    <x v="51"/>
    <x v="16"/>
    <s v="AZ"/>
    <n v="21986"/>
    <n v="76"/>
    <n v="68"/>
    <n v="3.0000000000000001E-3"/>
    <n v="61"/>
    <n v="0.89700000000000002"/>
    <n v="9"/>
    <n v="0"/>
    <x v="9"/>
    <x v="1"/>
    <x v="2"/>
  </r>
  <r>
    <x v="0"/>
    <x v="0"/>
    <s v="AZ"/>
    <n v="15542"/>
    <n v="71"/>
    <n v="61"/>
    <n v="3.8999999999999998E-3"/>
    <n v="55"/>
    <n v="0.90159999999999996"/>
    <n v="5"/>
    <n v="0"/>
    <x v="10"/>
    <x v="1"/>
    <x v="0"/>
  </r>
  <r>
    <x v="1"/>
    <x v="0"/>
    <s v="AZ"/>
    <n v="8897"/>
    <n v="23"/>
    <n v="19"/>
    <n v="2.0999999999999999E-3"/>
    <n v="16"/>
    <n v="0.84209999999999996"/>
    <n v="3"/>
    <n v="0"/>
    <x v="10"/>
    <x v="1"/>
    <x v="1"/>
  </r>
  <r>
    <x v="2"/>
    <x v="1"/>
    <s v="AZ"/>
    <n v="13963"/>
    <n v="36"/>
    <n v="28"/>
    <n v="2E-3"/>
    <n v="21"/>
    <n v="0.75"/>
    <n v="1"/>
    <n v="0"/>
    <x v="10"/>
    <x v="1"/>
    <x v="0"/>
  </r>
  <r>
    <x v="3"/>
    <x v="1"/>
    <s v="AZ"/>
    <n v="12274"/>
    <n v="46"/>
    <n v="37"/>
    <n v="3.0000000000000001E-3"/>
    <n v="29"/>
    <n v="0.78369999999999995"/>
    <n v="2"/>
    <n v="0"/>
    <x v="10"/>
    <x v="1"/>
    <x v="1"/>
  </r>
  <r>
    <x v="4"/>
    <x v="1"/>
    <s v="AZ"/>
    <n v="9950"/>
    <n v="34"/>
    <n v="28"/>
    <n v="2.8E-3"/>
    <n v="21"/>
    <n v="0.75"/>
    <n v="3"/>
    <n v="0"/>
    <x v="10"/>
    <x v="1"/>
    <x v="2"/>
  </r>
  <r>
    <x v="5"/>
    <x v="1"/>
    <s v="AZ"/>
    <n v="20395"/>
    <n v="87"/>
    <n v="55"/>
    <n v="2.5999999999999999E-3"/>
    <n v="44"/>
    <n v="0.8"/>
    <n v="6"/>
    <n v="0"/>
    <x v="10"/>
    <x v="1"/>
    <x v="0"/>
  </r>
  <r>
    <x v="6"/>
    <x v="1"/>
    <s v="AZ"/>
    <n v="14919"/>
    <n v="76"/>
    <n v="69"/>
    <n v="4.5999999999999999E-3"/>
    <n v="57"/>
    <n v="0.82599999999999996"/>
    <n v="8"/>
    <n v="0"/>
    <x v="10"/>
    <x v="1"/>
    <x v="2"/>
  </r>
  <r>
    <x v="7"/>
    <x v="1"/>
    <s v="AZ"/>
    <n v="40630"/>
    <n v="113"/>
    <n v="108"/>
    <n v="2.5999999999999999E-3"/>
    <n v="99"/>
    <n v="0.91659999999999997"/>
    <n v="14"/>
    <n v="0"/>
    <x v="10"/>
    <x v="1"/>
    <x v="3"/>
  </r>
  <r>
    <x v="8"/>
    <x v="2"/>
    <s v="AZ"/>
    <n v="43378"/>
    <n v="262"/>
    <n v="233"/>
    <n v="5.3E-3"/>
    <n v="181"/>
    <n v="0.77680000000000005"/>
    <n v="28"/>
    <n v="0"/>
    <x v="10"/>
    <x v="1"/>
    <x v="0"/>
  </r>
  <r>
    <x v="9"/>
    <x v="2"/>
    <s v="AZ"/>
    <n v="46257"/>
    <n v="171"/>
    <n v="136"/>
    <n v="2.8999999999999998E-3"/>
    <n v="101"/>
    <n v="0.74260000000000004"/>
    <n v="2"/>
    <n v="0"/>
    <x v="10"/>
    <x v="1"/>
    <x v="4"/>
  </r>
  <r>
    <x v="10"/>
    <x v="2"/>
    <s v="AZ"/>
    <n v="32353"/>
    <n v="33"/>
    <n v="26"/>
    <n v="8.0000000000000004E-4"/>
    <n v="19"/>
    <n v="0.73070000000000002"/>
    <n v="2"/>
    <n v="0"/>
    <x v="10"/>
    <x v="1"/>
    <x v="1"/>
  </r>
  <r>
    <x v="11"/>
    <x v="2"/>
    <s v="AZ"/>
    <n v="49338"/>
    <n v="169"/>
    <n v="151"/>
    <n v="3.0000000000000001E-3"/>
    <n v="127"/>
    <n v="0.84099999999999997"/>
    <n v="15"/>
    <n v="3"/>
    <x v="10"/>
    <x v="1"/>
    <x v="2"/>
  </r>
  <r>
    <x v="12"/>
    <x v="2"/>
    <s v="AZ"/>
    <n v="47418"/>
    <n v="156"/>
    <n v="145"/>
    <n v="3.0000000000000001E-3"/>
    <n v="134"/>
    <n v="0.92410000000000003"/>
    <n v="25"/>
    <n v="2"/>
    <x v="10"/>
    <x v="1"/>
    <x v="1"/>
  </r>
  <r>
    <x v="53"/>
    <x v="0"/>
    <s v="AZ"/>
    <n v="15246"/>
    <n v="39"/>
    <n v="34"/>
    <n v="2.2000000000000001E-3"/>
    <n v="23"/>
    <n v="0.6764"/>
    <n v="0"/>
    <n v="0"/>
    <x v="10"/>
    <x v="1"/>
    <x v="3"/>
  </r>
  <r>
    <x v="13"/>
    <x v="3"/>
    <s v="AZ"/>
    <n v="40309"/>
    <n v="195"/>
    <n v="177"/>
    <n v="4.3E-3"/>
    <n v="150"/>
    <n v="0.84740000000000004"/>
    <n v="26"/>
    <n v="1"/>
    <x v="10"/>
    <x v="1"/>
    <x v="3"/>
  </r>
  <r>
    <x v="14"/>
    <x v="2"/>
    <s v="AZ"/>
    <n v="51184"/>
    <n v="183"/>
    <n v="154"/>
    <n v="3.0000000000000001E-3"/>
    <n v="108"/>
    <n v="0.70120000000000005"/>
    <n v="8"/>
    <n v="0"/>
    <x v="10"/>
    <x v="1"/>
    <x v="2"/>
  </r>
  <r>
    <x v="15"/>
    <x v="4"/>
    <s v="AZ"/>
    <n v="13108"/>
    <n v="22"/>
    <n v="20"/>
    <n v="1.5E-3"/>
    <n v="14"/>
    <n v="0.7"/>
    <n v="1"/>
    <n v="0"/>
    <x v="10"/>
    <x v="1"/>
    <x v="2"/>
  </r>
  <r>
    <x v="16"/>
    <x v="5"/>
    <s v="AZ"/>
    <n v="10110"/>
    <n v="39"/>
    <n v="32"/>
    <n v="3.0999999999999999E-3"/>
    <n v="19"/>
    <n v="0.59370000000000001"/>
    <n v="1"/>
    <n v="2"/>
    <x v="10"/>
    <x v="1"/>
    <x v="4"/>
  </r>
  <r>
    <x v="17"/>
    <x v="3"/>
    <s v="AZ"/>
    <n v="38147"/>
    <n v="198"/>
    <n v="188"/>
    <n v="4.8999999999999998E-3"/>
    <n v="165"/>
    <n v="0.87760000000000005"/>
    <n v="39"/>
    <n v="3"/>
    <x v="10"/>
    <x v="1"/>
    <x v="4"/>
  </r>
  <r>
    <x v="52"/>
    <x v="3"/>
    <s v="AZ"/>
    <n v="25396"/>
    <n v="103"/>
    <n v="93"/>
    <n v="3.5999999999999999E-3"/>
    <n v="75"/>
    <n v="0.80640000000000001"/>
    <n v="2"/>
    <n v="0"/>
    <x v="10"/>
    <x v="1"/>
    <x v="3"/>
  </r>
  <r>
    <x v="18"/>
    <x v="3"/>
    <s v="AZ"/>
    <n v="37495"/>
    <n v="59"/>
    <n v="50"/>
    <n v="1.2999999999999999E-3"/>
    <n v="36"/>
    <n v="0.72"/>
    <n v="1"/>
    <n v="0"/>
    <x v="10"/>
    <x v="1"/>
    <x v="1"/>
  </r>
  <r>
    <x v="19"/>
    <x v="6"/>
    <s v="AZ"/>
    <n v="11688"/>
    <n v="55"/>
    <n v="44"/>
    <n v="3.7000000000000002E-3"/>
    <n v="25"/>
    <n v="0.56810000000000005"/>
    <n v="5"/>
    <n v="0"/>
    <x v="10"/>
    <x v="1"/>
    <x v="4"/>
  </r>
  <r>
    <x v="21"/>
    <x v="0"/>
    <s v="AZ"/>
    <n v="9526"/>
    <n v="31"/>
    <n v="28"/>
    <n v="2.8999999999999998E-3"/>
    <n v="24"/>
    <n v="0.85709999999999997"/>
    <n v="1"/>
    <n v="0"/>
    <x v="10"/>
    <x v="1"/>
    <x v="1"/>
  </r>
  <r>
    <x v="22"/>
    <x v="8"/>
    <s v="AZ"/>
    <n v="31840"/>
    <n v="195"/>
    <n v="169"/>
    <n v="5.3E-3"/>
    <n v="140"/>
    <n v="0.82840000000000003"/>
    <n v="23"/>
    <n v="1"/>
    <x v="10"/>
    <x v="1"/>
    <x v="1"/>
  </r>
  <r>
    <x v="23"/>
    <x v="9"/>
    <s v="AZ"/>
    <n v="17178"/>
    <n v="37"/>
    <n v="27"/>
    <n v="1.5E-3"/>
    <n v="20"/>
    <n v="0.74070000000000003"/>
    <n v="4"/>
    <n v="0"/>
    <x v="10"/>
    <x v="1"/>
    <x v="0"/>
  </r>
  <r>
    <x v="24"/>
    <x v="9"/>
    <s v="AZ"/>
    <n v="19809"/>
    <n v="160"/>
    <n v="83"/>
    <n v="4.1000000000000003E-3"/>
    <n v="67"/>
    <n v="0.80720000000000003"/>
    <n v="8"/>
    <n v="1"/>
    <x v="10"/>
    <x v="1"/>
    <x v="0"/>
  </r>
  <r>
    <x v="25"/>
    <x v="10"/>
    <s v="AZ"/>
    <n v="34550"/>
    <n v="171"/>
    <n v="141"/>
    <n v="4.0000000000000001E-3"/>
    <n v="112"/>
    <n v="0.79430000000000001"/>
    <n v="14"/>
    <n v="1"/>
    <x v="10"/>
    <x v="1"/>
    <x v="1"/>
  </r>
  <r>
    <x v="26"/>
    <x v="10"/>
    <s v="AZ"/>
    <n v="40216"/>
    <n v="199"/>
    <n v="165"/>
    <n v="4.1000000000000003E-3"/>
    <n v="128"/>
    <n v="0.77569999999999995"/>
    <n v="28"/>
    <n v="2"/>
    <x v="10"/>
    <x v="1"/>
    <x v="4"/>
  </r>
  <r>
    <x v="27"/>
    <x v="10"/>
    <s v="AZ"/>
    <n v="23317"/>
    <n v="60"/>
    <n v="48"/>
    <n v="2E-3"/>
    <n v="38"/>
    <n v="0.79159999999999997"/>
    <n v="2"/>
    <n v="0"/>
    <x v="10"/>
    <x v="1"/>
    <x v="0"/>
  </r>
  <r>
    <x v="28"/>
    <x v="11"/>
    <s v="AZ"/>
    <n v="9751"/>
    <n v="17"/>
    <n v="14"/>
    <n v="1.4E-3"/>
    <n v="11"/>
    <n v="0.78569999999999995"/>
    <n v="0"/>
    <n v="0"/>
    <x v="10"/>
    <x v="1"/>
    <x v="2"/>
  </r>
  <r>
    <x v="30"/>
    <x v="4"/>
    <s v="AZ"/>
    <n v="8939"/>
    <n v="33"/>
    <n v="27"/>
    <n v="3.0000000000000001E-3"/>
    <n v="22"/>
    <n v="0.81479999999999997"/>
    <n v="4"/>
    <n v="0"/>
    <x v="10"/>
    <x v="1"/>
    <x v="0"/>
  </r>
  <r>
    <x v="31"/>
    <x v="4"/>
    <s v="AZ"/>
    <n v="8805"/>
    <n v="22"/>
    <n v="16"/>
    <n v="1.8E-3"/>
    <n v="12"/>
    <n v="0.75"/>
    <n v="5"/>
    <n v="0"/>
    <x v="10"/>
    <x v="1"/>
    <x v="1"/>
  </r>
  <r>
    <x v="32"/>
    <x v="4"/>
    <s v="AZ"/>
    <n v="10036"/>
    <n v="31"/>
    <n v="25"/>
    <n v="2.3999999999999998E-3"/>
    <n v="18"/>
    <n v="0.72"/>
    <n v="0"/>
    <n v="0"/>
    <x v="10"/>
    <x v="1"/>
    <x v="3"/>
  </r>
  <r>
    <x v="33"/>
    <x v="4"/>
    <s v="AZ"/>
    <n v="6398"/>
    <n v="20"/>
    <n v="17"/>
    <n v="2.5999999999999999E-3"/>
    <n v="15"/>
    <n v="0.88229999999999997"/>
    <n v="2"/>
    <n v="0"/>
    <x v="10"/>
    <x v="1"/>
    <x v="2"/>
  </r>
  <r>
    <x v="34"/>
    <x v="4"/>
    <s v="AZ"/>
    <n v="9512"/>
    <n v="44"/>
    <n v="29"/>
    <n v="3.0000000000000001E-3"/>
    <n v="25"/>
    <n v="0.86199999999999999"/>
    <n v="0"/>
    <n v="0"/>
    <x v="10"/>
    <x v="1"/>
    <x v="1"/>
  </r>
  <r>
    <x v="35"/>
    <x v="4"/>
    <s v="AZ"/>
    <n v="11535"/>
    <n v="18"/>
    <n v="16"/>
    <n v="1.2999999999999999E-3"/>
    <n v="14"/>
    <n v="0.875"/>
    <n v="0"/>
    <n v="0"/>
    <x v="10"/>
    <x v="1"/>
    <x v="0"/>
  </r>
  <r>
    <x v="36"/>
    <x v="12"/>
    <s v="AZ"/>
    <n v="25159"/>
    <n v="57"/>
    <n v="43"/>
    <n v="1.6999999999999999E-3"/>
    <n v="32"/>
    <n v="0.74409999999999998"/>
    <n v="2"/>
    <n v="0"/>
    <x v="10"/>
    <x v="1"/>
    <x v="1"/>
  </r>
  <r>
    <x v="37"/>
    <x v="13"/>
    <s v="AZ"/>
    <n v="22364"/>
    <n v="58"/>
    <n v="54"/>
    <n v="2.3999999999999998E-3"/>
    <n v="41"/>
    <n v="0.75919999999999999"/>
    <n v="2"/>
    <n v="0"/>
    <x v="10"/>
    <x v="1"/>
    <x v="0"/>
  </r>
  <r>
    <x v="55"/>
    <x v="13"/>
    <s v="AZ"/>
    <n v="35394"/>
    <n v="105"/>
    <n v="73"/>
    <n v="2E-3"/>
    <n v="59"/>
    <n v="0.80820000000000003"/>
    <n v="0"/>
    <n v="0"/>
    <x v="10"/>
    <x v="1"/>
    <x v="0"/>
  </r>
  <r>
    <x v="38"/>
    <x v="13"/>
    <s v="AZ"/>
    <n v="26883"/>
    <n v="77"/>
    <n v="65"/>
    <n v="2.3999999999999998E-3"/>
    <n v="48"/>
    <n v="0.73839999999999995"/>
    <n v="5"/>
    <n v="0"/>
    <x v="10"/>
    <x v="1"/>
    <x v="1"/>
  </r>
  <r>
    <x v="39"/>
    <x v="2"/>
    <s v="AZ"/>
    <n v="37914"/>
    <n v="114"/>
    <n v="111"/>
    <n v="2.8999999999999998E-3"/>
    <n v="96"/>
    <n v="0.86480000000000001"/>
    <n v="11"/>
    <n v="0"/>
    <x v="10"/>
    <x v="1"/>
    <x v="3"/>
  </r>
  <r>
    <x v="40"/>
    <x v="14"/>
    <s v="AZ"/>
    <n v="28342"/>
    <n v="96"/>
    <n v="84"/>
    <n v="2.8999999999999998E-3"/>
    <n v="72"/>
    <n v="0.85709999999999997"/>
    <n v="6"/>
    <n v="0"/>
    <x v="10"/>
    <x v="1"/>
    <x v="0"/>
  </r>
  <r>
    <x v="41"/>
    <x v="14"/>
    <s v="AZ"/>
    <n v="18091"/>
    <n v="54"/>
    <n v="44"/>
    <n v="2.3999999999999998E-3"/>
    <n v="32"/>
    <n v="0.72719999999999996"/>
    <n v="6"/>
    <n v="0"/>
    <x v="10"/>
    <x v="1"/>
    <x v="3"/>
  </r>
  <r>
    <x v="42"/>
    <x v="3"/>
    <s v="AZ"/>
    <n v="41526"/>
    <n v="234"/>
    <n v="214"/>
    <n v="5.1000000000000004E-3"/>
    <n v="174"/>
    <n v="0.81299999999999994"/>
    <n v="35"/>
    <n v="0"/>
    <x v="10"/>
    <x v="1"/>
    <x v="4"/>
  </r>
  <r>
    <x v="43"/>
    <x v="6"/>
    <s v="AZ"/>
    <n v="21220"/>
    <n v="194"/>
    <n v="168"/>
    <n v="7.9000000000000008E-3"/>
    <n v="119"/>
    <n v="0.70830000000000004"/>
    <n v="22"/>
    <n v="0"/>
    <x v="10"/>
    <x v="1"/>
    <x v="4"/>
  </r>
  <r>
    <x v="44"/>
    <x v="8"/>
    <s v="AZ"/>
    <n v="46396"/>
    <n v="238"/>
    <n v="187"/>
    <n v="4.0000000000000001E-3"/>
    <n v="80"/>
    <n v="0.42780000000000001"/>
    <n v="5"/>
    <n v="0"/>
    <x v="10"/>
    <x v="1"/>
    <x v="4"/>
  </r>
  <r>
    <x v="54"/>
    <x v="17"/>
    <s v="AZ"/>
    <n v="15183"/>
    <n v="16"/>
    <n v="11"/>
    <n v="6.9999999999999999E-4"/>
    <n v="9"/>
    <n v="0.81810000000000005"/>
    <n v="1"/>
    <n v="0"/>
    <x v="10"/>
    <x v="1"/>
    <x v="0"/>
  </r>
  <r>
    <x v="45"/>
    <x v="15"/>
    <s v="AZ"/>
    <n v="19185"/>
    <n v="49"/>
    <n v="39"/>
    <n v="2E-3"/>
    <n v="26"/>
    <n v="0.66659999999999997"/>
    <n v="3"/>
    <n v="1"/>
    <x v="10"/>
    <x v="1"/>
    <x v="2"/>
  </r>
  <r>
    <x v="46"/>
    <x v="3"/>
    <s v="AZ"/>
    <n v="59512"/>
    <n v="251"/>
    <n v="205"/>
    <n v="3.3999999999999998E-3"/>
    <n v="156"/>
    <n v="0.76090000000000002"/>
    <n v="13"/>
    <n v="5"/>
    <x v="10"/>
    <x v="1"/>
    <x v="0"/>
  </r>
  <r>
    <x v="47"/>
    <x v="8"/>
    <s v="AZ"/>
    <n v="27162"/>
    <n v="91"/>
    <n v="88"/>
    <n v="3.2000000000000002E-3"/>
    <n v="70"/>
    <n v="0.7954"/>
    <n v="5"/>
    <n v="1"/>
    <x v="10"/>
    <x v="1"/>
    <x v="3"/>
  </r>
  <r>
    <x v="48"/>
    <x v="8"/>
    <s v="AZ"/>
    <n v="44516"/>
    <n v="173"/>
    <n v="153"/>
    <n v="3.3999999999999998E-3"/>
    <n v="122"/>
    <n v="0.79730000000000001"/>
    <n v="22"/>
    <n v="2"/>
    <x v="10"/>
    <x v="1"/>
    <x v="4"/>
  </r>
  <r>
    <x v="49"/>
    <x v="8"/>
    <s v="AZ"/>
    <n v="24806"/>
    <n v="132"/>
    <n v="93"/>
    <n v="3.7000000000000002E-3"/>
    <n v="55"/>
    <n v="0.59130000000000005"/>
    <n v="6"/>
    <n v="1"/>
    <x v="10"/>
    <x v="1"/>
    <x v="0"/>
  </r>
  <r>
    <x v="50"/>
    <x v="16"/>
    <s v="AZ"/>
    <n v="21468"/>
    <n v="61"/>
    <n v="35"/>
    <n v="1.6000000000000001E-3"/>
    <n v="25"/>
    <n v="0.71419999999999995"/>
    <n v="0"/>
    <n v="0"/>
    <x v="10"/>
    <x v="1"/>
    <x v="0"/>
  </r>
  <r>
    <x v="51"/>
    <x v="16"/>
    <s v="AZ"/>
    <n v="19249"/>
    <n v="49"/>
    <n v="43"/>
    <n v="2.2000000000000001E-3"/>
    <n v="34"/>
    <n v="0.79059999999999997"/>
    <n v="2"/>
    <n v="2"/>
    <x v="10"/>
    <x v="1"/>
    <x v="2"/>
  </r>
  <r>
    <x v="0"/>
    <x v="0"/>
    <s v="AZ"/>
    <n v="12616"/>
    <n v="67"/>
    <n v="57"/>
    <n v="4.4999999999999997E-3"/>
    <n v="47"/>
    <n v="0.82450000000000001"/>
    <n v="9"/>
    <n v="0"/>
    <x v="11"/>
    <x v="1"/>
    <x v="0"/>
  </r>
  <r>
    <x v="1"/>
    <x v="0"/>
    <s v="AZ"/>
    <n v="5940"/>
    <n v="28"/>
    <n v="20"/>
    <n v="3.3E-3"/>
    <n v="13"/>
    <n v="0.65"/>
    <n v="0"/>
    <n v="0"/>
    <x v="11"/>
    <x v="1"/>
    <x v="1"/>
  </r>
  <r>
    <x v="2"/>
    <x v="1"/>
    <s v="AZ"/>
    <n v="14237"/>
    <n v="52"/>
    <n v="46"/>
    <n v="3.2000000000000002E-3"/>
    <n v="31"/>
    <n v="0.67390000000000005"/>
    <n v="1"/>
    <n v="0"/>
    <x v="11"/>
    <x v="1"/>
    <x v="0"/>
  </r>
  <r>
    <x v="3"/>
    <x v="1"/>
    <s v="AZ"/>
    <n v="11496"/>
    <n v="22"/>
    <n v="19"/>
    <n v="1.6000000000000001E-3"/>
    <n v="15"/>
    <n v="0.78939999999999999"/>
    <n v="0"/>
    <n v="0"/>
    <x v="11"/>
    <x v="1"/>
    <x v="1"/>
  </r>
  <r>
    <x v="4"/>
    <x v="1"/>
    <s v="AZ"/>
    <n v="12120"/>
    <n v="46"/>
    <n v="38"/>
    <n v="3.0999999999999999E-3"/>
    <n v="34"/>
    <n v="0.89470000000000005"/>
    <n v="3"/>
    <n v="0"/>
    <x v="11"/>
    <x v="1"/>
    <x v="2"/>
  </r>
  <r>
    <x v="5"/>
    <x v="1"/>
    <s v="AZ"/>
    <n v="22050"/>
    <n v="96"/>
    <n v="85"/>
    <n v="3.8E-3"/>
    <n v="61"/>
    <n v="0.71760000000000002"/>
    <n v="5"/>
    <n v="1"/>
    <x v="11"/>
    <x v="1"/>
    <x v="0"/>
  </r>
  <r>
    <x v="6"/>
    <x v="1"/>
    <s v="AZ"/>
    <n v="16721"/>
    <n v="65"/>
    <n v="52"/>
    <n v="3.0999999999999999E-3"/>
    <n v="44"/>
    <n v="0.84609999999999996"/>
    <n v="4"/>
    <n v="0"/>
    <x v="11"/>
    <x v="1"/>
    <x v="2"/>
  </r>
  <r>
    <x v="7"/>
    <x v="1"/>
    <s v="AZ"/>
    <n v="31519"/>
    <n v="155"/>
    <n v="149"/>
    <n v="4.7000000000000002E-3"/>
    <n v="136"/>
    <n v="0.91269999999999996"/>
    <n v="22"/>
    <n v="0"/>
    <x v="11"/>
    <x v="1"/>
    <x v="3"/>
  </r>
  <r>
    <x v="8"/>
    <x v="2"/>
    <s v="AZ"/>
    <n v="42720"/>
    <n v="250"/>
    <n v="221"/>
    <n v="5.1000000000000004E-3"/>
    <n v="160"/>
    <n v="0.72389999999999999"/>
    <n v="28"/>
    <n v="0"/>
    <x v="11"/>
    <x v="1"/>
    <x v="0"/>
  </r>
  <r>
    <x v="9"/>
    <x v="2"/>
    <s v="AZ"/>
    <n v="44517"/>
    <n v="151"/>
    <n v="139"/>
    <n v="3.0999999999999999E-3"/>
    <n v="110"/>
    <n v="0.7913"/>
    <n v="1"/>
    <n v="0"/>
    <x v="11"/>
    <x v="1"/>
    <x v="4"/>
  </r>
  <r>
    <x v="10"/>
    <x v="2"/>
    <s v="AZ"/>
    <n v="31948"/>
    <n v="47"/>
    <n v="37"/>
    <n v="1.1000000000000001E-3"/>
    <n v="29"/>
    <n v="0.78369999999999995"/>
    <n v="5"/>
    <n v="0"/>
    <x v="11"/>
    <x v="1"/>
    <x v="1"/>
  </r>
  <r>
    <x v="11"/>
    <x v="2"/>
    <s v="AZ"/>
    <n v="55655"/>
    <n v="123"/>
    <n v="109"/>
    <n v="1.9E-3"/>
    <n v="91"/>
    <n v="0.83479999999999999"/>
    <n v="13"/>
    <n v="0"/>
    <x v="11"/>
    <x v="1"/>
    <x v="2"/>
  </r>
  <r>
    <x v="12"/>
    <x v="2"/>
    <s v="AZ"/>
    <n v="53882"/>
    <n v="155"/>
    <n v="142"/>
    <n v="2.5999999999999999E-3"/>
    <n v="125"/>
    <n v="0.88019999999999998"/>
    <n v="20"/>
    <n v="2"/>
    <x v="11"/>
    <x v="1"/>
    <x v="1"/>
  </r>
  <r>
    <x v="53"/>
    <x v="0"/>
    <s v="AZ"/>
    <n v="13662"/>
    <n v="35"/>
    <n v="27"/>
    <n v="1.9E-3"/>
    <n v="18"/>
    <n v="0.66659999999999997"/>
    <n v="2"/>
    <n v="0"/>
    <x v="11"/>
    <x v="1"/>
    <x v="3"/>
  </r>
  <r>
    <x v="13"/>
    <x v="3"/>
    <s v="AZ"/>
    <n v="40464"/>
    <n v="252"/>
    <n v="230"/>
    <n v="5.5999999999999999E-3"/>
    <n v="193"/>
    <n v="0.83909999999999996"/>
    <n v="35"/>
    <n v="0"/>
    <x v="11"/>
    <x v="1"/>
    <x v="3"/>
  </r>
  <r>
    <x v="14"/>
    <x v="2"/>
    <s v="AZ"/>
    <n v="60697"/>
    <n v="191"/>
    <n v="172"/>
    <n v="2.8E-3"/>
    <n v="121"/>
    <n v="0.70340000000000003"/>
    <n v="12"/>
    <n v="0"/>
    <x v="11"/>
    <x v="1"/>
    <x v="2"/>
  </r>
  <r>
    <x v="15"/>
    <x v="4"/>
    <s v="AZ"/>
    <n v="12182"/>
    <n v="38"/>
    <n v="33"/>
    <n v="2.7000000000000001E-3"/>
    <n v="24"/>
    <n v="0.72719999999999996"/>
    <n v="3"/>
    <n v="0"/>
    <x v="11"/>
    <x v="1"/>
    <x v="2"/>
  </r>
  <r>
    <x v="16"/>
    <x v="5"/>
    <s v="AZ"/>
    <n v="11282"/>
    <n v="34"/>
    <n v="32"/>
    <n v="2.8E-3"/>
    <n v="21"/>
    <n v="0.65620000000000001"/>
    <n v="3"/>
    <n v="1"/>
    <x v="11"/>
    <x v="1"/>
    <x v="4"/>
  </r>
  <r>
    <x v="17"/>
    <x v="3"/>
    <s v="AZ"/>
    <n v="43612"/>
    <n v="210"/>
    <n v="202"/>
    <n v="4.5999999999999999E-3"/>
    <n v="160"/>
    <n v="0.79200000000000004"/>
    <n v="45"/>
    <n v="1"/>
    <x v="11"/>
    <x v="1"/>
    <x v="4"/>
  </r>
  <r>
    <x v="52"/>
    <x v="3"/>
    <s v="AZ"/>
    <n v="25442"/>
    <n v="99"/>
    <n v="87"/>
    <n v="3.3999999999999998E-3"/>
    <n v="77"/>
    <n v="0.88500000000000001"/>
    <n v="11"/>
    <n v="1"/>
    <x v="11"/>
    <x v="1"/>
    <x v="3"/>
  </r>
  <r>
    <x v="18"/>
    <x v="3"/>
    <s v="AZ"/>
    <n v="34492"/>
    <n v="45"/>
    <n v="43"/>
    <n v="1.1999999999999999E-3"/>
    <n v="31"/>
    <n v="0.72089999999999999"/>
    <n v="0"/>
    <n v="0"/>
    <x v="11"/>
    <x v="1"/>
    <x v="1"/>
  </r>
  <r>
    <x v="19"/>
    <x v="6"/>
    <s v="AZ"/>
    <n v="13321"/>
    <n v="61"/>
    <n v="51"/>
    <n v="3.8E-3"/>
    <n v="31"/>
    <n v="0.60780000000000001"/>
    <n v="2"/>
    <n v="0"/>
    <x v="11"/>
    <x v="1"/>
    <x v="4"/>
  </r>
  <r>
    <x v="21"/>
    <x v="0"/>
    <s v="AZ"/>
    <n v="7177"/>
    <n v="46"/>
    <n v="36"/>
    <n v="5.0000000000000001E-3"/>
    <n v="31"/>
    <n v="0.86109999999999998"/>
    <n v="2"/>
    <n v="0"/>
    <x v="11"/>
    <x v="1"/>
    <x v="1"/>
  </r>
  <r>
    <x v="22"/>
    <x v="8"/>
    <s v="AZ"/>
    <n v="31562"/>
    <n v="163"/>
    <n v="149"/>
    <n v="4.7000000000000002E-3"/>
    <n v="107"/>
    <n v="0.71809999999999996"/>
    <n v="21"/>
    <n v="2"/>
    <x v="11"/>
    <x v="1"/>
    <x v="1"/>
  </r>
  <r>
    <x v="23"/>
    <x v="9"/>
    <s v="AZ"/>
    <n v="16841"/>
    <n v="46"/>
    <n v="42"/>
    <n v="2.3999999999999998E-3"/>
    <n v="33"/>
    <n v="0.78569999999999995"/>
    <n v="2"/>
    <n v="0"/>
    <x v="11"/>
    <x v="1"/>
    <x v="0"/>
  </r>
  <r>
    <x v="24"/>
    <x v="9"/>
    <s v="AZ"/>
    <n v="18812"/>
    <n v="144"/>
    <n v="92"/>
    <n v="4.7999999999999996E-3"/>
    <n v="75"/>
    <n v="0.81520000000000004"/>
    <n v="10"/>
    <n v="0"/>
    <x v="11"/>
    <x v="1"/>
    <x v="0"/>
  </r>
  <r>
    <x v="25"/>
    <x v="10"/>
    <s v="AZ"/>
    <n v="31994"/>
    <n v="135"/>
    <n v="127"/>
    <n v="3.8999999999999998E-3"/>
    <n v="92"/>
    <n v="0.72440000000000004"/>
    <n v="16"/>
    <n v="1"/>
    <x v="11"/>
    <x v="1"/>
    <x v="1"/>
  </r>
  <r>
    <x v="26"/>
    <x v="10"/>
    <s v="AZ"/>
    <n v="45271"/>
    <n v="218"/>
    <n v="196"/>
    <n v="4.3E-3"/>
    <n v="163"/>
    <n v="0.83160000000000001"/>
    <n v="22"/>
    <n v="4"/>
    <x v="11"/>
    <x v="1"/>
    <x v="4"/>
  </r>
  <r>
    <x v="27"/>
    <x v="10"/>
    <s v="AZ"/>
    <n v="22357"/>
    <n v="42"/>
    <n v="34"/>
    <n v="1.5E-3"/>
    <n v="21"/>
    <n v="0.61760000000000004"/>
    <n v="6"/>
    <n v="0"/>
    <x v="11"/>
    <x v="1"/>
    <x v="0"/>
  </r>
  <r>
    <x v="28"/>
    <x v="11"/>
    <s v="AZ"/>
    <n v="7378"/>
    <n v="15"/>
    <n v="14"/>
    <n v="1.8E-3"/>
    <n v="12"/>
    <n v="0.85709999999999997"/>
    <n v="1"/>
    <n v="0"/>
    <x v="11"/>
    <x v="1"/>
    <x v="2"/>
  </r>
  <r>
    <x v="30"/>
    <x v="4"/>
    <s v="AZ"/>
    <n v="8959"/>
    <n v="34"/>
    <n v="28"/>
    <n v="3.0999999999999999E-3"/>
    <n v="23"/>
    <n v="0.82140000000000002"/>
    <n v="2"/>
    <n v="0"/>
    <x v="11"/>
    <x v="1"/>
    <x v="0"/>
  </r>
  <r>
    <x v="31"/>
    <x v="4"/>
    <s v="AZ"/>
    <n v="9318"/>
    <n v="21"/>
    <n v="19"/>
    <n v="2E-3"/>
    <n v="17"/>
    <n v="0.89470000000000005"/>
    <n v="3"/>
    <n v="0"/>
    <x v="11"/>
    <x v="1"/>
    <x v="1"/>
  </r>
  <r>
    <x v="32"/>
    <x v="4"/>
    <s v="AZ"/>
    <n v="8178"/>
    <n v="32"/>
    <n v="26"/>
    <n v="3.0999999999999999E-3"/>
    <n v="18"/>
    <n v="0.69230000000000003"/>
    <n v="2"/>
    <n v="0"/>
    <x v="11"/>
    <x v="1"/>
    <x v="3"/>
  </r>
  <r>
    <x v="33"/>
    <x v="4"/>
    <s v="AZ"/>
    <n v="6553"/>
    <n v="21"/>
    <n v="18"/>
    <n v="2.7000000000000001E-3"/>
    <n v="15"/>
    <n v="0.83330000000000004"/>
    <n v="1"/>
    <n v="0"/>
    <x v="11"/>
    <x v="1"/>
    <x v="2"/>
  </r>
  <r>
    <x v="34"/>
    <x v="4"/>
    <s v="AZ"/>
    <n v="8668"/>
    <n v="45"/>
    <n v="39"/>
    <n v="4.4000000000000003E-3"/>
    <n v="28"/>
    <n v="0.71789999999999998"/>
    <n v="0"/>
    <n v="0"/>
    <x v="11"/>
    <x v="1"/>
    <x v="1"/>
  </r>
  <r>
    <x v="35"/>
    <x v="4"/>
    <s v="AZ"/>
    <n v="8811"/>
    <n v="27"/>
    <n v="22"/>
    <n v="2.3999999999999998E-3"/>
    <n v="19"/>
    <n v="0.86360000000000003"/>
    <n v="0"/>
    <n v="0"/>
    <x v="11"/>
    <x v="1"/>
    <x v="0"/>
  </r>
  <r>
    <x v="36"/>
    <x v="12"/>
    <s v="AZ"/>
    <n v="25843"/>
    <n v="46"/>
    <n v="38"/>
    <n v="1.4E-3"/>
    <n v="29"/>
    <n v="0.7631"/>
    <n v="4"/>
    <n v="1"/>
    <x v="11"/>
    <x v="1"/>
    <x v="1"/>
  </r>
  <r>
    <x v="37"/>
    <x v="13"/>
    <s v="AZ"/>
    <n v="22894"/>
    <n v="59"/>
    <n v="54"/>
    <n v="2.3E-3"/>
    <n v="43"/>
    <n v="0.79620000000000002"/>
    <n v="1"/>
    <n v="0"/>
    <x v="11"/>
    <x v="1"/>
    <x v="0"/>
  </r>
  <r>
    <x v="55"/>
    <x v="13"/>
    <s v="AZ"/>
    <n v="34974"/>
    <n v="81"/>
    <n v="71"/>
    <n v="2E-3"/>
    <n v="63"/>
    <n v="0.88729999999999998"/>
    <n v="0"/>
    <n v="0"/>
    <x v="11"/>
    <x v="1"/>
    <x v="0"/>
  </r>
  <r>
    <x v="38"/>
    <x v="13"/>
    <s v="AZ"/>
    <n v="29003"/>
    <n v="81"/>
    <n v="77"/>
    <n v="2.5999999999999999E-3"/>
    <n v="59"/>
    <n v="0.76619999999999999"/>
    <n v="4"/>
    <n v="0"/>
    <x v="11"/>
    <x v="1"/>
    <x v="1"/>
  </r>
  <r>
    <x v="39"/>
    <x v="2"/>
    <s v="AZ"/>
    <n v="36677"/>
    <n v="111"/>
    <n v="99"/>
    <n v="2.5999999999999999E-3"/>
    <n v="90"/>
    <n v="0.90900000000000003"/>
    <n v="12"/>
    <n v="0"/>
    <x v="11"/>
    <x v="1"/>
    <x v="3"/>
  </r>
  <r>
    <x v="40"/>
    <x v="14"/>
    <s v="AZ"/>
    <n v="29015"/>
    <n v="72"/>
    <n v="59"/>
    <n v="2E-3"/>
    <n v="44"/>
    <n v="0.74570000000000003"/>
    <n v="5"/>
    <n v="0"/>
    <x v="11"/>
    <x v="1"/>
    <x v="0"/>
  </r>
  <r>
    <x v="41"/>
    <x v="14"/>
    <s v="AZ"/>
    <n v="18248"/>
    <n v="48"/>
    <n v="44"/>
    <n v="2.3999999999999998E-3"/>
    <n v="35"/>
    <n v="0.7954"/>
    <n v="2"/>
    <n v="0"/>
    <x v="11"/>
    <x v="1"/>
    <x v="3"/>
  </r>
  <r>
    <x v="42"/>
    <x v="3"/>
    <s v="AZ"/>
    <n v="38527"/>
    <n v="250"/>
    <n v="236"/>
    <n v="6.1000000000000004E-3"/>
    <n v="200"/>
    <n v="0.84740000000000004"/>
    <n v="41"/>
    <n v="0"/>
    <x v="11"/>
    <x v="1"/>
    <x v="4"/>
  </r>
  <r>
    <x v="43"/>
    <x v="6"/>
    <s v="AZ"/>
    <n v="24973"/>
    <n v="153"/>
    <n v="135"/>
    <n v="5.4000000000000003E-3"/>
    <n v="99"/>
    <n v="0.73329999999999995"/>
    <n v="27"/>
    <n v="0"/>
    <x v="11"/>
    <x v="1"/>
    <x v="4"/>
  </r>
  <r>
    <x v="44"/>
    <x v="8"/>
    <s v="AZ"/>
    <n v="49332"/>
    <n v="264"/>
    <n v="212"/>
    <n v="4.1999999999999997E-3"/>
    <n v="106"/>
    <n v="0.5"/>
    <n v="13"/>
    <n v="1"/>
    <x v="11"/>
    <x v="1"/>
    <x v="4"/>
  </r>
  <r>
    <x v="54"/>
    <x v="17"/>
    <s v="AZ"/>
    <n v="14462"/>
    <n v="12"/>
    <n v="11"/>
    <n v="6.9999999999999999E-4"/>
    <n v="8"/>
    <n v="0.72719999999999996"/>
    <n v="0"/>
    <n v="0"/>
    <x v="11"/>
    <x v="1"/>
    <x v="0"/>
  </r>
  <r>
    <x v="45"/>
    <x v="15"/>
    <s v="AZ"/>
    <n v="19230"/>
    <n v="50"/>
    <n v="44"/>
    <n v="2.2000000000000001E-3"/>
    <n v="32"/>
    <n v="0.72719999999999996"/>
    <n v="5"/>
    <n v="1"/>
    <x v="11"/>
    <x v="1"/>
    <x v="2"/>
  </r>
  <r>
    <x v="46"/>
    <x v="3"/>
    <s v="AZ"/>
    <n v="51690"/>
    <n v="226"/>
    <n v="202"/>
    <n v="3.8999999999999998E-3"/>
    <n v="143"/>
    <n v="0.70789999999999997"/>
    <n v="10"/>
    <n v="3"/>
    <x v="11"/>
    <x v="1"/>
    <x v="0"/>
  </r>
  <r>
    <x v="47"/>
    <x v="8"/>
    <s v="AZ"/>
    <n v="30243"/>
    <n v="124"/>
    <n v="117"/>
    <n v="3.8E-3"/>
    <n v="99"/>
    <n v="0.84609999999999996"/>
    <n v="18"/>
    <n v="0"/>
    <x v="11"/>
    <x v="1"/>
    <x v="3"/>
  </r>
  <r>
    <x v="48"/>
    <x v="8"/>
    <s v="AZ"/>
    <n v="48026"/>
    <n v="191"/>
    <n v="173"/>
    <n v="3.5999999999999999E-3"/>
    <n v="130"/>
    <n v="0.75139999999999996"/>
    <n v="28"/>
    <n v="2"/>
    <x v="11"/>
    <x v="1"/>
    <x v="4"/>
  </r>
  <r>
    <x v="49"/>
    <x v="8"/>
    <s v="AZ"/>
    <n v="26916"/>
    <n v="114"/>
    <n v="105"/>
    <n v="3.8999999999999998E-3"/>
    <n v="75"/>
    <n v="0.71419999999999995"/>
    <n v="12"/>
    <n v="1"/>
    <x v="11"/>
    <x v="1"/>
    <x v="0"/>
  </r>
  <r>
    <x v="50"/>
    <x v="16"/>
    <s v="AZ"/>
    <n v="20442"/>
    <n v="33"/>
    <n v="25"/>
    <n v="1.1999999999999999E-3"/>
    <n v="18"/>
    <n v="0.72"/>
    <n v="3"/>
    <n v="0"/>
    <x v="11"/>
    <x v="1"/>
    <x v="0"/>
  </r>
  <r>
    <x v="51"/>
    <x v="16"/>
    <s v="AZ"/>
    <n v="21630"/>
    <n v="33"/>
    <n v="30"/>
    <n v="1.2999999999999999E-3"/>
    <n v="25"/>
    <n v="0.83330000000000004"/>
    <n v="3"/>
    <n v="0"/>
    <x v="11"/>
    <x v="1"/>
    <x v="2"/>
  </r>
  <r>
    <x v="0"/>
    <x v="0"/>
    <s v="AZ"/>
    <n v="12138"/>
    <n v="68"/>
    <n v="66"/>
    <n v="5.4000000000000003E-3"/>
    <n v="58"/>
    <n v="0.87870000000000004"/>
    <n v="6"/>
    <n v="0"/>
    <x v="0"/>
    <x v="1"/>
    <x v="0"/>
  </r>
  <r>
    <x v="1"/>
    <x v="0"/>
    <s v="AZ"/>
    <n v="5922"/>
    <n v="18"/>
    <n v="16"/>
    <n v="2.7000000000000001E-3"/>
    <n v="14"/>
    <n v="0.875"/>
    <n v="2"/>
    <n v="0"/>
    <x v="0"/>
    <x v="1"/>
    <x v="1"/>
  </r>
  <r>
    <x v="2"/>
    <x v="1"/>
    <s v="AZ"/>
    <n v="11792"/>
    <n v="44"/>
    <n v="41"/>
    <n v="3.3999999999999998E-3"/>
    <n v="25"/>
    <n v="0.60970000000000002"/>
    <n v="1"/>
    <n v="1"/>
    <x v="0"/>
    <x v="1"/>
    <x v="0"/>
  </r>
  <r>
    <x v="3"/>
    <x v="1"/>
    <s v="AZ"/>
    <n v="9301"/>
    <n v="28"/>
    <n v="27"/>
    <n v="2.8999999999999998E-3"/>
    <n v="18"/>
    <n v="0.66659999999999997"/>
    <n v="0"/>
    <n v="0"/>
    <x v="0"/>
    <x v="1"/>
    <x v="1"/>
  </r>
  <r>
    <x v="4"/>
    <x v="1"/>
    <s v="AZ"/>
    <n v="9050"/>
    <n v="32"/>
    <n v="28"/>
    <n v="3.0000000000000001E-3"/>
    <n v="24"/>
    <n v="0.85709999999999997"/>
    <n v="1"/>
    <n v="0"/>
    <x v="0"/>
    <x v="1"/>
    <x v="2"/>
  </r>
  <r>
    <x v="5"/>
    <x v="1"/>
    <s v="AZ"/>
    <n v="18863"/>
    <n v="72"/>
    <n v="60"/>
    <n v="3.0999999999999999E-3"/>
    <n v="47"/>
    <n v="0.7833"/>
    <n v="5"/>
    <n v="0"/>
    <x v="0"/>
    <x v="1"/>
    <x v="0"/>
  </r>
  <r>
    <x v="7"/>
    <x v="1"/>
    <s v="AZ"/>
    <n v="23193"/>
    <n v="121"/>
    <n v="119"/>
    <n v="5.1000000000000004E-3"/>
    <n v="108"/>
    <n v="0.90749999999999997"/>
    <n v="23"/>
    <n v="0"/>
    <x v="0"/>
    <x v="1"/>
    <x v="3"/>
  </r>
  <r>
    <x v="6"/>
    <x v="1"/>
    <s v="AZ"/>
    <n v="12021"/>
    <n v="60"/>
    <n v="52"/>
    <n v="4.3E-3"/>
    <n v="43"/>
    <n v="0.82689999999999997"/>
    <n v="7"/>
    <n v="0"/>
    <x v="0"/>
    <x v="1"/>
    <x v="2"/>
  </r>
  <r>
    <x v="8"/>
    <x v="2"/>
    <s v="AZ"/>
    <n v="36277"/>
    <n v="234"/>
    <n v="206"/>
    <n v="5.5999999999999999E-3"/>
    <n v="140"/>
    <n v="0.67959999999999998"/>
    <n v="7"/>
    <n v="1"/>
    <x v="0"/>
    <x v="1"/>
    <x v="0"/>
  </r>
  <r>
    <x v="9"/>
    <x v="2"/>
    <s v="AZ"/>
    <n v="44694"/>
    <n v="175"/>
    <n v="162"/>
    <n v="3.5999999999999999E-3"/>
    <n v="134"/>
    <n v="0.82709999999999995"/>
    <n v="1"/>
    <n v="0"/>
    <x v="0"/>
    <x v="1"/>
    <x v="4"/>
  </r>
  <r>
    <x v="10"/>
    <x v="2"/>
    <s v="AZ"/>
    <n v="25678"/>
    <n v="42"/>
    <n v="38"/>
    <n v="1.4E-3"/>
    <n v="28"/>
    <n v="0.73680000000000001"/>
    <n v="4"/>
    <n v="0"/>
    <x v="0"/>
    <x v="1"/>
    <x v="1"/>
  </r>
  <r>
    <x v="11"/>
    <x v="2"/>
    <s v="AZ"/>
    <n v="45510"/>
    <n v="142"/>
    <n v="127"/>
    <n v="2.7000000000000001E-3"/>
    <n v="96"/>
    <n v="0.75590000000000002"/>
    <n v="7"/>
    <n v="1"/>
    <x v="0"/>
    <x v="1"/>
    <x v="2"/>
  </r>
  <r>
    <x v="12"/>
    <x v="2"/>
    <s v="AZ"/>
    <n v="41571"/>
    <n v="150"/>
    <n v="142"/>
    <n v="3.3999999999999998E-3"/>
    <n v="127"/>
    <n v="0.89429999999999998"/>
    <n v="17"/>
    <n v="2"/>
    <x v="0"/>
    <x v="1"/>
    <x v="1"/>
  </r>
  <r>
    <x v="53"/>
    <x v="0"/>
    <s v="AZ"/>
    <n v="11780"/>
    <n v="43"/>
    <n v="32"/>
    <n v="2.7000000000000001E-3"/>
    <n v="23"/>
    <n v="0.71870000000000001"/>
    <n v="1"/>
    <n v="0"/>
    <x v="0"/>
    <x v="1"/>
    <x v="3"/>
  </r>
  <r>
    <x v="13"/>
    <x v="3"/>
    <s v="AZ"/>
    <n v="36291"/>
    <n v="242"/>
    <n v="226"/>
    <n v="6.1999999999999998E-3"/>
    <n v="192"/>
    <n v="0.84950000000000003"/>
    <n v="19"/>
    <n v="1"/>
    <x v="0"/>
    <x v="1"/>
    <x v="3"/>
  </r>
  <r>
    <x v="14"/>
    <x v="2"/>
    <s v="AZ"/>
    <n v="52261"/>
    <n v="192"/>
    <n v="173"/>
    <n v="3.3E-3"/>
    <n v="119"/>
    <n v="0.68779999999999997"/>
    <n v="9"/>
    <n v="0"/>
    <x v="0"/>
    <x v="1"/>
    <x v="2"/>
  </r>
  <r>
    <x v="15"/>
    <x v="4"/>
    <s v="AZ"/>
    <n v="11062"/>
    <n v="23"/>
    <n v="21"/>
    <n v="1.8E-3"/>
    <n v="14"/>
    <n v="0.66659999999999997"/>
    <n v="0"/>
    <n v="0"/>
    <x v="0"/>
    <x v="1"/>
    <x v="2"/>
  </r>
  <r>
    <x v="16"/>
    <x v="5"/>
    <s v="AZ"/>
    <n v="7632"/>
    <n v="24"/>
    <n v="23"/>
    <n v="3.0000000000000001E-3"/>
    <n v="17"/>
    <n v="0.73909999999999998"/>
    <n v="1"/>
    <n v="0"/>
    <x v="0"/>
    <x v="1"/>
    <x v="4"/>
  </r>
  <r>
    <x v="17"/>
    <x v="3"/>
    <s v="AZ"/>
    <n v="34301"/>
    <n v="191"/>
    <n v="182"/>
    <n v="5.3E-3"/>
    <n v="147"/>
    <n v="0.80759999999999998"/>
    <n v="35"/>
    <n v="1"/>
    <x v="0"/>
    <x v="1"/>
    <x v="4"/>
  </r>
  <r>
    <x v="52"/>
    <x v="3"/>
    <s v="AZ"/>
    <n v="21723"/>
    <n v="133"/>
    <n v="120"/>
    <n v="5.4999999999999997E-3"/>
    <n v="105"/>
    <n v="0.875"/>
    <n v="1"/>
    <n v="1"/>
    <x v="0"/>
    <x v="1"/>
    <x v="3"/>
  </r>
  <r>
    <x v="18"/>
    <x v="3"/>
    <s v="AZ"/>
    <n v="23215"/>
    <n v="54"/>
    <n v="47"/>
    <n v="2E-3"/>
    <n v="33"/>
    <n v="0.70209999999999995"/>
    <n v="0"/>
    <n v="0"/>
    <x v="0"/>
    <x v="1"/>
    <x v="1"/>
  </r>
  <r>
    <x v="19"/>
    <x v="6"/>
    <s v="AZ"/>
    <n v="10385"/>
    <n v="43"/>
    <n v="39"/>
    <n v="3.7000000000000002E-3"/>
    <n v="22"/>
    <n v="0.56410000000000005"/>
    <n v="2"/>
    <n v="0"/>
    <x v="0"/>
    <x v="1"/>
    <x v="4"/>
  </r>
  <r>
    <x v="21"/>
    <x v="0"/>
    <s v="AZ"/>
    <n v="7096"/>
    <n v="35"/>
    <n v="30"/>
    <n v="4.1999999999999997E-3"/>
    <n v="24"/>
    <n v="0.8"/>
    <n v="0"/>
    <n v="0"/>
    <x v="0"/>
    <x v="1"/>
    <x v="1"/>
  </r>
  <r>
    <x v="22"/>
    <x v="8"/>
    <s v="AZ"/>
    <n v="25439"/>
    <n v="147"/>
    <n v="133"/>
    <n v="5.1999999999999998E-3"/>
    <n v="106"/>
    <n v="0.79690000000000005"/>
    <n v="9"/>
    <n v="4"/>
    <x v="0"/>
    <x v="1"/>
    <x v="1"/>
  </r>
  <r>
    <x v="24"/>
    <x v="9"/>
    <s v="AZ"/>
    <n v="15013"/>
    <n v="118"/>
    <n v="63"/>
    <n v="4.1000000000000003E-3"/>
    <n v="50"/>
    <n v="0.79359999999999997"/>
    <n v="6"/>
    <n v="0"/>
    <x v="0"/>
    <x v="1"/>
    <x v="0"/>
  </r>
  <r>
    <x v="25"/>
    <x v="10"/>
    <s v="AZ"/>
    <n v="22703"/>
    <n v="148"/>
    <n v="141"/>
    <n v="6.1999999999999998E-3"/>
    <n v="101"/>
    <n v="0.71630000000000005"/>
    <n v="4"/>
    <n v="2"/>
    <x v="0"/>
    <x v="1"/>
    <x v="1"/>
  </r>
  <r>
    <x v="26"/>
    <x v="10"/>
    <s v="AZ"/>
    <n v="33407"/>
    <n v="242"/>
    <n v="210"/>
    <n v="6.1999999999999998E-3"/>
    <n v="176"/>
    <n v="0.83799999999999997"/>
    <n v="16"/>
    <n v="2"/>
    <x v="0"/>
    <x v="1"/>
    <x v="4"/>
  </r>
  <r>
    <x v="28"/>
    <x v="11"/>
    <s v="AZ"/>
    <n v="6433"/>
    <n v="13"/>
    <n v="10"/>
    <n v="1.5E-3"/>
    <n v="9"/>
    <n v="0.9"/>
    <n v="0"/>
    <n v="0"/>
    <x v="0"/>
    <x v="1"/>
    <x v="2"/>
  </r>
  <r>
    <x v="30"/>
    <x v="4"/>
    <s v="AZ"/>
    <n v="8481"/>
    <n v="40"/>
    <n v="34"/>
    <n v="4.0000000000000001E-3"/>
    <n v="27"/>
    <n v="0.79410000000000003"/>
    <n v="0"/>
    <n v="0"/>
    <x v="0"/>
    <x v="1"/>
    <x v="0"/>
  </r>
  <r>
    <x v="31"/>
    <x v="4"/>
    <s v="AZ"/>
    <n v="7480"/>
    <n v="14"/>
    <n v="13"/>
    <n v="1.6999999999999999E-3"/>
    <n v="9"/>
    <n v="0.69230000000000003"/>
    <n v="1"/>
    <n v="0"/>
    <x v="0"/>
    <x v="1"/>
    <x v="1"/>
  </r>
  <r>
    <x v="32"/>
    <x v="4"/>
    <s v="AZ"/>
    <n v="7863"/>
    <n v="25"/>
    <n v="20"/>
    <n v="2.5000000000000001E-3"/>
    <n v="13"/>
    <n v="0.65"/>
    <n v="2"/>
    <n v="0"/>
    <x v="0"/>
    <x v="1"/>
    <x v="3"/>
  </r>
  <r>
    <x v="33"/>
    <x v="4"/>
    <s v="AZ"/>
    <n v="6071"/>
    <n v="13"/>
    <n v="10"/>
    <n v="1.6000000000000001E-3"/>
    <n v="9"/>
    <n v="0.9"/>
    <n v="0"/>
    <n v="0"/>
    <x v="0"/>
    <x v="1"/>
    <x v="2"/>
  </r>
  <r>
    <x v="34"/>
    <x v="4"/>
    <s v="AZ"/>
    <n v="8449"/>
    <n v="26"/>
    <n v="20"/>
    <n v="2.3E-3"/>
    <n v="16"/>
    <n v="0.8"/>
    <n v="0"/>
    <n v="0"/>
    <x v="0"/>
    <x v="1"/>
    <x v="1"/>
  </r>
  <r>
    <x v="36"/>
    <x v="12"/>
    <s v="AZ"/>
    <n v="23719"/>
    <n v="53"/>
    <n v="44"/>
    <n v="1.8E-3"/>
    <n v="32"/>
    <n v="0.72719999999999996"/>
    <n v="1"/>
    <n v="2"/>
    <x v="0"/>
    <x v="1"/>
    <x v="1"/>
  </r>
  <r>
    <x v="55"/>
    <x v="13"/>
    <s v="AZ"/>
    <n v="29590"/>
    <n v="89"/>
    <n v="76"/>
    <n v="2.5000000000000001E-3"/>
    <n v="59"/>
    <n v="0.77629999999999999"/>
    <n v="0"/>
    <n v="0"/>
    <x v="0"/>
    <x v="1"/>
    <x v="0"/>
  </r>
  <r>
    <x v="38"/>
    <x v="13"/>
    <s v="AZ"/>
    <n v="27356"/>
    <n v="85"/>
    <n v="77"/>
    <n v="2.8E-3"/>
    <n v="57"/>
    <n v="0.74019999999999997"/>
    <n v="3"/>
    <n v="2"/>
    <x v="0"/>
    <x v="1"/>
    <x v="1"/>
  </r>
  <r>
    <x v="39"/>
    <x v="2"/>
    <s v="AZ"/>
    <n v="32703"/>
    <n v="107"/>
    <n v="96"/>
    <n v="2.8999999999999998E-3"/>
    <n v="85"/>
    <n v="0.88539999999999996"/>
    <n v="12"/>
    <n v="0"/>
    <x v="0"/>
    <x v="1"/>
    <x v="3"/>
  </r>
  <r>
    <x v="40"/>
    <x v="14"/>
    <s v="AZ"/>
    <n v="24394"/>
    <n v="65"/>
    <n v="57"/>
    <n v="2.3E-3"/>
    <n v="46"/>
    <n v="0.80700000000000005"/>
    <n v="3"/>
    <n v="0"/>
    <x v="0"/>
    <x v="1"/>
    <x v="0"/>
  </r>
  <r>
    <x v="41"/>
    <x v="14"/>
    <s v="AZ"/>
    <n v="16195"/>
    <n v="56"/>
    <n v="51"/>
    <n v="3.0999999999999999E-3"/>
    <n v="36"/>
    <n v="0.70579999999999998"/>
    <n v="3"/>
    <n v="0"/>
    <x v="0"/>
    <x v="1"/>
    <x v="3"/>
  </r>
  <r>
    <x v="42"/>
    <x v="3"/>
    <s v="AZ"/>
    <n v="35183"/>
    <n v="265"/>
    <n v="241"/>
    <n v="6.7999999999999996E-3"/>
    <n v="212"/>
    <n v="0.87960000000000005"/>
    <n v="17"/>
    <n v="1"/>
    <x v="0"/>
    <x v="1"/>
    <x v="4"/>
  </r>
  <r>
    <x v="43"/>
    <x v="6"/>
    <s v="AZ"/>
    <n v="20668"/>
    <n v="161"/>
    <n v="145"/>
    <n v="7.0000000000000001E-3"/>
    <n v="108"/>
    <n v="0.74480000000000002"/>
    <n v="11"/>
    <n v="0"/>
    <x v="0"/>
    <x v="1"/>
    <x v="4"/>
  </r>
  <r>
    <x v="44"/>
    <x v="8"/>
    <s v="AZ"/>
    <n v="38680"/>
    <n v="273"/>
    <n v="228"/>
    <n v="5.7999999999999996E-3"/>
    <n v="111"/>
    <n v="0.48680000000000001"/>
    <n v="7"/>
    <n v="0"/>
    <x v="0"/>
    <x v="1"/>
    <x v="4"/>
  </r>
  <r>
    <x v="54"/>
    <x v="17"/>
    <s v="AZ"/>
    <n v="11482"/>
    <n v="6"/>
    <n v="5"/>
    <n v="4.0000000000000002E-4"/>
    <n v="3"/>
    <n v="0.6"/>
    <n v="0"/>
    <n v="0"/>
    <x v="0"/>
    <x v="1"/>
    <x v="0"/>
  </r>
  <r>
    <x v="45"/>
    <x v="15"/>
    <s v="AZ"/>
    <n v="12089"/>
    <n v="47"/>
    <n v="41"/>
    <n v="3.3E-3"/>
    <n v="22"/>
    <n v="0.53649999999999998"/>
    <n v="1"/>
    <n v="0"/>
    <x v="0"/>
    <x v="1"/>
    <x v="2"/>
  </r>
  <r>
    <x v="47"/>
    <x v="8"/>
    <s v="AZ"/>
    <n v="23807"/>
    <n v="139"/>
    <n v="128"/>
    <n v="5.3E-3"/>
    <n v="111"/>
    <n v="0.86709999999999998"/>
    <n v="14"/>
    <n v="0"/>
    <x v="0"/>
    <x v="1"/>
    <x v="3"/>
  </r>
  <r>
    <x v="48"/>
    <x v="8"/>
    <s v="AZ"/>
    <n v="34701"/>
    <n v="203"/>
    <n v="192"/>
    <n v="5.4999999999999997E-3"/>
    <n v="155"/>
    <n v="0.80720000000000003"/>
    <n v="17"/>
    <n v="5"/>
    <x v="0"/>
    <x v="1"/>
    <x v="4"/>
  </r>
  <r>
    <x v="50"/>
    <x v="16"/>
    <s v="AZ"/>
    <n v="14390"/>
    <n v="32"/>
    <n v="30"/>
    <n v="2E-3"/>
    <n v="20"/>
    <n v="0.66659999999999997"/>
    <n v="0"/>
    <n v="0"/>
    <x v="0"/>
    <x v="1"/>
    <x v="0"/>
  </r>
  <r>
    <x v="51"/>
    <x v="16"/>
    <s v="AZ"/>
    <n v="14634"/>
    <n v="48"/>
    <n v="47"/>
    <n v="3.2000000000000002E-3"/>
    <n v="39"/>
    <n v="0.82969999999999999"/>
    <n v="7"/>
    <n v="0"/>
    <x v="0"/>
    <x v="1"/>
    <x v="2"/>
  </r>
  <r>
    <x v="0"/>
    <x v="0"/>
    <s v="AZ"/>
    <n v="11849"/>
    <n v="62"/>
    <n v="53"/>
    <n v="4.4000000000000003E-3"/>
    <n v="40"/>
    <n v="0.75470000000000004"/>
    <n v="4"/>
    <n v="1"/>
    <x v="1"/>
    <x v="1"/>
    <x v="0"/>
  </r>
  <r>
    <x v="1"/>
    <x v="0"/>
    <s v="AZ"/>
    <n v="4296"/>
    <n v="22"/>
    <n v="20"/>
    <n v="4.5999999999999999E-3"/>
    <n v="14"/>
    <n v="0.7"/>
    <n v="0"/>
    <n v="0"/>
    <x v="1"/>
    <x v="1"/>
    <x v="1"/>
  </r>
  <r>
    <x v="2"/>
    <x v="1"/>
    <s v="AZ"/>
    <n v="8903"/>
    <n v="31"/>
    <n v="25"/>
    <n v="2.8E-3"/>
    <n v="15"/>
    <n v="0.6"/>
    <n v="0"/>
    <n v="0"/>
    <x v="1"/>
    <x v="1"/>
    <x v="0"/>
  </r>
  <r>
    <x v="3"/>
    <x v="1"/>
    <s v="AZ"/>
    <n v="5820"/>
    <n v="37"/>
    <n v="32"/>
    <n v="5.4000000000000003E-3"/>
    <n v="27"/>
    <n v="0.84370000000000001"/>
    <n v="1"/>
    <n v="0"/>
    <x v="1"/>
    <x v="1"/>
    <x v="1"/>
  </r>
  <r>
    <x v="4"/>
    <x v="1"/>
    <s v="AZ"/>
    <n v="7023"/>
    <n v="34"/>
    <n v="34"/>
    <n v="4.7999999999999996E-3"/>
    <n v="27"/>
    <n v="0.79410000000000003"/>
    <n v="0"/>
    <n v="0"/>
    <x v="1"/>
    <x v="1"/>
    <x v="2"/>
  </r>
  <r>
    <x v="5"/>
    <x v="1"/>
    <s v="AZ"/>
    <n v="15560"/>
    <n v="93"/>
    <n v="82"/>
    <n v="5.1999999999999998E-3"/>
    <n v="71"/>
    <n v="0.86580000000000001"/>
    <n v="8"/>
    <n v="1"/>
    <x v="1"/>
    <x v="1"/>
    <x v="0"/>
  </r>
  <r>
    <x v="7"/>
    <x v="1"/>
    <s v="AZ"/>
    <n v="20742"/>
    <n v="149"/>
    <n v="144"/>
    <n v="6.8999999999999999E-3"/>
    <n v="130"/>
    <n v="0.90269999999999995"/>
    <n v="25"/>
    <n v="1"/>
    <x v="1"/>
    <x v="1"/>
    <x v="3"/>
  </r>
  <r>
    <x v="6"/>
    <x v="1"/>
    <s v="AZ"/>
    <n v="7820"/>
    <n v="61"/>
    <n v="54"/>
    <n v="6.8999999999999999E-3"/>
    <n v="48"/>
    <n v="0.88880000000000003"/>
    <n v="2"/>
    <n v="0"/>
    <x v="1"/>
    <x v="1"/>
    <x v="2"/>
  </r>
  <r>
    <x v="8"/>
    <x v="2"/>
    <s v="AZ"/>
    <n v="23991"/>
    <n v="226"/>
    <n v="205"/>
    <n v="8.5000000000000006E-3"/>
    <n v="152"/>
    <n v="0.74139999999999995"/>
    <n v="18"/>
    <n v="0"/>
    <x v="1"/>
    <x v="1"/>
    <x v="0"/>
  </r>
  <r>
    <x v="9"/>
    <x v="2"/>
    <s v="AZ"/>
    <n v="28927"/>
    <n v="136"/>
    <n v="123"/>
    <n v="4.1999999999999997E-3"/>
    <n v="96"/>
    <n v="0.78039999999999998"/>
    <n v="0"/>
    <n v="0"/>
    <x v="1"/>
    <x v="1"/>
    <x v="4"/>
  </r>
  <r>
    <x v="10"/>
    <x v="2"/>
    <s v="AZ"/>
    <n v="19235"/>
    <n v="51"/>
    <n v="40"/>
    <n v="2E-3"/>
    <n v="31"/>
    <n v="0.77500000000000002"/>
    <n v="1"/>
    <n v="0"/>
    <x v="1"/>
    <x v="1"/>
    <x v="1"/>
  </r>
  <r>
    <x v="11"/>
    <x v="2"/>
    <s v="AZ"/>
    <n v="35024"/>
    <n v="151"/>
    <n v="141"/>
    <n v="4.0000000000000001E-3"/>
    <n v="123"/>
    <n v="0.87229999999999996"/>
    <n v="18"/>
    <n v="1"/>
    <x v="1"/>
    <x v="1"/>
    <x v="2"/>
  </r>
  <r>
    <x v="12"/>
    <x v="2"/>
    <s v="AZ"/>
    <n v="27576"/>
    <n v="169"/>
    <n v="160"/>
    <n v="5.7999999999999996E-3"/>
    <n v="143"/>
    <n v="0.89370000000000005"/>
    <n v="18"/>
    <n v="2"/>
    <x v="1"/>
    <x v="1"/>
    <x v="1"/>
  </r>
  <r>
    <x v="53"/>
    <x v="0"/>
    <s v="AZ"/>
    <n v="10003"/>
    <n v="38"/>
    <n v="34"/>
    <n v="3.3E-3"/>
    <n v="27"/>
    <n v="0.79410000000000003"/>
    <n v="2"/>
    <n v="0"/>
    <x v="1"/>
    <x v="1"/>
    <x v="3"/>
  </r>
  <r>
    <x v="13"/>
    <x v="3"/>
    <s v="AZ"/>
    <n v="22167"/>
    <n v="244"/>
    <n v="227"/>
    <n v="1.0200000000000001E-2"/>
    <n v="185"/>
    <n v="0.81489999999999996"/>
    <n v="26"/>
    <n v="1"/>
    <x v="1"/>
    <x v="1"/>
    <x v="3"/>
  </r>
  <r>
    <x v="14"/>
    <x v="2"/>
    <s v="AZ"/>
    <n v="38308"/>
    <n v="188"/>
    <n v="163"/>
    <n v="4.1999999999999997E-3"/>
    <n v="117"/>
    <n v="0.7177"/>
    <n v="14"/>
    <n v="1"/>
    <x v="1"/>
    <x v="1"/>
    <x v="2"/>
  </r>
  <r>
    <x v="15"/>
    <x v="4"/>
    <s v="AZ"/>
    <n v="6677"/>
    <n v="33"/>
    <n v="29"/>
    <n v="4.3E-3"/>
    <n v="21"/>
    <n v="0.72409999999999997"/>
    <n v="1"/>
    <n v="0"/>
    <x v="1"/>
    <x v="1"/>
    <x v="2"/>
  </r>
  <r>
    <x v="16"/>
    <x v="5"/>
    <s v="AZ"/>
    <n v="14821"/>
    <n v="39"/>
    <n v="37"/>
    <n v="2.3999999999999998E-3"/>
    <n v="23"/>
    <n v="0.62160000000000004"/>
    <n v="4"/>
    <n v="2"/>
    <x v="1"/>
    <x v="1"/>
    <x v="4"/>
  </r>
  <r>
    <x v="17"/>
    <x v="3"/>
    <s v="AZ"/>
    <n v="23405"/>
    <n v="216"/>
    <n v="197"/>
    <n v="8.3999999999999995E-3"/>
    <n v="145"/>
    <n v="0.73599999999999999"/>
    <n v="22"/>
    <n v="1"/>
    <x v="1"/>
    <x v="1"/>
    <x v="4"/>
  </r>
  <r>
    <x v="52"/>
    <x v="3"/>
    <s v="AZ"/>
    <n v="14762"/>
    <n v="138"/>
    <n v="126"/>
    <n v="8.5000000000000006E-3"/>
    <n v="119"/>
    <n v="0.94440000000000002"/>
    <n v="7"/>
    <n v="2"/>
    <x v="1"/>
    <x v="1"/>
    <x v="3"/>
  </r>
  <r>
    <x v="18"/>
    <x v="3"/>
    <s v="AZ"/>
    <n v="18782"/>
    <n v="70"/>
    <n v="65"/>
    <n v="3.3999999999999998E-3"/>
    <n v="47"/>
    <n v="0.72299999999999998"/>
    <n v="0"/>
    <n v="0"/>
    <x v="1"/>
    <x v="1"/>
    <x v="1"/>
  </r>
  <r>
    <x v="19"/>
    <x v="6"/>
    <s v="AZ"/>
    <n v="7348"/>
    <n v="46"/>
    <n v="43"/>
    <n v="5.7999999999999996E-3"/>
    <n v="32"/>
    <n v="0.74409999999999998"/>
    <n v="1"/>
    <n v="1"/>
    <x v="1"/>
    <x v="1"/>
    <x v="4"/>
  </r>
  <r>
    <x v="21"/>
    <x v="0"/>
    <s v="AZ"/>
    <n v="5378"/>
    <n v="41"/>
    <n v="35"/>
    <n v="6.4999999999999997E-3"/>
    <n v="27"/>
    <n v="0.77139999999999997"/>
    <n v="0"/>
    <n v="0"/>
    <x v="1"/>
    <x v="1"/>
    <x v="1"/>
  </r>
  <r>
    <x v="22"/>
    <x v="8"/>
    <s v="AZ"/>
    <n v="25089"/>
    <n v="190"/>
    <n v="179"/>
    <n v="7.1000000000000004E-3"/>
    <n v="134"/>
    <n v="0.74860000000000004"/>
    <n v="21"/>
    <n v="1"/>
    <x v="1"/>
    <x v="1"/>
    <x v="1"/>
  </r>
  <r>
    <x v="24"/>
    <x v="9"/>
    <s v="AZ"/>
    <n v="11097"/>
    <n v="120"/>
    <n v="75"/>
    <n v="6.7000000000000002E-3"/>
    <n v="61"/>
    <n v="0.81330000000000002"/>
    <n v="6"/>
    <n v="0"/>
    <x v="1"/>
    <x v="1"/>
    <x v="0"/>
  </r>
  <r>
    <x v="25"/>
    <x v="10"/>
    <s v="AZ"/>
    <n v="15703"/>
    <n v="147"/>
    <n v="142"/>
    <n v="8.9999999999999993E-3"/>
    <n v="107"/>
    <n v="0.75349999999999995"/>
    <n v="12"/>
    <n v="1"/>
    <x v="1"/>
    <x v="1"/>
    <x v="1"/>
  </r>
  <r>
    <x v="26"/>
    <x v="10"/>
    <s v="AZ"/>
    <n v="24506"/>
    <n v="243"/>
    <n v="210"/>
    <n v="8.5000000000000006E-3"/>
    <n v="178"/>
    <n v="0.84760000000000002"/>
    <n v="19"/>
    <n v="1"/>
    <x v="1"/>
    <x v="1"/>
    <x v="4"/>
  </r>
  <r>
    <x v="28"/>
    <x v="11"/>
    <s v="AZ"/>
    <n v="3845"/>
    <n v="9"/>
    <n v="7"/>
    <n v="1.8E-3"/>
    <n v="6"/>
    <n v="0.85709999999999997"/>
    <n v="0"/>
    <n v="0"/>
    <x v="1"/>
    <x v="1"/>
    <x v="2"/>
  </r>
  <r>
    <x v="30"/>
    <x v="4"/>
    <s v="AZ"/>
    <n v="7794"/>
    <n v="44"/>
    <n v="36"/>
    <n v="4.5999999999999999E-3"/>
    <n v="28"/>
    <n v="0.77769999999999995"/>
    <n v="1"/>
    <n v="2"/>
    <x v="1"/>
    <x v="1"/>
    <x v="0"/>
  </r>
  <r>
    <x v="31"/>
    <x v="4"/>
    <s v="AZ"/>
    <n v="5495"/>
    <n v="11"/>
    <n v="11"/>
    <n v="2E-3"/>
    <n v="7"/>
    <n v="0.63629999999999998"/>
    <n v="1"/>
    <n v="0"/>
    <x v="1"/>
    <x v="1"/>
    <x v="1"/>
  </r>
  <r>
    <x v="32"/>
    <x v="4"/>
    <s v="AZ"/>
    <n v="5372"/>
    <n v="36"/>
    <n v="34"/>
    <n v="6.3E-3"/>
    <n v="25"/>
    <n v="0.73519999999999996"/>
    <n v="2"/>
    <n v="1"/>
    <x v="1"/>
    <x v="1"/>
    <x v="3"/>
  </r>
  <r>
    <x v="33"/>
    <x v="4"/>
    <s v="AZ"/>
    <n v="4686"/>
    <n v="15"/>
    <n v="15"/>
    <n v="3.2000000000000002E-3"/>
    <n v="12"/>
    <n v="0.8"/>
    <n v="1"/>
    <n v="0"/>
    <x v="1"/>
    <x v="1"/>
    <x v="2"/>
  </r>
  <r>
    <x v="34"/>
    <x v="4"/>
    <s v="AZ"/>
    <n v="6955"/>
    <n v="26"/>
    <n v="19"/>
    <n v="2.7000000000000001E-3"/>
    <n v="15"/>
    <n v="0.78939999999999999"/>
    <n v="0"/>
    <n v="0"/>
    <x v="1"/>
    <x v="1"/>
    <x v="1"/>
  </r>
  <r>
    <x v="36"/>
    <x v="12"/>
    <s v="AZ"/>
    <n v="17621"/>
    <n v="67"/>
    <n v="55"/>
    <n v="3.0999999999999999E-3"/>
    <n v="48"/>
    <n v="0.87270000000000003"/>
    <n v="5"/>
    <n v="4"/>
    <x v="1"/>
    <x v="1"/>
    <x v="1"/>
  </r>
  <r>
    <x v="55"/>
    <x v="13"/>
    <s v="AZ"/>
    <n v="23706"/>
    <n v="95"/>
    <n v="81"/>
    <n v="3.3999999999999998E-3"/>
    <n v="68"/>
    <n v="0.83950000000000002"/>
    <n v="2"/>
    <n v="0"/>
    <x v="1"/>
    <x v="1"/>
    <x v="0"/>
  </r>
  <r>
    <x v="38"/>
    <x v="13"/>
    <s v="AZ"/>
    <n v="21529"/>
    <n v="87"/>
    <n v="78"/>
    <n v="3.5999999999999999E-3"/>
    <n v="66"/>
    <n v="0.84609999999999996"/>
    <n v="1"/>
    <n v="0"/>
    <x v="1"/>
    <x v="1"/>
    <x v="1"/>
  </r>
  <r>
    <x v="39"/>
    <x v="2"/>
    <s v="AZ"/>
    <n v="24225"/>
    <n v="109"/>
    <n v="105"/>
    <n v="4.3E-3"/>
    <n v="92"/>
    <n v="0.87609999999999999"/>
    <n v="14"/>
    <n v="0"/>
    <x v="1"/>
    <x v="1"/>
    <x v="3"/>
  </r>
  <r>
    <x v="40"/>
    <x v="14"/>
    <s v="AZ"/>
    <n v="16872"/>
    <n v="86"/>
    <n v="80"/>
    <n v="4.7000000000000002E-3"/>
    <n v="64"/>
    <n v="0.8"/>
    <n v="4"/>
    <n v="0"/>
    <x v="1"/>
    <x v="1"/>
    <x v="0"/>
  </r>
  <r>
    <x v="41"/>
    <x v="14"/>
    <s v="AZ"/>
    <n v="12597"/>
    <n v="70"/>
    <n v="62"/>
    <n v="4.8999999999999998E-3"/>
    <n v="50"/>
    <n v="0.80640000000000001"/>
    <n v="2"/>
    <n v="0"/>
    <x v="1"/>
    <x v="1"/>
    <x v="3"/>
  </r>
  <r>
    <x v="42"/>
    <x v="3"/>
    <s v="AZ"/>
    <n v="32231"/>
    <n v="280"/>
    <n v="256"/>
    <n v="7.9000000000000008E-3"/>
    <n v="214"/>
    <n v="0.83589999999999998"/>
    <n v="34"/>
    <n v="3"/>
    <x v="1"/>
    <x v="1"/>
    <x v="4"/>
  </r>
  <r>
    <x v="43"/>
    <x v="6"/>
    <s v="AZ"/>
    <n v="12237"/>
    <n v="160"/>
    <n v="144"/>
    <n v="1.17E-2"/>
    <n v="112"/>
    <n v="0.77769999999999995"/>
    <n v="22"/>
    <n v="0"/>
    <x v="1"/>
    <x v="1"/>
    <x v="4"/>
  </r>
  <r>
    <x v="44"/>
    <x v="8"/>
    <s v="AZ"/>
    <n v="30933"/>
    <n v="319"/>
    <n v="282"/>
    <n v="9.1000000000000004E-3"/>
    <n v="180"/>
    <n v="0.63819999999999999"/>
    <n v="7"/>
    <n v="0"/>
    <x v="1"/>
    <x v="1"/>
    <x v="4"/>
  </r>
  <r>
    <x v="54"/>
    <x v="17"/>
    <s v="AZ"/>
    <n v="8432"/>
    <n v="7"/>
    <n v="6"/>
    <n v="6.9999999999999999E-4"/>
    <n v="4"/>
    <n v="0.66659999999999997"/>
    <n v="0"/>
    <n v="0"/>
    <x v="1"/>
    <x v="1"/>
    <x v="0"/>
  </r>
  <r>
    <x v="45"/>
    <x v="15"/>
    <s v="AZ"/>
    <n v="8451"/>
    <n v="59"/>
    <n v="51"/>
    <n v="6.0000000000000001E-3"/>
    <n v="38"/>
    <n v="0.745"/>
    <n v="6"/>
    <n v="0"/>
    <x v="1"/>
    <x v="1"/>
    <x v="2"/>
  </r>
  <r>
    <x v="47"/>
    <x v="8"/>
    <s v="AZ"/>
    <n v="17255"/>
    <n v="163"/>
    <n v="155"/>
    <n v="8.8999999999999999E-3"/>
    <n v="122"/>
    <n v="0.78700000000000003"/>
    <n v="15"/>
    <n v="0"/>
    <x v="1"/>
    <x v="1"/>
    <x v="3"/>
  </r>
  <r>
    <x v="48"/>
    <x v="8"/>
    <s v="AZ"/>
    <n v="24937"/>
    <n v="169"/>
    <n v="150"/>
    <n v="6.0000000000000001E-3"/>
    <n v="124"/>
    <n v="0.8266"/>
    <n v="20"/>
    <n v="0"/>
    <x v="1"/>
    <x v="1"/>
    <x v="4"/>
  </r>
  <r>
    <x v="50"/>
    <x v="16"/>
    <s v="AZ"/>
    <n v="10555"/>
    <n v="36"/>
    <n v="30"/>
    <n v="2.8E-3"/>
    <n v="21"/>
    <n v="0.7"/>
    <n v="6"/>
    <n v="0"/>
    <x v="1"/>
    <x v="1"/>
    <x v="0"/>
  </r>
  <r>
    <x v="51"/>
    <x v="16"/>
    <s v="AZ"/>
    <n v="9808"/>
    <n v="43"/>
    <n v="40"/>
    <n v="4.0000000000000001E-3"/>
    <n v="31"/>
    <n v="0.77500000000000002"/>
    <n v="4"/>
    <n v="0"/>
    <x v="1"/>
    <x v="1"/>
    <x v="2"/>
  </r>
  <r>
    <x v="0"/>
    <x v="0"/>
    <s v="AZ"/>
    <n v="21068"/>
    <n v="74"/>
    <n v="65"/>
    <n v="3.0000000000000001E-3"/>
    <n v="42"/>
    <n v="0.64610000000000001"/>
    <n v="7"/>
    <n v="1"/>
    <x v="2"/>
    <x v="1"/>
    <x v="0"/>
  </r>
  <r>
    <x v="1"/>
    <x v="0"/>
    <s v="AZ"/>
    <n v="9199"/>
    <n v="34"/>
    <n v="26"/>
    <n v="2.8E-3"/>
    <n v="16"/>
    <n v="0.61529999999999996"/>
    <n v="0"/>
    <n v="0"/>
    <x v="2"/>
    <x v="1"/>
    <x v="1"/>
  </r>
  <r>
    <x v="2"/>
    <x v="1"/>
    <s v="AZ"/>
    <n v="13730"/>
    <n v="35"/>
    <n v="30"/>
    <n v="2.0999999999999999E-3"/>
    <n v="20"/>
    <n v="0.66659999999999997"/>
    <n v="3"/>
    <n v="0"/>
    <x v="2"/>
    <x v="1"/>
    <x v="0"/>
  </r>
  <r>
    <x v="3"/>
    <x v="1"/>
    <s v="AZ"/>
    <n v="10893"/>
    <n v="40"/>
    <n v="30"/>
    <n v="2.7000000000000001E-3"/>
    <n v="27"/>
    <n v="0.9"/>
    <n v="2"/>
    <n v="0"/>
    <x v="2"/>
    <x v="1"/>
    <x v="1"/>
  </r>
  <r>
    <x v="4"/>
    <x v="1"/>
    <s v="AZ"/>
    <n v="11366"/>
    <n v="26"/>
    <n v="23"/>
    <n v="2E-3"/>
    <n v="17"/>
    <n v="0.73909999999999998"/>
    <n v="3"/>
    <n v="0"/>
    <x v="2"/>
    <x v="1"/>
    <x v="2"/>
  </r>
  <r>
    <x v="5"/>
    <x v="1"/>
    <s v="AZ"/>
    <n v="25543"/>
    <n v="92"/>
    <n v="74"/>
    <n v="2.8E-3"/>
    <n v="47"/>
    <n v="0.6351"/>
    <n v="6"/>
    <n v="2"/>
    <x v="2"/>
    <x v="1"/>
    <x v="0"/>
  </r>
  <r>
    <x v="7"/>
    <x v="1"/>
    <s v="AZ"/>
    <n v="32548"/>
    <n v="142"/>
    <n v="132"/>
    <n v="4.0000000000000001E-3"/>
    <n v="110"/>
    <n v="0.83330000000000004"/>
    <n v="17"/>
    <n v="2"/>
    <x v="2"/>
    <x v="1"/>
    <x v="3"/>
  </r>
  <r>
    <x v="6"/>
    <x v="1"/>
    <s v="AZ"/>
    <n v="14951"/>
    <n v="77"/>
    <n v="69"/>
    <n v="4.5999999999999999E-3"/>
    <n v="56"/>
    <n v="0.8115"/>
    <n v="5"/>
    <n v="0"/>
    <x v="2"/>
    <x v="1"/>
    <x v="2"/>
  </r>
  <r>
    <x v="8"/>
    <x v="2"/>
    <s v="AZ"/>
    <n v="48642"/>
    <n v="178"/>
    <n v="160"/>
    <n v="3.2000000000000002E-3"/>
    <n v="121"/>
    <n v="0.75619999999999998"/>
    <n v="11"/>
    <n v="0"/>
    <x v="2"/>
    <x v="1"/>
    <x v="0"/>
  </r>
  <r>
    <x v="9"/>
    <x v="2"/>
    <s v="AZ"/>
    <n v="52111"/>
    <n v="187"/>
    <n v="167"/>
    <n v="3.2000000000000002E-3"/>
    <n v="133"/>
    <n v="0.7964"/>
    <n v="0"/>
    <n v="0"/>
    <x v="2"/>
    <x v="1"/>
    <x v="4"/>
  </r>
  <r>
    <x v="10"/>
    <x v="2"/>
    <s v="AZ"/>
    <n v="31963"/>
    <n v="69"/>
    <n v="53"/>
    <n v="1.6000000000000001E-3"/>
    <n v="39"/>
    <n v="0.73580000000000001"/>
    <n v="3"/>
    <n v="0"/>
    <x v="2"/>
    <x v="1"/>
    <x v="1"/>
  </r>
  <r>
    <x v="11"/>
    <x v="2"/>
    <s v="AZ"/>
    <n v="48306"/>
    <n v="179"/>
    <n v="160"/>
    <n v="3.3E-3"/>
    <n v="140"/>
    <n v="0.875"/>
    <n v="19"/>
    <n v="1"/>
    <x v="2"/>
    <x v="1"/>
    <x v="2"/>
  </r>
  <r>
    <x v="12"/>
    <x v="2"/>
    <s v="AZ"/>
    <n v="45078"/>
    <n v="168"/>
    <n v="157"/>
    <n v="3.3999999999999998E-3"/>
    <n v="138"/>
    <n v="0.87890000000000001"/>
    <n v="17"/>
    <n v="1"/>
    <x v="2"/>
    <x v="1"/>
    <x v="1"/>
  </r>
  <r>
    <x v="53"/>
    <x v="0"/>
    <s v="AZ"/>
    <n v="21568"/>
    <n v="36"/>
    <n v="32"/>
    <n v="1.4E-3"/>
    <n v="17"/>
    <n v="0.53120000000000001"/>
    <n v="1"/>
    <n v="1"/>
    <x v="2"/>
    <x v="1"/>
    <x v="3"/>
  </r>
  <r>
    <x v="13"/>
    <x v="3"/>
    <s v="AZ"/>
    <n v="42405"/>
    <n v="254"/>
    <n v="237"/>
    <n v="5.4999999999999997E-3"/>
    <n v="211"/>
    <n v="0.89019999999999999"/>
    <n v="48"/>
    <n v="5"/>
    <x v="2"/>
    <x v="1"/>
    <x v="3"/>
  </r>
  <r>
    <x v="14"/>
    <x v="2"/>
    <s v="AZ"/>
    <n v="61452"/>
    <n v="211"/>
    <n v="177"/>
    <n v="2.8E-3"/>
    <n v="130"/>
    <n v="0.73440000000000005"/>
    <n v="11"/>
    <n v="0"/>
    <x v="2"/>
    <x v="1"/>
    <x v="2"/>
  </r>
  <r>
    <x v="15"/>
    <x v="4"/>
    <s v="AZ"/>
    <n v="10433"/>
    <n v="30"/>
    <n v="29"/>
    <n v="2.7000000000000001E-3"/>
    <n v="19"/>
    <n v="0.65510000000000002"/>
    <n v="0"/>
    <n v="0"/>
    <x v="2"/>
    <x v="1"/>
    <x v="2"/>
  </r>
  <r>
    <x v="16"/>
    <x v="5"/>
    <s v="AZ"/>
    <n v="17655"/>
    <n v="53"/>
    <n v="49"/>
    <n v="2.7000000000000001E-3"/>
    <n v="28"/>
    <n v="0.57140000000000002"/>
    <n v="5"/>
    <n v="1"/>
    <x v="2"/>
    <x v="1"/>
    <x v="4"/>
  </r>
  <r>
    <x v="17"/>
    <x v="3"/>
    <s v="AZ"/>
    <n v="43488"/>
    <n v="206"/>
    <n v="184"/>
    <n v="4.1999999999999997E-3"/>
    <n v="130"/>
    <n v="0.70650000000000002"/>
    <n v="30"/>
    <n v="2"/>
    <x v="2"/>
    <x v="1"/>
    <x v="4"/>
  </r>
  <r>
    <x v="52"/>
    <x v="3"/>
    <s v="AZ"/>
    <n v="27344"/>
    <n v="132"/>
    <n v="116"/>
    <n v="4.1999999999999997E-3"/>
    <n v="99"/>
    <n v="0.85340000000000005"/>
    <n v="16"/>
    <n v="0"/>
    <x v="2"/>
    <x v="1"/>
    <x v="3"/>
  </r>
  <r>
    <x v="18"/>
    <x v="3"/>
    <s v="AZ"/>
    <n v="34359"/>
    <n v="108"/>
    <n v="92"/>
    <n v="2.5999999999999999E-3"/>
    <n v="74"/>
    <n v="0.80430000000000001"/>
    <n v="3"/>
    <n v="0"/>
    <x v="2"/>
    <x v="1"/>
    <x v="1"/>
  </r>
  <r>
    <x v="19"/>
    <x v="6"/>
    <s v="AZ"/>
    <n v="14385"/>
    <n v="59"/>
    <n v="50"/>
    <n v="3.3999999999999998E-3"/>
    <n v="30"/>
    <n v="0.6"/>
    <n v="3"/>
    <n v="2"/>
    <x v="2"/>
    <x v="1"/>
    <x v="4"/>
  </r>
  <r>
    <x v="21"/>
    <x v="0"/>
    <s v="AZ"/>
    <n v="10868"/>
    <n v="57"/>
    <n v="52"/>
    <n v="4.7000000000000002E-3"/>
    <n v="43"/>
    <n v="0.82689999999999997"/>
    <n v="2"/>
    <n v="2"/>
    <x v="2"/>
    <x v="1"/>
    <x v="1"/>
  </r>
  <r>
    <x v="22"/>
    <x v="8"/>
    <s v="AZ"/>
    <n v="42317"/>
    <n v="188"/>
    <n v="166"/>
    <n v="3.8999999999999998E-3"/>
    <n v="124"/>
    <n v="0.74690000000000001"/>
    <n v="23"/>
    <n v="3"/>
    <x v="2"/>
    <x v="1"/>
    <x v="1"/>
  </r>
  <r>
    <x v="24"/>
    <x v="9"/>
    <s v="AZ"/>
    <n v="27599"/>
    <n v="136"/>
    <n v="80"/>
    <n v="2.8E-3"/>
    <n v="56"/>
    <n v="0.7"/>
    <n v="6"/>
    <n v="0"/>
    <x v="2"/>
    <x v="1"/>
    <x v="0"/>
  </r>
  <r>
    <x v="25"/>
    <x v="10"/>
    <s v="AZ"/>
    <n v="27548"/>
    <n v="131"/>
    <n v="124"/>
    <n v="4.4999999999999997E-3"/>
    <n v="102"/>
    <n v="0.82250000000000001"/>
    <n v="12"/>
    <n v="1"/>
    <x v="2"/>
    <x v="1"/>
    <x v="1"/>
  </r>
  <r>
    <x v="26"/>
    <x v="10"/>
    <s v="AZ"/>
    <n v="42978"/>
    <n v="249"/>
    <n v="217"/>
    <n v="5.0000000000000001E-3"/>
    <n v="174"/>
    <n v="0.80179999999999996"/>
    <n v="26"/>
    <n v="1"/>
    <x v="2"/>
    <x v="1"/>
    <x v="4"/>
  </r>
  <r>
    <x v="28"/>
    <x v="11"/>
    <s v="AZ"/>
    <n v="7349"/>
    <n v="17"/>
    <n v="14"/>
    <n v="1.9E-3"/>
    <n v="12"/>
    <n v="0.85709999999999997"/>
    <n v="0"/>
    <n v="0"/>
    <x v="2"/>
    <x v="1"/>
    <x v="2"/>
  </r>
  <r>
    <x v="30"/>
    <x v="4"/>
    <s v="AZ"/>
    <n v="12900"/>
    <n v="41"/>
    <n v="38"/>
    <n v="2.8999999999999998E-3"/>
    <n v="24"/>
    <n v="0.63149999999999995"/>
    <n v="0"/>
    <n v="0"/>
    <x v="2"/>
    <x v="1"/>
    <x v="0"/>
  </r>
  <r>
    <x v="31"/>
    <x v="4"/>
    <s v="AZ"/>
    <n v="9817"/>
    <n v="17"/>
    <n v="14"/>
    <n v="1.4E-3"/>
    <n v="12"/>
    <n v="0.85709999999999997"/>
    <n v="2"/>
    <n v="0"/>
    <x v="2"/>
    <x v="1"/>
    <x v="1"/>
  </r>
  <r>
    <x v="32"/>
    <x v="4"/>
    <s v="AZ"/>
    <n v="14466"/>
    <n v="26"/>
    <n v="19"/>
    <n v="1.2999999999999999E-3"/>
    <n v="14"/>
    <n v="0.73680000000000001"/>
    <n v="1"/>
    <n v="0"/>
    <x v="2"/>
    <x v="1"/>
    <x v="3"/>
  </r>
  <r>
    <x v="33"/>
    <x v="4"/>
    <s v="AZ"/>
    <n v="7824"/>
    <n v="15"/>
    <n v="14"/>
    <n v="1.6999999999999999E-3"/>
    <n v="11"/>
    <n v="0.78569999999999995"/>
    <n v="0"/>
    <n v="1"/>
    <x v="2"/>
    <x v="1"/>
    <x v="2"/>
  </r>
  <r>
    <x v="34"/>
    <x v="4"/>
    <s v="AZ"/>
    <n v="11994"/>
    <n v="38"/>
    <n v="32"/>
    <n v="2.5999999999999999E-3"/>
    <n v="24"/>
    <n v="0.75"/>
    <n v="4"/>
    <n v="0"/>
    <x v="2"/>
    <x v="1"/>
    <x v="1"/>
  </r>
  <r>
    <x v="36"/>
    <x v="12"/>
    <s v="AZ"/>
    <n v="28018"/>
    <n v="77"/>
    <n v="62"/>
    <n v="2.2000000000000001E-3"/>
    <n v="43"/>
    <n v="0.69350000000000001"/>
    <n v="2"/>
    <n v="0"/>
    <x v="2"/>
    <x v="1"/>
    <x v="1"/>
  </r>
  <r>
    <x v="55"/>
    <x v="13"/>
    <s v="AZ"/>
    <n v="44858"/>
    <n v="98"/>
    <n v="81"/>
    <n v="1.8E-3"/>
    <n v="63"/>
    <n v="0.77769999999999995"/>
    <n v="1"/>
    <n v="0"/>
    <x v="2"/>
    <x v="1"/>
    <x v="0"/>
  </r>
  <r>
    <x v="38"/>
    <x v="13"/>
    <s v="AZ"/>
    <n v="32567"/>
    <n v="76"/>
    <n v="66"/>
    <n v="2E-3"/>
    <n v="54"/>
    <n v="0.81810000000000005"/>
    <n v="4"/>
    <n v="0"/>
    <x v="2"/>
    <x v="1"/>
    <x v="1"/>
  </r>
  <r>
    <x v="56"/>
    <x v="18"/>
    <s v="AZ"/>
    <n v="35192"/>
    <n v="27"/>
    <n v="13"/>
    <n v="2.9999999999999997E-4"/>
    <n v="10"/>
    <n v="0.76919999999999999"/>
    <n v="0"/>
    <n v="0"/>
    <x v="2"/>
    <x v="1"/>
    <x v="0"/>
  </r>
  <r>
    <x v="39"/>
    <x v="2"/>
    <s v="AZ"/>
    <n v="42526"/>
    <n v="120"/>
    <n v="113"/>
    <n v="2.5999999999999999E-3"/>
    <n v="102"/>
    <n v="0.90259999999999996"/>
    <n v="11"/>
    <n v="0"/>
    <x v="2"/>
    <x v="1"/>
    <x v="3"/>
  </r>
  <r>
    <x v="40"/>
    <x v="14"/>
    <s v="AZ"/>
    <n v="31587"/>
    <n v="70"/>
    <n v="60"/>
    <n v="1.8E-3"/>
    <n v="43"/>
    <n v="0.71660000000000001"/>
    <n v="3"/>
    <n v="0"/>
    <x v="2"/>
    <x v="1"/>
    <x v="0"/>
  </r>
  <r>
    <x v="41"/>
    <x v="14"/>
    <s v="AZ"/>
    <n v="22363"/>
    <n v="65"/>
    <n v="58"/>
    <n v="2.5000000000000001E-3"/>
    <n v="50"/>
    <n v="0.86199999999999999"/>
    <n v="3"/>
    <n v="0"/>
    <x v="2"/>
    <x v="1"/>
    <x v="3"/>
  </r>
  <r>
    <x v="42"/>
    <x v="3"/>
    <s v="AZ"/>
    <n v="54305"/>
    <n v="284"/>
    <n v="258"/>
    <n v="4.7000000000000002E-3"/>
    <n v="211"/>
    <n v="0.81779999999999997"/>
    <n v="45"/>
    <n v="3"/>
    <x v="2"/>
    <x v="1"/>
    <x v="4"/>
  </r>
  <r>
    <x v="43"/>
    <x v="6"/>
    <s v="AZ"/>
    <n v="22351"/>
    <n v="216"/>
    <n v="187"/>
    <n v="8.3000000000000001E-3"/>
    <n v="131"/>
    <n v="0.70050000000000001"/>
    <n v="21"/>
    <n v="0"/>
    <x v="2"/>
    <x v="1"/>
    <x v="4"/>
  </r>
  <r>
    <x v="44"/>
    <x v="8"/>
    <s v="AZ"/>
    <n v="51139"/>
    <n v="333"/>
    <n v="250"/>
    <n v="4.7999999999999996E-3"/>
    <n v="152"/>
    <n v="0.60799999999999998"/>
    <n v="9"/>
    <n v="0"/>
    <x v="2"/>
    <x v="1"/>
    <x v="4"/>
  </r>
  <r>
    <x v="54"/>
    <x v="17"/>
    <s v="AZ"/>
    <n v="15835"/>
    <n v="10"/>
    <n v="9"/>
    <n v="5.0000000000000001E-4"/>
    <n v="6"/>
    <n v="0.66659999999999997"/>
    <n v="0"/>
    <n v="0"/>
    <x v="2"/>
    <x v="1"/>
    <x v="0"/>
  </r>
  <r>
    <x v="45"/>
    <x v="15"/>
    <s v="AZ"/>
    <n v="17747"/>
    <n v="81"/>
    <n v="71"/>
    <n v="4.0000000000000001E-3"/>
    <n v="46"/>
    <n v="0.64780000000000004"/>
    <n v="4"/>
    <n v="0"/>
    <x v="2"/>
    <x v="1"/>
    <x v="2"/>
  </r>
  <r>
    <x v="47"/>
    <x v="8"/>
    <s v="AZ"/>
    <n v="30075"/>
    <n v="145"/>
    <n v="137"/>
    <n v="4.4999999999999997E-3"/>
    <n v="111"/>
    <n v="0.81020000000000003"/>
    <n v="21"/>
    <n v="0"/>
    <x v="2"/>
    <x v="1"/>
    <x v="3"/>
  </r>
  <r>
    <x v="48"/>
    <x v="8"/>
    <s v="AZ"/>
    <n v="44705"/>
    <n v="205"/>
    <n v="178"/>
    <n v="3.8999999999999998E-3"/>
    <n v="138"/>
    <n v="0.7752"/>
    <n v="22"/>
    <n v="5"/>
    <x v="2"/>
    <x v="1"/>
    <x v="4"/>
  </r>
  <r>
    <x v="49"/>
    <x v="8"/>
    <s v="AZ"/>
    <n v="24911"/>
    <n v="90"/>
    <n v="68"/>
    <n v="2.7000000000000001E-3"/>
    <n v="33"/>
    <n v="0.48520000000000002"/>
    <n v="2"/>
    <n v="0"/>
    <x v="2"/>
    <x v="1"/>
    <x v="0"/>
  </r>
  <r>
    <x v="50"/>
    <x v="16"/>
    <s v="AZ"/>
    <n v="19471"/>
    <n v="47"/>
    <n v="42"/>
    <n v="2.0999999999999999E-3"/>
    <n v="34"/>
    <n v="0.8095"/>
    <n v="3"/>
    <n v="1"/>
    <x v="2"/>
    <x v="1"/>
    <x v="0"/>
  </r>
  <r>
    <x v="51"/>
    <x v="16"/>
    <s v="AZ"/>
    <n v="17641"/>
    <n v="66"/>
    <n v="58"/>
    <n v="3.2000000000000002E-3"/>
    <n v="44"/>
    <n v="0.75860000000000005"/>
    <n v="3"/>
    <n v="0"/>
    <x v="2"/>
    <x v="1"/>
    <x v="2"/>
  </r>
  <r>
    <x v="0"/>
    <x v="0"/>
    <s v="AZ"/>
    <n v="19220"/>
    <n v="68"/>
    <n v="59"/>
    <n v="3.0000000000000001E-3"/>
    <n v="38"/>
    <n v="0.64400000000000002"/>
    <n v="6"/>
    <n v="0"/>
    <x v="3"/>
    <x v="1"/>
    <x v="0"/>
  </r>
  <r>
    <x v="1"/>
    <x v="0"/>
    <s v="AZ"/>
    <n v="7717"/>
    <n v="17"/>
    <n v="15"/>
    <n v="1.9E-3"/>
    <n v="10"/>
    <n v="0.66659999999999997"/>
    <n v="0"/>
    <n v="1"/>
    <x v="3"/>
    <x v="1"/>
    <x v="1"/>
  </r>
  <r>
    <x v="2"/>
    <x v="1"/>
    <s v="AZ"/>
    <n v="12875"/>
    <n v="46"/>
    <n v="38"/>
    <n v="2.8999999999999998E-3"/>
    <n v="25"/>
    <n v="0.65780000000000005"/>
    <n v="3"/>
    <n v="0"/>
    <x v="3"/>
    <x v="1"/>
    <x v="0"/>
  </r>
  <r>
    <x v="3"/>
    <x v="1"/>
    <s v="AZ"/>
    <n v="10573"/>
    <n v="33"/>
    <n v="31"/>
    <n v="2.8999999999999998E-3"/>
    <n v="22"/>
    <n v="0.70960000000000001"/>
    <n v="2"/>
    <n v="0"/>
    <x v="3"/>
    <x v="1"/>
    <x v="1"/>
  </r>
  <r>
    <x v="4"/>
    <x v="1"/>
    <s v="AZ"/>
    <n v="9938"/>
    <n v="33"/>
    <n v="23"/>
    <n v="2.3E-3"/>
    <n v="21"/>
    <n v="0.91300000000000003"/>
    <n v="3"/>
    <n v="0"/>
    <x v="3"/>
    <x v="1"/>
    <x v="2"/>
  </r>
  <r>
    <x v="5"/>
    <x v="1"/>
    <s v="AZ"/>
    <n v="23378"/>
    <n v="100"/>
    <n v="85"/>
    <n v="3.5999999999999999E-3"/>
    <n v="68"/>
    <n v="0.8"/>
    <n v="9"/>
    <n v="3"/>
    <x v="3"/>
    <x v="1"/>
    <x v="0"/>
  </r>
  <r>
    <x v="7"/>
    <x v="1"/>
    <s v="AZ"/>
    <n v="30826"/>
    <n v="121"/>
    <n v="109"/>
    <n v="3.5000000000000001E-3"/>
    <n v="91"/>
    <n v="0.83479999999999999"/>
    <n v="15"/>
    <n v="0"/>
    <x v="3"/>
    <x v="1"/>
    <x v="3"/>
  </r>
  <r>
    <x v="6"/>
    <x v="1"/>
    <s v="AZ"/>
    <n v="14072"/>
    <n v="62"/>
    <n v="57"/>
    <n v="4.0000000000000001E-3"/>
    <n v="49"/>
    <n v="0.85960000000000003"/>
    <n v="5"/>
    <n v="1"/>
    <x v="3"/>
    <x v="1"/>
    <x v="2"/>
  </r>
  <r>
    <x v="8"/>
    <x v="2"/>
    <s v="AZ"/>
    <n v="44155"/>
    <n v="188"/>
    <n v="164"/>
    <n v="3.7000000000000002E-3"/>
    <n v="123"/>
    <n v="0.75"/>
    <n v="17"/>
    <n v="0"/>
    <x v="3"/>
    <x v="1"/>
    <x v="0"/>
  </r>
  <r>
    <x v="9"/>
    <x v="2"/>
    <s v="AZ"/>
    <n v="43267"/>
    <n v="169"/>
    <n v="147"/>
    <n v="3.3E-3"/>
    <n v="108"/>
    <n v="0.73460000000000003"/>
    <n v="0"/>
    <n v="0"/>
    <x v="3"/>
    <x v="1"/>
    <x v="4"/>
  </r>
  <r>
    <x v="10"/>
    <x v="2"/>
    <s v="AZ"/>
    <n v="30686"/>
    <n v="47"/>
    <n v="28"/>
    <n v="8.9999999999999998E-4"/>
    <n v="21"/>
    <n v="0.75"/>
    <n v="3"/>
    <n v="0"/>
    <x v="3"/>
    <x v="1"/>
    <x v="1"/>
  </r>
  <r>
    <x v="11"/>
    <x v="2"/>
    <s v="AZ"/>
    <n v="46990"/>
    <n v="181"/>
    <n v="163"/>
    <n v="3.3999999999999998E-3"/>
    <n v="130"/>
    <n v="0.79749999999999999"/>
    <n v="22"/>
    <n v="2"/>
    <x v="3"/>
    <x v="1"/>
    <x v="2"/>
  </r>
  <r>
    <x v="12"/>
    <x v="2"/>
    <s v="AZ"/>
    <n v="43117"/>
    <n v="172"/>
    <n v="160"/>
    <n v="3.7000000000000002E-3"/>
    <n v="139"/>
    <n v="0.86870000000000003"/>
    <n v="27"/>
    <n v="3"/>
    <x v="3"/>
    <x v="1"/>
    <x v="1"/>
  </r>
  <r>
    <x v="53"/>
    <x v="0"/>
    <s v="AZ"/>
    <n v="19710"/>
    <n v="43"/>
    <n v="40"/>
    <n v="2E-3"/>
    <n v="30"/>
    <n v="0.75"/>
    <n v="1"/>
    <n v="0"/>
    <x v="3"/>
    <x v="1"/>
    <x v="3"/>
  </r>
  <r>
    <x v="13"/>
    <x v="3"/>
    <s v="AZ"/>
    <n v="40707"/>
    <n v="200"/>
    <n v="183"/>
    <n v="4.4000000000000003E-3"/>
    <n v="162"/>
    <n v="0.88519999999999999"/>
    <n v="33"/>
    <n v="0"/>
    <x v="3"/>
    <x v="1"/>
    <x v="3"/>
  </r>
  <r>
    <x v="14"/>
    <x v="2"/>
    <s v="AZ"/>
    <n v="53764"/>
    <n v="201"/>
    <n v="167"/>
    <n v="3.0999999999999999E-3"/>
    <n v="106"/>
    <n v="0.63470000000000004"/>
    <n v="11"/>
    <n v="3"/>
    <x v="3"/>
    <x v="1"/>
    <x v="2"/>
  </r>
  <r>
    <x v="15"/>
    <x v="4"/>
    <s v="AZ"/>
    <n v="10008"/>
    <n v="18"/>
    <n v="16"/>
    <n v="1.5E-3"/>
    <n v="13"/>
    <n v="0.8125"/>
    <n v="1"/>
    <n v="0"/>
    <x v="3"/>
    <x v="1"/>
    <x v="2"/>
  </r>
  <r>
    <x v="16"/>
    <x v="5"/>
    <s v="AZ"/>
    <n v="15888"/>
    <n v="36"/>
    <n v="35"/>
    <n v="2.2000000000000001E-3"/>
    <n v="20"/>
    <n v="0.57140000000000002"/>
    <n v="0"/>
    <n v="0"/>
    <x v="3"/>
    <x v="1"/>
    <x v="4"/>
  </r>
  <r>
    <x v="17"/>
    <x v="3"/>
    <s v="AZ"/>
    <n v="38167"/>
    <n v="154"/>
    <n v="138"/>
    <n v="3.5999999999999999E-3"/>
    <n v="94"/>
    <n v="0.68110000000000004"/>
    <n v="28"/>
    <n v="0"/>
    <x v="3"/>
    <x v="1"/>
    <x v="4"/>
  </r>
  <r>
    <x v="52"/>
    <x v="3"/>
    <s v="AZ"/>
    <n v="23589"/>
    <n v="132"/>
    <n v="114"/>
    <n v="4.7999999999999996E-3"/>
    <n v="95"/>
    <n v="0.83330000000000004"/>
    <n v="19"/>
    <n v="1"/>
    <x v="3"/>
    <x v="1"/>
    <x v="3"/>
  </r>
  <r>
    <x v="18"/>
    <x v="3"/>
    <s v="AZ"/>
    <n v="27592"/>
    <n v="71"/>
    <n v="67"/>
    <n v="2.3999999999999998E-3"/>
    <n v="54"/>
    <n v="0.80589999999999995"/>
    <n v="6"/>
    <n v="0"/>
    <x v="3"/>
    <x v="1"/>
    <x v="1"/>
  </r>
  <r>
    <x v="19"/>
    <x v="6"/>
    <s v="AZ"/>
    <n v="12243"/>
    <n v="47"/>
    <n v="40"/>
    <n v="3.2000000000000002E-3"/>
    <n v="28"/>
    <n v="0.7"/>
    <n v="2"/>
    <n v="0"/>
    <x v="3"/>
    <x v="1"/>
    <x v="4"/>
  </r>
  <r>
    <x v="21"/>
    <x v="0"/>
    <s v="AZ"/>
    <n v="8367"/>
    <n v="42"/>
    <n v="39"/>
    <n v="4.5999999999999999E-3"/>
    <n v="33"/>
    <n v="0.84609999999999996"/>
    <n v="2"/>
    <n v="0"/>
    <x v="3"/>
    <x v="1"/>
    <x v="1"/>
  </r>
  <r>
    <x v="22"/>
    <x v="8"/>
    <s v="AZ"/>
    <n v="37888"/>
    <n v="200"/>
    <n v="176"/>
    <n v="4.5999999999999999E-3"/>
    <n v="138"/>
    <n v="0.78400000000000003"/>
    <n v="26"/>
    <n v="2"/>
    <x v="3"/>
    <x v="1"/>
    <x v="1"/>
  </r>
  <r>
    <x v="24"/>
    <x v="9"/>
    <s v="AZ"/>
    <n v="27094"/>
    <n v="113"/>
    <n v="71"/>
    <n v="2.5999999999999999E-3"/>
    <n v="54"/>
    <n v="0.76049999999999995"/>
    <n v="7"/>
    <n v="0"/>
    <x v="3"/>
    <x v="1"/>
    <x v="0"/>
  </r>
  <r>
    <x v="25"/>
    <x v="10"/>
    <s v="AZ"/>
    <n v="27190"/>
    <n v="137"/>
    <n v="128"/>
    <n v="4.7000000000000002E-3"/>
    <n v="96"/>
    <n v="0.75"/>
    <n v="12"/>
    <n v="1"/>
    <x v="3"/>
    <x v="1"/>
    <x v="1"/>
  </r>
  <r>
    <x v="26"/>
    <x v="10"/>
    <s v="AZ"/>
    <n v="39038"/>
    <n v="213"/>
    <n v="184"/>
    <n v="4.7000000000000002E-3"/>
    <n v="148"/>
    <n v="0.80430000000000001"/>
    <n v="28"/>
    <n v="0"/>
    <x v="3"/>
    <x v="1"/>
    <x v="4"/>
  </r>
  <r>
    <x v="28"/>
    <x v="11"/>
    <s v="AZ"/>
    <n v="6683"/>
    <n v="26"/>
    <n v="20"/>
    <n v="2.8999999999999998E-3"/>
    <n v="18"/>
    <n v="0.9"/>
    <n v="3"/>
    <n v="0"/>
    <x v="3"/>
    <x v="1"/>
    <x v="2"/>
  </r>
  <r>
    <x v="30"/>
    <x v="4"/>
    <s v="AZ"/>
    <n v="10644"/>
    <n v="46"/>
    <n v="38"/>
    <n v="3.5000000000000001E-3"/>
    <n v="26"/>
    <n v="0.68420000000000003"/>
    <n v="1"/>
    <n v="0"/>
    <x v="3"/>
    <x v="1"/>
    <x v="0"/>
  </r>
  <r>
    <x v="31"/>
    <x v="4"/>
    <s v="AZ"/>
    <n v="8393"/>
    <n v="13"/>
    <n v="11"/>
    <n v="1.2999999999999999E-3"/>
    <n v="8"/>
    <n v="0.72719999999999996"/>
    <n v="0"/>
    <n v="0"/>
    <x v="3"/>
    <x v="1"/>
    <x v="1"/>
  </r>
  <r>
    <x v="32"/>
    <x v="4"/>
    <s v="AZ"/>
    <n v="10574"/>
    <n v="24"/>
    <n v="22"/>
    <n v="2E-3"/>
    <n v="17"/>
    <n v="0.77270000000000005"/>
    <n v="2"/>
    <n v="0"/>
    <x v="3"/>
    <x v="1"/>
    <x v="3"/>
  </r>
  <r>
    <x v="33"/>
    <x v="4"/>
    <s v="AZ"/>
    <n v="8728"/>
    <n v="9"/>
    <n v="6"/>
    <n v="5.9999999999999995E-4"/>
    <n v="6"/>
    <n v="1"/>
    <n v="0"/>
    <n v="0"/>
    <x v="3"/>
    <x v="1"/>
    <x v="2"/>
  </r>
  <r>
    <x v="34"/>
    <x v="4"/>
    <s v="AZ"/>
    <n v="11888"/>
    <n v="51"/>
    <n v="40"/>
    <n v="3.3E-3"/>
    <n v="33"/>
    <n v="0.82499999999999996"/>
    <n v="2"/>
    <n v="0"/>
    <x v="3"/>
    <x v="1"/>
    <x v="1"/>
  </r>
  <r>
    <x v="36"/>
    <x v="12"/>
    <s v="AZ"/>
    <n v="22937"/>
    <n v="86"/>
    <n v="67"/>
    <n v="2.8999999999999998E-3"/>
    <n v="52"/>
    <n v="0.77610000000000001"/>
    <n v="3"/>
    <n v="0"/>
    <x v="3"/>
    <x v="1"/>
    <x v="1"/>
  </r>
  <r>
    <x v="55"/>
    <x v="13"/>
    <s v="AZ"/>
    <n v="38026"/>
    <n v="69"/>
    <n v="63"/>
    <n v="1.6000000000000001E-3"/>
    <n v="54"/>
    <n v="0.85709999999999997"/>
    <n v="6"/>
    <n v="0"/>
    <x v="3"/>
    <x v="1"/>
    <x v="0"/>
  </r>
  <r>
    <x v="38"/>
    <x v="13"/>
    <s v="AZ"/>
    <n v="29245"/>
    <n v="96"/>
    <n v="87"/>
    <n v="2.8999999999999998E-3"/>
    <n v="66"/>
    <n v="0.75860000000000005"/>
    <n v="7"/>
    <n v="0"/>
    <x v="3"/>
    <x v="1"/>
    <x v="1"/>
  </r>
  <r>
    <x v="56"/>
    <x v="18"/>
    <s v="AZ"/>
    <n v="33900"/>
    <n v="32"/>
    <n v="17"/>
    <n v="5.0000000000000001E-4"/>
    <n v="11"/>
    <n v="0.64700000000000002"/>
    <n v="0"/>
    <n v="0"/>
    <x v="3"/>
    <x v="1"/>
    <x v="0"/>
  </r>
  <r>
    <x v="39"/>
    <x v="2"/>
    <s v="AZ"/>
    <n v="36718"/>
    <n v="130"/>
    <n v="122"/>
    <n v="3.3E-3"/>
    <n v="110"/>
    <n v="0.90159999999999996"/>
    <n v="20"/>
    <n v="1"/>
    <x v="3"/>
    <x v="1"/>
    <x v="3"/>
  </r>
  <r>
    <x v="40"/>
    <x v="14"/>
    <s v="AZ"/>
    <n v="30657"/>
    <n v="89"/>
    <n v="73"/>
    <n v="2.3E-3"/>
    <n v="56"/>
    <n v="0.7671"/>
    <n v="0"/>
    <n v="0"/>
    <x v="3"/>
    <x v="1"/>
    <x v="0"/>
  </r>
  <r>
    <x v="41"/>
    <x v="14"/>
    <s v="AZ"/>
    <n v="21436"/>
    <n v="46"/>
    <n v="43"/>
    <n v="2E-3"/>
    <n v="30"/>
    <n v="0.6976"/>
    <n v="1"/>
    <n v="0"/>
    <x v="3"/>
    <x v="1"/>
    <x v="3"/>
  </r>
  <r>
    <x v="42"/>
    <x v="3"/>
    <s v="AZ"/>
    <n v="45804"/>
    <n v="232"/>
    <n v="213"/>
    <n v="4.5999999999999999E-3"/>
    <n v="166"/>
    <n v="0.77929999999999999"/>
    <n v="38"/>
    <n v="0"/>
    <x v="3"/>
    <x v="1"/>
    <x v="4"/>
  </r>
  <r>
    <x v="43"/>
    <x v="6"/>
    <s v="AZ"/>
    <n v="18748"/>
    <n v="166"/>
    <n v="139"/>
    <n v="7.4000000000000003E-3"/>
    <n v="105"/>
    <n v="0.75529999999999997"/>
    <n v="24"/>
    <n v="0"/>
    <x v="3"/>
    <x v="1"/>
    <x v="4"/>
  </r>
  <r>
    <x v="44"/>
    <x v="8"/>
    <s v="AZ"/>
    <n v="46272"/>
    <n v="251"/>
    <n v="214"/>
    <n v="4.5999999999999999E-3"/>
    <n v="117"/>
    <n v="0.54669999999999996"/>
    <n v="4"/>
    <n v="0"/>
    <x v="3"/>
    <x v="1"/>
    <x v="4"/>
  </r>
  <r>
    <x v="54"/>
    <x v="17"/>
    <s v="AZ"/>
    <n v="15328"/>
    <n v="9"/>
    <n v="7"/>
    <n v="4.0000000000000002E-4"/>
    <n v="5"/>
    <n v="0.71419999999999995"/>
    <n v="0"/>
    <n v="0"/>
    <x v="3"/>
    <x v="1"/>
    <x v="0"/>
  </r>
  <r>
    <x v="45"/>
    <x v="15"/>
    <s v="AZ"/>
    <n v="14170"/>
    <n v="81"/>
    <n v="61"/>
    <n v="4.3E-3"/>
    <n v="35"/>
    <n v="0.57369999999999999"/>
    <n v="4"/>
    <n v="1"/>
    <x v="3"/>
    <x v="1"/>
    <x v="2"/>
  </r>
  <r>
    <x v="47"/>
    <x v="8"/>
    <s v="AZ"/>
    <n v="27238"/>
    <n v="139"/>
    <n v="129"/>
    <n v="4.7000000000000002E-3"/>
    <n v="99"/>
    <n v="0.76739999999999997"/>
    <n v="14"/>
    <n v="0"/>
    <x v="3"/>
    <x v="1"/>
    <x v="3"/>
  </r>
  <r>
    <x v="48"/>
    <x v="8"/>
    <s v="AZ"/>
    <n v="37423"/>
    <n v="178"/>
    <n v="161"/>
    <n v="4.3E-3"/>
    <n v="127"/>
    <n v="0.78879999999999995"/>
    <n v="26"/>
    <n v="2"/>
    <x v="3"/>
    <x v="1"/>
    <x v="4"/>
  </r>
  <r>
    <x v="49"/>
    <x v="8"/>
    <s v="AZ"/>
    <n v="30925"/>
    <n v="110"/>
    <n v="94"/>
    <n v="3.0000000000000001E-3"/>
    <n v="60"/>
    <n v="0.63819999999999999"/>
    <n v="7"/>
    <n v="0"/>
    <x v="3"/>
    <x v="1"/>
    <x v="0"/>
  </r>
  <r>
    <x v="50"/>
    <x v="16"/>
    <s v="AZ"/>
    <n v="17352"/>
    <n v="35"/>
    <n v="30"/>
    <n v="1.6999999999999999E-3"/>
    <n v="22"/>
    <n v="0.73329999999999995"/>
    <n v="1"/>
    <n v="0"/>
    <x v="3"/>
    <x v="1"/>
    <x v="0"/>
  </r>
  <r>
    <x v="51"/>
    <x v="16"/>
    <s v="AZ"/>
    <n v="16952"/>
    <n v="45"/>
    <n v="39"/>
    <n v="2.3E-3"/>
    <n v="22"/>
    <n v="0.56410000000000005"/>
    <n v="1"/>
    <n v="0"/>
    <x v="3"/>
    <x v="1"/>
    <x v="2"/>
  </r>
  <r>
    <x v="0"/>
    <x v="0"/>
    <s v="AZ"/>
    <n v="21342"/>
    <n v="58"/>
    <n v="53"/>
    <n v="2.3999999999999998E-3"/>
    <n v="29"/>
    <n v="0.54710000000000003"/>
    <n v="3"/>
    <n v="1"/>
    <x v="4"/>
    <x v="1"/>
    <x v="0"/>
  </r>
  <r>
    <x v="1"/>
    <x v="0"/>
    <s v="AZ"/>
    <n v="7431"/>
    <n v="37"/>
    <n v="31"/>
    <n v="4.1000000000000003E-3"/>
    <n v="24"/>
    <n v="0.77410000000000001"/>
    <n v="0"/>
    <n v="1"/>
    <x v="4"/>
    <x v="1"/>
    <x v="1"/>
  </r>
  <r>
    <x v="2"/>
    <x v="1"/>
    <s v="AZ"/>
    <n v="12949"/>
    <n v="35"/>
    <n v="27"/>
    <n v="2E-3"/>
    <n v="18"/>
    <n v="0.66659999999999997"/>
    <n v="0"/>
    <n v="0"/>
    <x v="4"/>
    <x v="1"/>
    <x v="0"/>
  </r>
  <r>
    <x v="3"/>
    <x v="1"/>
    <s v="AZ"/>
    <n v="11687"/>
    <n v="38"/>
    <n v="35"/>
    <n v="2.8999999999999998E-3"/>
    <n v="26"/>
    <n v="0.74280000000000002"/>
    <n v="0"/>
    <n v="1"/>
    <x v="4"/>
    <x v="1"/>
    <x v="1"/>
  </r>
  <r>
    <x v="4"/>
    <x v="1"/>
    <s v="AZ"/>
    <n v="9711"/>
    <n v="39"/>
    <n v="37"/>
    <n v="3.8E-3"/>
    <n v="30"/>
    <n v="0.81079999999999997"/>
    <n v="3"/>
    <n v="0"/>
    <x v="4"/>
    <x v="1"/>
    <x v="2"/>
  </r>
  <r>
    <x v="5"/>
    <x v="1"/>
    <s v="AZ"/>
    <n v="25223"/>
    <n v="74"/>
    <n v="63"/>
    <n v="2.3999999999999998E-3"/>
    <n v="46"/>
    <n v="0.73009999999999997"/>
    <n v="8"/>
    <n v="0"/>
    <x v="4"/>
    <x v="1"/>
    <x v="0"/>
  </r>
  <r>
    <x v="7"/>
    <x v="1"/>
    <s v="AZ"/>
    <n v="31851"/>
    <n v="106"/>
    <n v="98"/>
    <n v="3.0000000000000001E-3"/>
    <n v="88"/>
    <n v="0.89790000000000003"/>
    <n v="18"/>
    <n v="0"/>
    <x v="4"/>
    <x v="1"/>
    <x v="3"/>
  </r>
  <r>
    <x v="6"/>
    <x v="1"/>
    <s v="AZ"/>
    <n v="14360"/>
    <n v="47"/>
    <n v="42"/>
    <n v="2.8999999999999998E-3"/>
    <n v="34"/>
    <n v="0.8095"/>
    <n v="3"/>
    <n v="1"/>
    <x v="4"/>
    <x v="1"/>
    <x v="2"/>
  </r>
  <r>
    <x v="8"/>
    <x v="2"/>
    <s v="AZ"/>
    <n v="45042"/>
    <n v="184"/>
    <n v="160"/>
    <n v="3.5000000000000001E-3"/>
    <n v="125"/>
    <n v="0.78120000000000001"/>
    <n v="13"/>
    <n v="1"/>
    <x v="4"/>
    <x v="1"/>
    <x v="0"/>
  </r>
  <r>
    <x v="9"/>
    <x v="2"/>
    <s v="AZ"/>
    <n v="44375"/>
    <n v="186"/>
    <n v="167"/>
    <n v="3.7000000000000002E-3"/>
    <n v="130"/>
    <n v="0.77839999999999998"/>
    <n v="1"/>
    <n v="0"/>
    <x v="4"/>
    <x v="1"/>
    <x v="4"/>
  </r>
  <r>
    <x v="10"/>
    <x v="2"/>
    <s v="AZ"/>
    <n v="33642"/>
    <n v="65"/>
    <n v="52"/>
    <n v="1.5E-3"/>
    <n v="40"/>
    <n v="0.76919999999999999"/>
    <n v="3"/>
    <n v="0"/>
    <x v="4"/>
    <x v="1"/>
    <x v="1"/>
  </r>
  <r>
    <x v="11"/>
    <x v="2"/>
    <s v="AZ"/>
    <n v="54626"/>
    <n v="200"/>
    <n v="170"/>
    <n v="3.0999999999999999E-3"/>
    <n v="133"/>
    <n v="0.7823"/>
    <n v="17"/>
    <n v="2"/>
    <x v="4"/>
    <x v="1"/>
    <x v="2"/>
  </r>
  <r>
    <x v="12"/>
    <x v="2"/>
    <s v="AZ"/>
    <n v="50517"/>
    <n v="149"/>
    <n v="136"/>
    <n v="2.5999999999999999E-3"/>
    <n v="123"/>
    <n v="0.90439999999999998"/>
    <n v="12"/>
    <n v="0"/>
    <x v="4"/>
    <x v="1"/>
    <x v="1"/>
  </r>
  <r>
    <x v="53"/>
    <x v="0"/>
    <s v="AZ"/>
    <n v="18837"/>
    <n v="35"/>
    <n v="31"/>
    <n v="1.6000000000000001E-3"/>
    <n v="19"/>
    <n v="0.6129"/>
    <n v="2"/>
    <n v="0"/>
    <x v="4"/>
    <x v="1"/>
    <x v="3"/>
  </r>
  <r>
    <x v="13"/>
    <x v="3"/>
    <s v="AZ"/>
    <n v="34521"/>
    <n v="168"/>
    <n v="147"/>
    <n v="4.1999999999999997E-3"/>
    <n v="127"/>
    <n v="0.8639"/>
    <n v="29"/>
    <n v="0"/>
    <x v="4"/>
    <x v="1"/>
    <x v="3"/>
  </r>
  <r>
    <x v="14"/>
    <x v="2"/>
    <s v="AZ"/>
    <n v="63308"/>
    <n v="203"/>
    <n v="176"/>
    <n v="2.7000000000000001E-3"/>
    <n v="112"/>
    <n v="0.63629999999999998"/>
    <n v="11"/>
    <n v="0"/>
    <x v="4"/>
    <x v="1"/>
    <x v="2"/>
  </r>
  <r>
    <x v="15"/>
    <x v="4"/>
    <s v="AZ"/>
    <n v="12241"/>
    <n v="24"/>
    <n v="22"/>
    <n v="1.6999999999999999E-3"/>
    <n v="19"/>
    <n v="0.86360000000000003"/>
    <n v="2"/>
    <n v="0"/>
    <x v="4"/>
    <x v="1"/>
    <x v="2"/>
  </r>
  <r>
    <x v="16"/>
    <x v="5"/>
    <s v="AZ"/>
    <n v="13505"/>
    <n v="35"/>
    <n v="32"/>
    <n v="2.3E-3"/>
    <n v="18"/>
    <n v="0.5625"/>
    <n v="3"/>
    <n v="0"/>
    <x v="4"/>
    <x v="1"/>
    <x v="4"/>
  </r>
  <r>
    <x v="17"/>
    <x v="3"/>
    <s v="AZ"/>
    <n v="37284"/>
    <n v="175"/>
    <n v="164"/>
    <n v="4.3E-3"/>
    <n v="115"/>
    <n v="0.70120000000000005"/>
    <n v="22"/>
    <n v="1"/>
    <x v="4"/>
    <x v="1"/>
    <x v="4"/>
  </r>
  <r>
    <x v="52"/>
    <x v="3"/>
    <s v="AZ"/>
    <n v="23421"/>
    <n v="85"/>
    <n v="70"/>
    <n v="2.8999999999999998E-3"/>
    <n v="62"/>
    <n v="0.88570000000000004"/>
    <n v="9"/>
    <n v="2"/>
    <x v="4"/>
    <x v="1"/>
    <x v="3"/>
  </r>
  <r>
    <x v="18"/>
    <x v="3"/>
    <s v="AZ"/>
    <n v="28309"/>
    <n v="85"/>
    <n v="75"/>
    <n v="2.5999999999999999E-3"/>
    <n v="60"/>
    <n v="0.8"/>
    <n v="8"/>
    <n v="0"/>
    <x v="4"/>
    <x v="1"/>
    <x v="1"/>
  </r>
  <r>
    <x v="19"/>
    <x v="6"/>
    <s v="AZ"/>
    <n v="12147"/>
    <n v="47"/>
    <n v="42"/>
    <n v="3.3999999999999998E-3"/>
    <n v="26"/>
    <n v="0.61899999999999999"/>
    <n v="3"/>
    <n v="0"/>
    <x v="4"/>
    <x v="1"/>
    <x v="4"/>
  </r>
  <r>
    <x v="21"/>
    <x v="0"/>
    <s v="AZ"/>
    <n v="8453"/>
    <n v="41"/>
    <n v="37"/>
    <n v="4.3E-3"/>
    <n v="33"/>
    <n v="0.89180000000000004"/>
    <n v="6"/>
    <n v="0"/>
    <x v="4"/>
    <x v="1"/>
    <x v="1"/>
  </r>
  <r>
    <x v="22"/>
    <x v="8"/>
    <s v="AZ"/>
    <n v="40058"/>
    <n v="271"/>
    <n v="243"/>
    <n v="6.0000000000000001E-3"/>
    <n v="181"/>
    <n v="0.74480000000000002"/>
    <n v="48"/>
    <n v="4"/>
    <x v="4"/>
    <x v="1"/>
    <x v="1"/>
  </r>
  <r>
    <x v="24"/>
    <x v="9"/>
    <s v="AZ"/>
    <n v="22928"/>
    <n v="150"/>
    <n v="91"/>
    <n v="3.8999999999999998E-3"/>
    <n v="74"/>
    <n v="0.81310000000000004"/>
    <n v="2"/>
    <n v="0"/>
    <x v="4"/>
    <x v="1"/>
    <x v="0"/>
  </r>
  <r>
    <x v="25"/>
    <x v="10"/>
    <s v="AZ"/>
    <n v="26616"/>
    <n v="178"/>
    <n v="166"/>
    <n v="6.1999999999999998E-3"/>
    <n v="130"/>
    <n v="0.78310000000000002"/>
    <n v="16"/>
    <n v="2"/>
    <x v="4"/>
    <x v="1"/>
    <x v="1"/>
  </r>
  <r>
    <x v="26"/>
    <x v="10"/>
    <s v="AZ"/>
    <n v="36917"/>
    <n v="218"/>
    <n v="187"/>
    <n v="5.0000000000000001E-3"/>
    <n v="149"/>
    <n v="0.79669999999999996"/>
    <n v="27"/>
    <n v="2"/>
    <x v="4"/>
    <x v="1"/>
    <x v="4"/>
  </r>
  <r>
    <x v="28"/>
    <x v="11"/>
    <s v="AZ"/>
    <n v="7098"/>
    <n v="16"/>
    <n v="16"/>
    <n v="2.2000000000000001E-3"/>
    <n v="13"/>
    <n v="0.8125"/>
    <n v="0"/>
    <n v="0"/>
    <x v="4"/>
    <x v="1"/>
    <x v="2"/>
  </r>
  <r>
    <x v="30"/>
    <x v="4"/>
    <s v="AZ"/>
    <n v="11277"/>
    <n v="47"/>
    <n v="41"/>
    <n v="3.5999999999999999E-3"/>
    <n v="27"/>
    <n v="0.65849999999999997"/>
    <n v="4"/>
    <n v="0"/>
    <x v="4"/>
    <x v="1"/>
    <x v="0"/>
  </r>
  <r>
    <x v="31"/>
    <x v="4"/>
    <s v="AZ"/>
    <n v="8477"/>
    <n v="22"/>
    <n v="20"/>
    <n v="2.3E-3"/>
    <n v="15"/>
    <n v="0.75"/>
    <n v="2"/>
    <n v="0"/>
    <x v="4"/>
    <x v="1"/>
    <x v="1"/>
  </r>
  <r>
    <x v="32"/>
    <x v="4"/>
    <s v="AZ"/>
    <n v="11395"/>
    <n v="23"/>
    <n v="17"/>
    <n v="1.4E-3"/>
    <n v="10"/>
    <n v="0.58819999999999995"/>
    <n v="0"/>
    <n v="0"/>
    <x v="4"/>
    <x v="1"/>
    <x v="3"/>
  </r>
  <r>
    <x v="33"/>
    <x v="4"/>
    <s v="AZ"/>
    <n v="8683"/>
    <n v="16"/>
    <n v="14"/>
    <n v="1.6000000000000001E-3"/>
    <n v="12"/>
    <n v="0.85709999999999997"/>
    <n v="1"/>
    <n v="0"/>
    <x v="4"/>
    <x v="1"/>
    <x v="2"/>
  </r>
  <r>
    <x v="34"/>
    <x v="4"/>
    <s v="AZ"/>
    <n v="11733"/>
    <n v="49"/>
    <n v="37"/>
    <n v="3.0999999999999999E-3"/>
    <n v="26"/>
    <n v="0.70269999999999999"/>
    <n v="2"/>
    <n v="0"/>
    <x v="4"/>
    <x v="1"/>
    <x v="1"/>
  </r>
  <r>
    <x v="36"/>
    <x v="12"/>
    <s v="AZ"/>
    <n v="29587"/>
    <n v="97"/>
    <n v="75"/>
    <n v="2.5000000000000001E-3"/>
    <n v="50"/>
    <n v="0.66659999999999997"/>
    <n v="6"/>
    <n v="0"/>
    <x v="4"/>
    <x v="1"/>
    <x v="1"/>
  </r>
  <r>
    <x v="55"/>
    <x v="13"/>
    <s v="AZ"/>
    <n v="39443"/>
    <n v="106"/>
    <n v="87"/>
    <n v="2.2000000000000001E-3"/>
    <n v="73"/>
    <n v="0.83899999999999997"/>
    <n v="4"/>
    <n v="1"/>
    <x v="4"/>
    <x v="1"/>
    <x v="0"/>
  </r>
  <r>
    <x v="38"/>
    <x v="13"/>
    <s v="AZ"/>
    <n v="37838"/>
    <n v="97"/>
    <n v="80"/>
    <n v="2.0999999999999999E-3"/>
    <n v="68"/>
    <n v="0.85"/>
    <n v="4"/>
    <n v="1"/>
    <x v="4"/>
    <x v="1"/>
    <x v="1"/>
  </r>
  <r>
    <x v="56"/>
    <x v="18"/>
    <s v="AZ"/>
    <n v="31761"/>
    <n v="25"/>
    <n v="19"/>
    <n v="5.0000000000000001E-4"/>
    <n v="9"/>
    <n v="0.47360000000000002"/>
    <n v="0"/>
    <n v="1"/>
    <x v="4"/>
    <x v="1"/>
    <x v="0"/>
  </r>
  <r>
    <x v="39"/>
    <x v="2"/>
    <s v="AZ"/>
    <n v="40761"/>
    <n v="114"/>
    <n v="111"/>
    <n v="2.7000000000000001E-3"/>
    <n v="96"/>
    <n v="0.86480000000000001"/>
    <n v="18"/>
    <n v="0"/>
    <x v="4"/>
    <x v="1"/>
    <x v="3"/>
  </r>
  <r>
    <x v="40"/>
    <x v="14"/>
    <s v="AZ"/>
    <n v="34053"/>
    <n v="103"/>
    <n v="86"/>
    <n v="2.5000000000000001E-3"/>
    <n v="61"/>
    <n v="0.70930000000000004"/>
    <n v="1"/>
    <n v="0"/>
    <x v="4"/>
    <x v="1"/>
    <x v="0"/>
  </r>
  <r>
    <x v="41"/>
    <x v="14"/>
    <s v="AZ"/>
    <n v="23322"/>
    <n v="47"/>
    <n v="41"/>
    <n v="1.6999999999999999E-3"/>
    <n v="38"/>
    <n v="0.92679999999999996"/>
    <n v="3"/>
    <n v="0"/>
    <x v="4"/>
    <x v="1"/>
    <x v="3"/>
  </r>
  <r>
    <x v="42"/>
    <x v="3"/>
    <s v="AZ"/>
    <n v="51587"/>
    <n v="221"/>
    <n v="203"/>
    <n v="3.8999999999999998E-3"/>
    <n v="163"/>
    <n v="0.80289999999999995"/>
    <n v="30"/>
    <n v="0"/>
    <x v="4"/>
    <x v="1"/>
    <x v="4"/>
  </r>
  <r>
    <x v="43"/>
    <x v="6"/>
    <s v="AZ"/>
    <n v="24140"/>
    <n v="189"/>
    <n v="160"/>
    <n v="6.6E-3"/>
    <n v="113"/>
    <n v="0.70620000000000005"/>
    <n v="15"/>
    <n v="0"/>
    <x v="4"/>
    <x v="1"/>
    <x v="4"/>
  </r>
  <r>
    <x v="44"/>
    <x v="8"/>
    <s v="AZ"/>
    <n v="45637"/>
    <n v="293"/>
    <n v="228"/>
    <n v="4.8999999999999998E-3"/>
    <n v="129"/>
    <n v="0.56569999999999998"/>
    <n v="1"/>
    <n v="1"/>
    <x v="4"/>
    <x v="1"/>
    <x v="4"/>
  </r>
  <r>
    <x v="54"/>
    <x v="17"/>
    <s v="AZ"/>
    <n v="15851"/>
    <n v="15"/>
    <n v="14"/>
    <n v="8.0000000000000004E-4"/>
    <n v="12"/>
    <n v="0.85709999999999997"/>
    <n v="0"/>
    <n v="0"/>
    <x v="4"/>
    <x v="1"/>
    <x v="0"/>
  </r>
  <r>
    <x v="45"/>
    <x v="15"/>
    <s v="AZ"/>
    <n v="20171"/>
    <n v="77"/>
    <n v="58"/>
    <n v="2.8E-3"/>
    <n v="44"/>
    <n v="0.75860000000000005"/>
    <n v="4"/>
    <n v="0"/>
    <x v="4"/>
    <x v="1"/>
    <x v="2"/>
  </r>
  <r>
    <x v="47"/>
    <x v="8"/>
    <s v="AZ"/>
    <n v="25921"/>
    <n v="146"/>
    <n v="134"/>
    <n v="5.1000000000000004E-3"/>
    <n v="110"/>
    <n v="0.82079999999999997"/>
    <n v="21"/>
    <n v="1"/>
    <x v="4"/>
    <x v="1"/>
    <x v="3"/>
  </r>
  <r>
    <x v="48"/>
    <x v="8"/>
    <s v="AZ"/>
    <n v="31861"/>
    <n v="155"/>
    <n v="134"/>
    <n v="4.1999999999999997E-3"/>
    <n v="104"/>
    <n v="0.77610000000000001"/>
    <n v="14"/>
    <n v="0"/>
    <x v="4"/>
    <x v="1"/>
    <x v="4"/>
  </r>
  <r>
    <x v="49"/>
    <x v="8"/>
    <s v="AZ"/>
    <n v="31634"/>
    <n v="124"/>
    <n v="110"/>
    <n v="3.3999999999999998E-3"/>
    <n v="75"/>
    <n v="0.68179999999999996"/>
    <n v="14"/>
    <n v="2"/>
    <x v="4"/>
    <x v="1"/>
    <x v="0"/>
  </r>
  <r>
    <x v="50"/>
    <x v="16"/>
    <s v="AZ"/>
    <n v="17404"/>
    <n v="44"/>
    <n v="30"/>
    <n v="1.6999999999999999E-3"/>
    <n v="22"/>
    <n v="0.73329999999999995"/>
    <n v="0"/>
    <n v="0"/>
    <x v="4"/>
    <x v="1"/>
    <x v="0"/>
  </r>
  <r>
    <x v="51"/>
    <x v="16"/>
    <s v="AZ"/>
    <n v="19627"/>
    <n v="45"/>
    <n v="40"/>
    <n v="2E-3"/>
    <n v="25"/>
    <n v="0.625"/>
    <n v="0"/>
    <n v="0"/>
    <x v="4"/>
    <x v="1"/>
    <x v="2"/>
  </r>
  <r>
    <x v="0"/>
    <x v="0"/>
    <s v="AZ"/>
    <n v="18333"/>
    <n v="69"/>
    <n v="64"/>
    <n v="3.3999999999999998E-3"/>
    <n v="32"/>
    <n v="0.5"/>
    <n v="4"/>
    <n v="0"/>
    <x v="5"/>
    <x v="1"/>
    <x v="0"/>
  </r>
  <r>
    <x v="1"/>
    <x v="0"/>
    <s v="AZ"/>
    <n v="7664"/>
    <n v="37"/>
    <n v="25"/>
    <n v="3.2000000000000002E-3"/>
    <n v="22"/>
    <n v="0.88"/>
    <n v="6"/>
    <n v="0"/>
    <x v="5"/>
    <x v="1"/>
    <x v="1"/>
  </r>
  <r>
    <x v="2"/>
    <x v="1"/>
    <s v="AZ"/>
    <n v="13416"/>
    <n v="51"/>
    <n v="41"/>
    <n v="3.0000000000000001E-3"/>
    <n v="31"/>
    <n v="0.75600000000000001"/>
    <n v="5"/>
    <n v="0"/>
    <x v="5"/>
    <x v="1"/>
    <x v="0"/>
  </r>
  <r>
    <x v="3"/>
    <x v="1"/>
    <s v="AZ"/>
    <n v="12092"/>
    <n v="40"/>
    <n v="33"/>
    <n v="2.7000000000000001E-3"/>
    <n v="22"/>
    <n v="0.66659999999999997"/>
    <n v="1"/>
    <n v="0"/>
    <x v="5"/>
    <x v="1"/>
    <x v="1"/>
  </r>
  <r>
    <x v="4"/>
    <x v="1"/>
    <s v="AZ"/>
    <n v="9558"/>
    <n v="35"/>
    <n v="30"/>
    <n v="3.0999999999999999E-3"/>
    <n v="24"/>
    <n v="0.8"/>
    <n v="1"/>
    <n v="0"/>
    <x v="5"/>
    <x v="1"/>
    <x v="2"/>
  </r>
  <r>
    <x v="5"/>
    <x v="1"/>
    <s v="AZ"/>
    <n v="24766"/>
    <n v="96"/>
    <n v="71"/>
    <n v="2.8E-3"/>
    <n v="59"/>
    <n v="0.83089999999999997"/>
    <n v="4"/>
    <n v="0"/>
    <x v="5"/>
    <x v="1"/>
    <x v="0"/>
  </r>
  <r>
    <x v="7"/>
    <x v="1"/>
    <s v="AZ"/>
    <n v="29436"/>
    <n v="149"/>
    <n v="137"/>
    <n v="4.5999999999999999E-3"/>
    <n v="121"/>
    <n v="0.88319999999999999"/>
    <n v="29"/>
    <n v="1"/>
    <x v="5"/>
    <x v="1"/>
    <x v="3"/>
  </r>
  <r>
    <x v="6"/>
    <x v="1"/>
    <s v="AZ"/>
    <n v="13229"/>
    <n v="50"/>
    <n v="39"/>
    <n v="2.8999999999999998E-3"/>
    <n v="29"/>
    <n v="0.74350000000000005"/>
    <n v="1"/>
    <n v="0"/>
    <x v="5"/>
    <x v="1"/>
    <x v="2"/>
  </r>
  <r>
    <x v="8"/>
    <x v="2"/>
    <s v="AZ"/>
    <n v="40443"/>
    <n v="188"/>
    <n v="167"/>
    <n v="4.1000000000000003E-3"/>
    <n v="134"/>
    <n v="0.80230000000000001"/>
    <n v="24"/>
    <n v="3"/>
    <x v="5"/>
    <x v="1"/>
    <x v="0"/>
  </r>
  <r>
    <x v="9"/>
    <x v="2"/>
    <s v="AZ"/>
    <n v="54700"/>
    <n v="200"/>
    <n v="172"/>
    <n v="3.0999999999999999E-3"/>
    <n v="138"/>
    <n v="0.80230000000000001"/>
    <n v="0"/>
    <n v="0"/>
    <x v="5"/>
    <x v="1"/>
    <x v="4"/>
  </r>
  <r>
    <x v="10"/>
    <x v="2"/>
    <s v="AZ"/>
    <n v="30417"/>
    <n v="73"/>
    <n v="61"/>
    <n v="2E-3"/>
    <n v="45"/>
    <n v="0.73770000000000002"/>
    <n v="6"/>
    <n v="0"/>
    <x v="5"/>
    <x v="1"/>
    <x v="1"/>
  </r>
  <r>
    <x v="11"/>
    <x v="2"/>
    <s v="AZ"/>
    <n v="54239"/>
    <n v="195"/>
    <n v="163"/>
    <n v="3.0000000000000001E-3"/>
    <n v="129"/>
    <n v="0.79139999999999999"/>
    <n v="17"/>
    <n v="3"/>
    <x v="5"/>
    <x v="1"/>
    <x v="2"/>
  </r>
  <r>
    <x v="12"/>
    <x v="2"/>
    <s v="AZ"/>
    <n v="50264"/>
    <n v="196"/>
    <n v="177"/>
    <n v="3.5000000000000001E-3"/>
    <n v="162"/>
    <n v="0.91520000000000001"/>
    <n v="30"/>
    <n v="0"/>
    <x v="5"/>
    <x v="1"/>
    <x v="1"/>
  </r>
  <r>
    <x v="53"/>
    <x v="0"/>
    <s v="AZ"/>
    <n v="22050"/>
    <n v="27"/>
    <n v="22"/>
    <n v="8.9999999999999998E-4"/>
    <n v="16"/>
    <n v="0.72719999999999996"/>
    <n v="1"/>
    <n v="0"/>
    <x v="5"/>
    <x v="1"/>
    <x v="3"/>
  </r>
  <r>
    <x v="13"/>
    <x v="3"/>
    <s v="AZ"/>
    <n v="33825"/>
    <n v="227"/>
    <n v="198"/>
    <n v="5.7999999999999996E-3"/>
    <n v="175"/>
    <n v="0.88380000000000003"/>
    <n v="34"/>
    <n v="1"/>
    <x v="5"/>
    <x v="1"/>
    <x v="3"/>
  </r>
  <r>
    <x v="14"/>
    <x v="2"/>
    <s v="AZ"/>
    <n v="66653"/>
    <n v="252"/>
    <n v="217"/>
    <n v="3.2000000000000002E-3"/>
    <n v="133"/>
    <n v="0.6129"/>
    <n v="19"/>
    <n v="2"/>
    <x v="5"/>
    <x v="1"/>
    <x v="2"/>
  </r>
  <r>
    <x v="15"/>
    <x v="4"/>
    <s v="AZ"/>
    <n v="11881"/>
    <n v="33"/>
    <n v="28"/>
    <n v="2.3E-3"/>
    <n v="20"/>
    <n v="0.71419999999999995"/>
    <n v="0"/>
    <n v="0"/>
    <x v="5"/>
    <x v="1"/>
    <x v="2"/>
  </r>
  <r>
    <x v="16"/>
    <x v="5"/>
    <s v="AZ"/>
    <n v="13274"/>
    <n v="36"/>
    <n v="32"/>
    <n v="2.3999999999999998E-3"/>
    <n v="17"/>
    <n v="0.53120000000000001"/>
    <n v="2"/>
    <n v="0"/>
    <x v="5"/>
    <x v="1"/>
    <x v="4"/>
  </r>
  <r>
    <x v="17"/>
    <x v="3"/>
    <s v="AZ"/>
    <n v="35332"/>
    <n v="126"/>
    <n v="110"/>
    <n v="3.0999999999999999E-3"/>
    <n v="63"/>
    <n v="0.57269999999999999"/>
    <n v="12"/>
    <n v="0"/>
    <x v="5"/>
    <x v="1"/>
    <x v="4"/>
  </r>
  <r>
    <x v="52"/>
    <x v="3"/>
    <s v="AZ"/>
    <n v="22892"/>
    <n v="116"/>
    <n v="97"/>
    <n v="4.1999999999999997E-3"/>
    <n v="80"/>
    <n v="0.82469999999999999"/>
    <n v="8"/>
    <n v="0"/>
    <x v="5"/>
    <x v="1"/>
    <x v="3"/>
  </r>
  <r>
    <x v="18"/>
    <x v="3"/>
    <s v="AZ"/>
    <n v="28290"/>
    <n v="72"/>
    <n v="60"/>
    <n v="2.0999999999999999E-3"/>
    <n v="46"/>
    <n v="0.76659999999999995"/>
    <n v="5"/>
    <n v="0"/>
    <x v="5"/>
    <x v="1"/>
    <x v="1"/>
  </r>
  <r>
    <x v="19"/>
    <x v="6"/>
    <s v="AZ"/>
    <n v="11127"/>
    <n v="44"/>
    <n v="34"/>
    <n v="3.0000000000000001E-3"/>
    <n v="17"/>
    <n v="0.5"/>
    <n v="4"/>
    <n v="0"/>
    <x v="5"/>
    <x v="1"/>
    <x v="4"/>
  </r>
  <r>
    <x v="21"/>
    <x v="0"/>
    <s v="AZ"/>
    <n v="8749"/>
    <n v="58"/>
    <n v="52"/>
    <n v="5.8999999999999999E-3"/>
    <n v="45"/>
    <n v="0.86529999999999996"/>
    <n v="5"/>
    <n v="0"/>
    <x v="5"/>
    <x v="1"/>
    <x v="1"/>
  </r>
  <r>
    <x v="22"/>
    <x v="8"/>
    <s v="AZ"/>
    <n v="43560"/>
    <n v="298"/>
    <n v="263"/>
    <n v="6.0000000000000001E-3"/>
    <n v="204"/>
    <n v="0.77559999999999996"/>
    <n v="48"/>
    <n v="8"/>
    <x v="5"/>
    <x v="1"/>
    <x v="1"/>
  </r>
  <r>
    <x v="24"/>
    <x v="9"/>
    <s v="AZ"/>
    <n v="22811"/>
    <n v="162"/>
    <n v="97"/>
    <n v="4.1999999999999997E-3"/>
    <n v="78"/>
    <n v="0.80410000000000004"/>
    <n v="12"/>
    <n v="0"/>
    <x v="5"/>
    <x v="1"/>
    <x v="0"/>
  </r>
  <r>
    <x v="25"/>
    <x v="10"/>
    <s v="AZ"/>
    <n v="28633"/>
    <n v="181"/>
    <n v="165"/>
    <n v="5.7000000000000002E-3"/>
    <n v="128"/>
    <n v="0.77569999999999995"/>
    <n v="24"/>
    <n v="3"/>
    <x v="5"/>
    <x v="1"/>
    <x v="1"/>
  </r>
  <r>
    <x v="26"/>
    <x v="10"/>
    <s v="AZ"/>
    <n v="36611"/>
    <n v="251"/>
    <n v="225"/>
    <n v="6.1000000000000004E-3"/>
    <n v="185"/>
    <n v="0.82220000000000004"/>
    <n v="38"/>
    <n v="6"/>
    <x v="5"/>
    <x v="1"/>
    <x v="4"/>
  </r>
  <r>
    <x v="28"/>
    <x v="11"/>
    <s v="AZ"/>
    <n v="6882"/>
    <n v="24"/>
    <n v="19"/>
    <n v="2.7000000000000001E-3"/>
    <n v="16"/>
    <n v="0.84209999999999996"/>
    <n v="2"/>
    <n v="0"/>
    <x v="5"/>
    <x v="1"/>
    <x v="2"/>
  </r>
  <r>
    <x v="30"/>
    <x v="4"/>
    <s v="AZ"/>
    <n v="10971"/>
    <n v="38"/>
    <n v="32"/>
    <n v="2.8999999999999998E-3"/>
    <n v="27"/>
    <n v="0.84370000000000001"/>
    <n v="0"/>
    <n v="0"/>
    <x v="5"/>
    <x v="1"/>
    <x v="0"/>
  </r>
  <r>
    <x v="31"/>
    <x v="4"/>
    <s v="AZ"/>
    <n v="7966"/>
    <n v="8"/>
    <n v="6"/>
    <n v="6.9999999999999999E-4"/>
    <n v="4"/>
    <n v="0.66659999999999997"/>
    <n v="0"/>
    <n v="0"/>
    <x v="5"/>
    <x v="1"/>
    <x v="1"/>
  </r>
  <r>
    <x v="32"/>
    <x v="4"/>
    <s v="AZ"/>
    <n v="12284"/>
    <n v="18"/>
    <n v="15"/>
    <n v="1.1999999999999999E-3"/>
    <n v="12"/>
    <n v="0.8"/>
    <n v="1"/>
    <n v="0"/>
    <x v="5"/>
    <x v="1"/>
    <x v="3"/>
  </r>
  <r>
    <x v="33"/>
    <x v="4"/>
    <s v="AZ"/>
    <n v="9538"/>
    <n v="20"/>
    <n v="18"/>
    <n v="1.8E-3"/>
    <n v="15"/>
    <n v="0.83330000000000004"/>
    <n v="0"/>
    <n v="0"/>
    <x v="5"/>
    <x v="1"/>
    <x v="2"/>
  </r>
  <r>
    <x v="34"/>
    <x v="4"/>
    <s v="AZ"/>
    <n v="11189"/>
    <n v="49"/>
    <n v="40"/>
    <n v="3.5000000000000001E-3"/>
    <n v="29"/>
    <n v="0.72499999999999998"/>
    <n v="4"/>
    <n v="0"/>
    <x v="5"/>
    <x v="1"/>
    <x v="1"/>
  </r>
  <r>
    <x v="36"/>
    <x v="12"/>
    <s v="AZ"/>
    <n v="28086"/>
    <n v="109"/>
    <n v="82"/>
    <n v="2.8999999999999998E-3"/>
    <n v="67"/>
    <n v="0.81699999999999995"/>
    <n v="3"/>
    <n v="0"/>
    <x v="5"/>
    <x v="1"/>
    <x v="1"/>
  </r>
  <r>
    <x v="55"/>
    <x v="13"/>
    <s v="AZ"/>
    <n v="37892"/>
    <n v="95"/>
    <n v="76"/>
    <n v="2E-3"/>
    <n v="60"/>
    <n v="0.78939999999999999"/>
    <n v="6"/>
    <n v="0"/>
    <x v="5"/>
    <x v="1"/>
    <x v="0"/>
  </r>
  <r>
    <x v="38"/>
    <x v="13"/>
    <s v="AZ"/>
    <n v="33144"/>
    <n v="113"/>
    <n v="96"/>
    <n v="2.8E-3"/>
    <n v="74"/>
    <n v="0.77080000000000004"/>
    <n v="6"/>
    <n v="0"/>
    <x v="5"/>
    <x v="1"/>
    <x v="1"/>
  </r>
  <r>
    <x v="56"/>
    <x v="18"/>
    <s v="AZ"/>
    <n v="32385"/>
    <n v="26"/>
    <n v="13"/>
    <n v="4.0000000000000002E-4"/>
    <n v="9"/>
    <n v="0.69230000000000003"/>
    <n v="0"/>
    <n v="0"/>
    <x v="5"/>
    <x v="1"/>
    <x v="0"/>
  </r>
  <r>
    <x v="39"/>
    <x v="2"/>
    <s v="AZ"/>
    <n v="44776"/>
    <n v="136"/>
    <n v="130"/>
    <n v="2.8999999999999998E-3"/>
    <n v="112"/>
    <n v="0.86150000000000004"/>
    <n v="15"/>
    <n v="1"/>
    <x v="5"/>
    <x v="1"/>
    <x v="3"/>
  </r>
  <r>
    <x v="40"/>
    <x v="14"/>
    <s v="AZ"/>
    <n v="29867"/>
    <n v="79"/>
    <n v="63"/>
    <n v="2.0999999999999999E-3"/>
    <n v="45"/>
    <n v="0.71419999999999995"/>
    <n v="2"/>
    <n v="0"/>
    <x v="5"/>
    <x v="1"/>
    <x v="0"/>
  </r>
  <r>
    <x v="41"/>
    <x v="14"/>
    <s v="AZ"/>
    <n v="20319"/>
    <n v="61"/>
    <n v="54"/>
    <n v="2.5999999999999999E-3"/>
    <n v="50"/>
    <n v="0.92589999999999995"/>
    <n v="6"/>
    <n v="1"/>
    <x v="5"/>
    <x v="1"/>
    <x v="3"/>
  </r>
  <r>
    <x v="42"/>
    <x v="3"/>
    <s v="AZ"/>
    <n v="51690"/>
    <n v="207"/>
    <n v="194"/>
    <n v="3.7000000000000002E-3"/>
    <n v="160"/>
    <n v="0.82469999999999999"/>
    <n v="33"/>
    <n v="3"/>
    <x v="5"/>
    <x v="1"/>
    <x v="4"/>
  </r>
  <r>
    <x v="43"/>
    <x v="6"/>
    <s v="AZ"/>
    <n v="22077"/>
    <n v="197"/>
    <n v="166"/>
    <n v="7.4999999999999997E-3"/>
    <n v="119"/>
    <n v="0.71679999999999999"/>
    <n v="19"/>
    <n v="0"/>
    <x v="5"/>
    <x v="1"/>
    <x v="4"/>
  </r>
  <r>
    <x v="44"/>
    <x v="8"/>
    <s v="AZ"/>
    <n v="50891"/>
    <n v="356"/>
    <n v="267"/>
    <n v="5.1999999999999998E-3"/>
    <n v="142"/>
    <n v="0.53180000000000005"/>
    <n v="15"/>
    <n v="0"/>
    <x v="5"/>
    <x v="1"/>
    <x v="4"/>
  </r>
  <r>
    <x v="54"/>
    <x v="17"/>
    <s v="AZ"/>
    <n v="11901"/>
    <n v="10"/>
    <n v="7"/>
    <n v="5.0000000000000001E-4"/>
    <n v="5"/>
    <n v="0.71419999999999995"/>
    <n v="0"/>
    <n v="0"/>
    <x v="5"/>
    <x v="1"/>
    <x v="0"/>
  </r>
  <r>
    <x v="45"/>
    <x v="15"/>
    <s v="AZ"/>
    <n v="16145"/>
    <n v="98"/>
    <n v="84"/>
    <n v="5.1999999999999998E-3"/>
    <n v="59"/>
    <n v="0.70230000000000004"/>
    <n v="9"/>
    <n v="0"/>
    <x v="5"/>
    <x v="1"/>
    <x v="2"/>
  </r>
  <r>
    <x v="47"/>
    <x v="8"/>
    <s v="AZ"/>
    <n v="25799"/>
    <n v="127"/>
    <n v="118"/>
    <n v="4.4999999999999997E-3"/>
    <n v="99"/>
    <n v="0.83889999999999998"/>
    <n v="25"/>
    <n v="0"/>
    <x v="5"/>
    <x v="1"/>
    <x v="3"/>
  </r>
  <r>
    <x v="48"/>
    <x v="8"/>
    <s v="AZ"/>
    <n v="25744"/>
    <n v="155"/>
    <n v="142"/>
    <n v="5.4999999999999997E-3"/>
    <n v="110"/>
    <n v="0.77459999999999996"/>
    <n v="22"/>
    <n v="1"/>
    <x v="5"/>
    <x v="1"/>
    <x v="4"/>
  </r>
  <r>
    <x v="49"/>
    <x v="8"/>
    <s v="AZ"/>
    <n v="30823"/>
    <n v="156"/>
    <n v="137"/>
    <n v="4.4000000000000003E-3"/>
    <n v="83"/>
    <n v="0.60580000000000001"/>
    <n v="14"/>
    <n v="0"/>
    <x v="5"/>
    <x v="1"/>
    <x v="0"/>
  </r>
  <r>
    <x v="50"/>
    <x v="16"/>
    <s v="AZ"/>
    <n v="17161"/>
    <n v="46"/>
    <n v="31"/>
    <n v="1.8E-3"/>
    <n v="24"/>
    <n v="0.77410000000000001"/>
    <n v="6"/>
    <n v="1"/>
    <x v="5"/>
    <x v="1"/>
    <x v="0"/>
  </r>
  <r>
    <x v="51"/>
    <x v="16"/>
    <s v="AZ"/>
    <n v="23926"/>
    <n v="53"/>
    <n v="45"/>
    <n v="1.8E-3"/>
    <n v="38"/>
    <n v="0.84440000000000004"/>
    <n v="2"/>
    <n v="0"/>
    <x v="5"/>
    <x v="1"/>
    <x v="2"/>
  </r>
  <r>
    <x v="57"/>
    <x v="19"/>
    <m/>
    <m/>
    <m/>
    <m/>
    <m/>
    <m/>
    <m/>
    <m/>
    <m/>
    <x v="12"/>
    <x v="2"/>
    <x v="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0">
  <r>
    <x v="0"/>
    <x v="0"/>
    <n v="16"/>
    <n v="11"/>
    <n v="0.6875"/>
    <n v="1"/>
    <x v="0"/>
    <x v="0"/>
    <x v="0"/>
  </r>
  <r>
    <x v="0"/>
    <x v="1"/>
    <n v="14"/>
    <n v="10"/>
    <n v="0.71419999999999995"/>
    <n v="0"/>
    <x v="0"/>
    <x v="0"/>
    <x v="0"/>
  </r>
  <r>
    <x v="0"/>
    <x v="2"/>
    <n v="21"/>
    <n v="17"/>
    <n v="0.8095"/>
    <n v="3"/>
    <x v="0"/>
    <x v="0"/>
    <x v="0"/>
  </r>
  <r>
    <x v="1"/>
    <x v="0"/>
    <n v="5"/>
    <n v="5"/>
    <n v="1"/>
    <n v="0"/>
    <x v="0"/>
    <x v="0"/>
    <x v="0"/>
  </r>
  <r>
    <x v="1"/>
    <x v="1"/>
    <n v="5"/>
    <n v="5"/>
    <n v="1"/>
    <n v="0"/>
    <x v="0"/>
    <x v="0"/>
    <x v="0"/>
  </r>
  <r>
    <x v="1"/>
    <x v="2"/>
    <n v="3"/>
    <n v="2"/>
    <n v="0.66659999999999997"/>
    <n v="0"/>
    <x v="0"/>
    <x v="0"/>
    <x v="0"/>
  </r>
  <r>
    <x v="2"/>
    <x v="0"/>
    <n v="17"/>
    <n v="9"/>
    <n v="0.52939999999999998"/>
    <n v="0"/>
    <x v="0"/>
    <x v="0"/>
    <x v="1"/>
  </r>
  <r>
    <x v="2"/>
    <x v="1"/>
    <n v="22"/>
    <n v="18"/>
    <n v="0.81810000000000005"/>
    <n v="1"/>
    <x v="0"/>
    <x v="0"/>
    <x v="1"/>
  </r>
  <r>
    <x v="2"/>
    <x v="2"/>
    <n v="16"/>
    <n v="14"/>
    <n v="0.875"/>
    <n v="4"/>
    <x v="0"/>
    <x v="0"/>
    <x v="1"/>
  </r>
  <r>
    <x v="3"/>
    <x v="0"/>
    <n v="14"/>
    <n v="6"/>
    <n v="0.42849999999999999"/>
    <n v="1"/>
    <x v="0"/>
    <x v="0"/>
    <x v="1"/>
  </r>
  <r>
    <x v="3"/>
    <x v="1"/>
    <n v="5"/>
    <n v="2"/>
    <n v="0.4"/>
    <n v="0"/>
    <x v="0"/>
    <x v="0"/>
    <x v="1"/>
  </r>
  <r>
    <x v="3"/>
    <x v="2"/>
    <n v="8"/>
    <n v="5"/>
    <n v="0.625"/>
    <n v="0"/>
    <x v="0"/>
    <x v="0"/>
    <x v="1"/>
  </r>
  <r>
    <x v="4"/>
    <x v="0"/>
    <n v="12"/>
    <n v="7"/>
    <n v="0.58330000000000004"/>
    <n v="1"/>
    <x v="0"/>
    <x v="0"/>
    <x v="1"/>
  </r>
  <r>
    <x v="4"/>
    <x v="1"/>
    <n v="3"/>
    <n v="3"/>
    <n v="1"/>
    <n v="0"/>
    <x v="0"/>
    <x v="0"/>
    <x v="1"/>
  </r>
  <r>
    <x v="4"/>
    <x v="2"/>
    <n v="15"/>
    <n v="14"/>
    <n v="0.93330000000000002"/>
    <n v="2"/>
    <x v="0"/>
    <x v="0"/>
    <x v="1"/>
  </r>
  <r>
    <x v="5"/>
    <x v="0"/>
    <n v="29"/>
    <n v="23"/>
    <n v="0.79310000000000003"/>
    <n v="1"/>
    <x v="0"/>
    <x v="0"/>
    <x v="1"/>
  </r>
  <r>
    <x v="5"/>
    <x v="1"/>
    <n v="15"/>
    <n v="10"/>
    <n v="0.66659999999999997"/>
    <n v="1"/>
    <x v="0"/>
    <x v="0"/>
    <x v="1"/>
  </r>
  <r>
    <x v="5"/>
    <x v="2"/>
    <n v="9"/>
    <n v="8"/>
    <n v="0.88880000000000003"/>
    <n v="1"/>
    <x v="0"/>
    <x v="0"/>
    <x v="1"/>
  </r>
  <r>
    <x v="6"/>
    <x v="0"/>
    <n v="19"/>
    <n v="17"/>
    <n v="0.89470000000000005"/>
    <n v="0"/>
    <x v="0"/>
    <x v="0"/>
    <x v="1"/>
  </r>
  <r>
    <x v="6"/>
    <x v="1"/>
    <n v="6"/>
    <n v="4"/>
    <n v="0.66659999999999997"/>
    <n v="0"/>
    <x v="0"/>
    <x v="0"/>
    <x v="1"/>
  </r>
  <r>
    <x v="6"/>
    <x v="2"/>
    <n v="28"/>
    <n v="23"/>
    <n v="0.82140000000000002"/>
    <n v="1"/>
    <x v="0"/>
    <x v="0"/>
    <x v="1"/>
  </r>
  <r>
    <x v="7"/>
    <x v="0"/>
    <n v="32"/>
    <n v="23"/>
    <n v="0.71870000000000001"/>
    <n v="3"/>
    <x v="0"/>
    <x v="0"/>
    <x v="1"/>
  </r>
  <r>
    <x v="7"/>
    <x v="1"/>
    <n v="21"/>
    <n v="16"/>
    <n v="0.76190000000000002"/>
    <n v="2"/>
    <x v="0"/>
    <x v="0"/>
    <x v="1"/>
  </r>
  <r>
    <x v="7"/>
    <x v="2"/>
    <n v="48"/>
    <n v="41"/>
    <n v="0.85409999999999997"/>
    <n v="5"/>
    <x v="0"/>
    <x v="0"/>
    <x v="1"/>
  </r>
  <r>
    <x v="8"/>
    <x v="0"/>
    <n v="71"/>
    <n v="48"/>
    <n v="0.67600000000000005"/>
    <n v="5"/>
    <x v="0"/>
    <x v="0"/>
    <x v="2"/>
  </r>
  <r>
    <x v="8"/>
    <x v="1"/>
    <n v="54"/>
    <n v="36"/>
    <n v="0.66659999999999997"/>
    <n v="9"/>
    <x v="0"/>
    <x v="0"/>
    <x v="2"/>
  </r>
  <r>
    <x v="8"/>
    <x v="2"/>
    <n v="74"/>
    <n v="58"/>
    <n v="0.78369999999999995"/>
    <n v="2"/>
    <x v="0"/>
    <x v="0"/>
    <x v="2"/>
  </r>
  <r>
    <x v="9"/>
    <x v="0"/>
    <n v="49"/>
    <n v="46"/>
    <n v="0.93869999999999998"/>
    <n v="0"/>
    <x v="0"/>
    <x v="0"/>
    <x v="2"/>
  </r>
  <r>
    <x v="9"/>
    <x v="1"/>
    <n v="57"/>
    <n v="38"/>
    <n v="0.66659999999999997"/>
    <n v="0"/>
    <x v="0"/>
    <x v="0"/>
    <x v="2"/>
  </r>
  <r>
    <x v="9"/>
    <x v="2"/>
    <n v="37"/>
    <n v="36"/>
    <n v="0.97289999999999999"/>
    <n v="0"/>
    <x v="0"/>
    <x v="0"/>
    <x v="2"/>
  </r>
  <r>
    <x v="10"/>
    <x v="0"/>
    <n v="21"/>
    <n v="14"/>
    <n v="0.66659999999999997"/>
    <n v="2"/>
    <x v="0"/>
    <x v="0"/>
    <x v="2"/>
  </r>
  <r>
    <x v="10"/>
    <x v="1"/>
    <n v="15"/>
    <n v="8"/>
    <n v="0.5333"/>
    <n v="0"/>
    <x v="0"/>
    <x v="0"/>
    <x v="2"/>
  </r>
  <r>
    <x v="10"/>
    <x v="2"/>
    <n v="28"/>
    <n v="22"/>
    <n v="0.78569999999999995"/>
    <n v="1"/>
    <x v="0"/>
    <x v="0"/>
    <x v="2"/>
  </r>
  <r>
    <x v="11"/>
    <x v="0"/>
    <n v="39"/>
    <n v="32"/>
    <n v="0.82050000000000001"/>
    <n v="2"/>
    <x v="0"/>
    <x v="0"/>
    <x v="2"/>
  </r>
  <r>
    <x v="11"/>
    <x v="1"/>
    <n v="20"/>
    <n v="19"/>
    <n v="0.95"/>
    <n v="3"/>
    <x v="0"/>
    <x v="0"/>
    <x v="2"/>
  </r>
  <r>
    <x v="11"/>
    <x v="2"/>
    <n v="70"/>
    <n v="67"/>
    <n v="0.95709999999999995"/>
    <n v="8"/>
    <x v="0"/>
    <x v="0"/>
    <x v="2"/>
  </r>
  <r>
    <x v="12"/>
    <x v="0"/>
    <n v="53"/>
    <n v="42"/>
    <n v="0.79239999999999999"/>
    <n v="7"/>
    <x v="0"/>
    <x v="0"/>
    <x v="2"/>
  </r>
  <r>
    <x v="12"/>
    <x v="1"/>
    <n v="27"/>
    <n v="25"/>
    <n v="0.92589999999999995"/>
    <n v="2"/>
    <x v="0"/>
    <x v="0"/>
    <x v="2"/>
  </r>
  <r>
    <x v="12"/>
    <x v="2"/>
    <n v="72"/>
    <n v="61"/>
    <n v="0.84719999999999995"/>
    <n v="5"/>
    <x v="0"/>
    <x v="0"/>
    <x v="2"/>
  </r>
  <r>
    <x v="13"/>
    <x v="0"/>
    <n v="29"/>
    <n v="23"/>
    <n v="0.79310000000000003"/>
    <n v="2"/>
    <x v="0"/>
    <x v="0"/>
    <x v="3"/>
  </r>
  <r>
    <x v="13"/>
    <x v="1"/>
    <n v="3"/>
    <n v="3"/>
    <n v="1"/>
    <n v="1"/>
    <x v="0"/>
    <x v="0"/>
    <x v="3"/>
  </r>
  <r>
    <x v="13"/>
    <x v="2"/>
    <n v="6"/>
    <n v="5"/>
    <n v="0.83330000000000004"/>
    <n v="0"/>
    <x v="0"/>
    <x v="0"/>
    <x v="3"/>
  </r>
  <r>
    <x v="14"/>
    <x v="0"/>
    <n v="94"/>
    <n v="65"/>
    <n v="0.69140000000000001"/>
    <n v="12"/>
    <x v="0"/>
    <x v="0"/>
    <x v="2"/>
  </r>
  <r>
    <x v="14"/>
    <x v="1"/>
    <n v="46"/>
    <n v="36"/>
    <n v="0.78259999999999996"/>
    <n v="1"/>
    <x v="0"/>
    <x v="0"/>
    <x v="2"/>
  </r>
  <r>
    <x v="14"/>
    <x v="2"/>
    <n v="56"/>
    <n v="47"/>
    <n v="0.83919999999999995"/>
    <n v="2"/>
    <x v="0"/>
    <x v="0"/>
    <x v="2"/>
  </r>
  <r>
    <x v="15"/>
    <x v="0"/>
    <n v="11"/>
    <n v="10"/>
    <n v="0.90900000000000003"/>
    <n v="5"/>
    <x v="0"/>
    <x v="0"/>
    <x v="4"/>
  </r>
  <r>
    <x v="15"/>
    <x v="1"/>
    <n v="2"/>
    <n v="2"/>
    <n v="1"/>
    <n v="0"/>
    <x v="0"/>
    <x v="0"/>
    <x v="4"/>
  </r>
  <r>
    <x v="15"/>
    <x v="2"/>
    <n v="14"/>
    <n v="14"/>
    <n v="1"/>
    <n v="0"/>
    <x v="0"/>
    <x v="0"/>
    <x v="4"/>
  </r>
  <r>
    <x v="16"/>
    <x v="0"/>
    <n v="16"/>
    <n v="14"/>
    <n v="0.875"/>
    <n v="3"/>
    <x v="0"/>
    <x v="0"/>
    <x v="5"/>
  </r>
  <r>
    <x v="16"/>
    <x v="1"/>
    <n v="2"/>
    <n v="2"/>
    <n v="1"/>
    <n v="0"/>
    <x v="0"/>
    <x v="0"/>
    <x v="5"/>
  </r>
  <r>
    <x v="16"/>
    <x v="2"/>
    <n v="5"/>
    <n v="3"/>
    <n v="0.6"/>
    <n v="0"/>
    <x v="0"/>
    <x v="0"/>
    <x v="5"/>
  </r>
  <r>
    <x v="17"/>
    <x v="0"/>
    <n v="7"/>
    <n v="4"/>
    <n v="0.57140000000000002"/>
    <n v="1"/>
    <x v="0"/>
    <x v="0"/>
    <x v="3"/>
  </r>
  <r>
    <x v="17"/>
    <x v="1"/>
    <n v="1"/>
    <n v="0"/>
    <n v="0"/>
    <n v="0"/>
    <x v="0"/>
    <x v="0"/>
    <x v="3"/>
  </r>
  <r>
    <x v="17"/>
    <x v="2"/>
    <n v="4"/>
    <n v="4"/>
    <n v="1"/>
    <n v="1"/>
    <x v="0"/>
    <x v="0"/>
    <x v="3"/>
  </r>
  <r>
    <x v="18"/>
    <x v="0"/>
    <n v="33"/>
    <n v="24"/>
    <n v="0.72719999999999996"/>
    <n v="0"/>
    <x v="0"/>
    <x v="0"/>
    <x v="3"/>
  </r>
  <r>
    <x v="18"/>
    <x v="1"/>
    <n v="14"/>
    <n v="11"/>
    <n v="0.78569999999999995"/>
    <n v="0"/>
    <x v="0"/>
    <x v="0"/>
    <x v="3"/>
  </r>
  <r>
    <x v="18"/>
    <x v="2"/>
    <n v="29"/>
    <n v="24"/>
    <n v="0.82750000000000001"/>
    <n v="0"/>
    <x v="0"/>
    <x v="0"/>
    <x v="3"/>
  </r>
  <r>
    <x v="19"/>
    <x v="0"/>
    <n v="4"/>
    <n v="2"/>
    <n v="0.5"/>
    <n v="1"/>
    <x v="0"/>
    <x v="0"/>
    <x v="6"/>
  </r>
  <r>
    <x v="19"/>
    <x v="2"/>
    <n v="2"/>
    <n v="2"/>
    <n v="1"/>
    <n v="0"/>
    <x v="0"/>
    <x v="0"/>
    <x v="6"/>
  </r>
  <r>
    <x v="20"/>
    <x v="0"/>
    <n v="7"/>
    <n v="4"/>
    <n v="0.57140000000000002"/>
    <n v="0"/>
    <x v="0"/>
    <x v="0"/>
    <x v="7"/>
  </r>
  <r>
    <x v="20"/>
    <x v="1"/>
    <n v="3"/>
    <n v="2"/>
    <n v="0.66659999999999997"/>
    <n v="1"/>
    <x v="0"/>
    <x v="0"/>
    <x v="7"/>
  </r>
  <r>
    <x v="20"/>
    <x v="2"/>
    <n v="6"/>
    <n v="6"/>
    <n v="1"/>
    <n v="0"/>
    <x v="0"/>
    <x v="0"/>
    <x v="7"/>
  </r>
  <r>
    <x v="21"/>
    <x v="0"/>
    <n v="12"/>
    <n v="9"/>
    <n v="0.75"/>
    <n v="1"/>
    <x v="0"/>
    <x v="0"/>
    <x v="0"/>
  </r>
  <r>
    <x v="21"/>
    <x v="1"/>
    <n v="8"/>
    <n v="5"/>
    <n v="0.625"/>
    <n v="1"/>
    <x v="0"/>
    <x v="0"/>
    <x v="0"/>
  </r>
  <r>
    <x v="21"/>
    <x v="2"/>
    <n v="16"/>
    <n v="13"/>
    <n v="0.8125"/>
    <n v="0"/>
    <x v="0"/>
    <x v="0"/>
    <x v="0"/>
  </r>
  <r>
    <x v="22"/>
    <x v="0"/>
    <n v="35"/>
    <n v="29"/>
    <n v="0.82850000000000001"/>
    <n v="1"/>
    <x v="0"/>
    <x v="0"/>
    <x v="8"/>
  </r>
  <r>
    <x v="22"/>
    <x v="1"/>
    <n v="19"/>
    <n v="16"/>
    <n v="0.84209999999999996"/>
    <n v="2"/>
    <x v="0"/>
    <x v="0"/>
    <x v="8"/>
  </r>
  <r>
    <x v="22"/>
    <x v="2"/>
    <n v="75"/>
    <n v="61"/>
    <n v="0.81330000000000002"/>
    <n v="14"/>
    <x v="0"/>
    <x v="0"/>
    <x v="8"/>
  </r>
  <r>
    <x v="23"/>
    <x v="0"/>
    <n v="20"/>
    <n v="16"/>
    <n v="0.8"/>
    <n v="2"/>
    <x v="0"/>
    <x v="0"/>
    <x v="9"/>
  </r>
  <r>
    <x v="23"/>
    <x v="1"/>
    <n v="11"/>
    <n v="10"/>
    <n v="0.90900000000000003"/>
    <n v="1"/>
    <x v="0"/>
    <x v="0"/>
    <x v="9"/>
  </r>
  <r>
    <x v="23"/>
    <x v="2"/>
    <n v="15"/>
    <n v="13"/>
    <n v="0.86660000000000004"/>
    <n v="0"/>
    <x v="0"/>
    <x v="0"/>
    <x v="9"/>
  </r>
  <r>
    <x v="24"/>
    <x v="0"/>
    <n v="19"/>
    <n v="17"/>
    <n v="0.89470000000000005"/>
    <n v="1"/>
    <x v="0"/>
    <x v="0"/>
    <x v="9"/>
  </r>
  <r>
    <x v="24"/>
    <x v="1"/>
    <n v="42"/>
    <n v="38"/>
    <n v="0.90469999999999995"/>
    <n v="14"/>
    <x v="0"/>
    <x v="0"/>
    <x v="9"/>
  </r>
  <r>
    <x v="24"/>
    <x v="2"/>
    <n v="21"/>
    <n v="16"/>
    <n v="0.76190000000000002"/>
    <n v="6"/>
    <x v="0"/>
    <x v="0"/>
    <x v="9"/>
  </r>
  <r>
    <x v="25"/>
    <x v="0"/>
    <n v="52"/>
    <n v="32"/>
    <n v="0.61529999999999996"/>
    <n v="0"/>
    <x v="0"/>
    <x v="0"/>
    <x v="10"/>
  </r>
  <r>
    <x v="25"/>
    <x v="1"/>
    <n v="13"/>
    <n v="10"/>
    <n v="0.76919999999999999"/>
    <n v="2"/>
    <x v="0"/>
    <x v="0"/>
    <x v="10"/>
  </r>
  <r>
    <x v="25"/>
    <x v="2"/>
    <n v="38"/>
    <n v="32"/>
    <n v="0.84209999999999996"/>
    <n v="0"/>
    <x v="0"/>
    <x v="0"/>
    <x v="10"/>
  </r>
  <r>
    <x v="26"/>
    <x v="0"/>
    <n v="64"/>
    <n v="50"/>
    <n v="0.78120000000000001"/>
    <n v="5"/>
    <x v="0"/>
    <x v="0"/>
    <x v="10"/>
  </r>
  <r>
    <x v="26"/>
    <x v="1"/>
    <n v="31"/>
    <n v="23"/>
    <n v="0.7419"/>
    <n v="3"/>
    <x v="0"/>
    <x v="0"/>
    <x v="10"/>
  </r>
  <r>
    <x v="26"/>
    <x v="2"/>
    <n v="52"/>
    <n v="44"/>
    <n v="0.84609999999999996"/>
    <n v="0"/>
    <x v="0"/>
    <x v="0"/>
    <x v="10"/>
  </r>
  <r>
    <x v="27"/>
    <x v="0"/>
    <n v="20"/>
    <n v="17"/>
    <n v="0.85"/>
    <n v="0"/>
    <x v="0"/>
    <x v="0"/>
    <x v="10"/>
  </r>
  <r>
    <x v="27"/>
    <x v="1"/>
    <n v="10"/>
    <n v="9"/>
    <n v="0.9"/>
    <n v="0"/>
    <x v="0"/>
    <x v="0"/>
    <x v="10"/>
  </r>
  <r>
    <x v="27"/>
    <x v="2"/>
    <n v="9"/>
    <n v="6"/>
    <n v="0.66659999999999997"/>
    <n v="0"/>
    <x v="0"/>
    <x v="0"/>
    <x v="10"/>
  </r>
  <r>
    <x v="28"/>
    <x v="0"/>
    <n v="10"/>
    <n v="6"/>
    <n v="0.6"/>
    <n v="1"/>
    <x v="0"/>
    <x v="0"/>
    <x v="11"/>
  </r>
  <r>
    <x v="28"/>
    <x v="1"/>
    <n v="2"/>
    <n v="1"/>
    <n v="0.5"/>
    <n v="0"/>
    <x v="0"/>
    <x v="0"/>
    <x v="11"/>
  </r>
  <r>
    <x v="28"/>
    <x v="2"/>
    <n v="12"/>
    <n v="11"/>
    <n v="0.91659999999999997"/>
    <n v="1"/>
    <x v="0"/>
    <x v="0"/>
    <x v="11"/>
  </r>
  <r>
    <x v="29"/>
    <x v="0"/>
    <n v="15"/>
    <n v="9"/>
    <n v="0.6"/>
    <n v="2"/>
    <x v="0"/>
    <x v="0"/>
    <x v="0"/>
  </r>
  <r>
    <x v="29"/>
    <x v="1"/>
    <n v="4"/>
    <n v="2"/>
    <n v="0.5"/>
    <n v="1"/>
    <x v="0"/>
    <x v="0"/>
    <x v="0"/>
  </r>
  <r>
    <x v="29"/>
    <x v="2"/>
    <n v="21"/>
    <n v="16"/>
    <n v="0.76190000000000002"/>
    <n v="3"/>
    <x v="0"/>
    <x v="0"/>
    <x v="0"/>
  </r>
  <r>
    <x v="30"/>
    <x v="0"/>
    <n v="8"/>
    <n v="6"/>
    <n v="0.75"/>
    <n v="0"/>
    <x v="0"/>
    <x v="0"/>
    <x v="4"/>
  </r>
  <r>
    <x v="30"/>
    <x v="1"/>
    <n v="12"/>
    <n v="11"/>
    <n v="0.91659999999999997"/>
    <n v="1"/>
    <x v="0"/>
    <x v="0"/>
    <x v="4"/>
  </r>
  <r>
    <x v="30"/>
    <x v="2"/>
    <n v="16"/>
    <n v="10"/>
    <n v="0.625"/>
    <n v="1"/>
    <x v="0"/>
    <x v="0"/>
    <x v="4"/>
  </r>
  <r>
    <x v="31"/>
    <x v="0"/>
    <n v="2"/>
    <n v="1"/>
    <n v="0.5"/>
    <n v="0"/>
    <x v="0"/>
    <x v="0"/>
    <x v="4"/>
  </r>
  <r>
    <x v="31"/>
    <x v="1"/>
    <n v="1"/>
    <n v="1"/>
    <n v="1"/>
    <n v="1"/>
    <x v="0"/>
    <x v="0"/>
    <x v="4"/>
  </r>
  <r>
    <x v="31"/>
    <x v="2"/>
    <n v="5"/>
    <n v="5"/>
    <n v="1"/>
    <n v="0"/>
    <x v="0"/>
    <x v="0"/>
    <x v="4"/>
  </r>
  <r>
    <x v="32"/>
    <x v="0"/>
    <n v="8"/>
    <n v="6"/>
    <n v="0.75"/>
    <n v="0"/>
    <x v="0"/>
    <x v="0"/>
    <x v="4"/>
  </r>
  <r>
    <x v="32"/>
    <x v="1"/>
    <n v="5"/>
    <n v="4"/>
    <n v="0.8"/>
    <n v="0"/>
    <x v="0"/>
    <x v="0"/>
    <x v="4"/>
  </r>
  <r>
    <x v="32"/>
    <x v="2"/>
    <n v="10"/>
    <n v="9"/>
    <n v="0.9"/>
    <n v="0"/>
    <x v="0"/>
    <x v="0"/>
    <x v="4"/>
  </r>
  <r>
    <x v="33"/>
    <x v="0"/>
    <n v="7"/>
    <n v="7"/>
    <n v="1"/>
    <n v="0"/>
    <x v="0"/>
    <x v="0"/>
    <x v="4"/>
  </r>
  <r>
    <x v="33"/>
    <x v="1"/>
    <n v="1"/>
    <n v="0"/>
    <n v="0"/>
    <n v="0"/>
    <x v="0"/>
    <x v="0"/>
    <x v="4"/>
  </r>
  <r>
    <x v="33"/>
    <x v="2"/>
    <n v="8"/>
    <n v="7"/>
    <n v="0.875"/>
    <n v="0"/>
    <x v="0"/>
    <x v="0"/>
    <x v="4"/>
  </r>
  <r>
    <x v="34"/>
    <x v="0"/>
    <n v="7"/>
    <n v="6"/>
    <n v="0.85709999999999997"/>
    <n v="1"/>
    <x v="0"/>
    <x v="0"/>
    <x v="4"/>
  </r>
  <r>
    <x v="34"/>
    <x v="1"/>
    <n v="7"/>
    <n v="6"/>
    <n v="0.85709999999999997"/>
    <n v="1"/>
    <x v="0"/>
    <x v="0"/>
    <x v="4"/>
  </r>
  <r>
    <x v="34"/>
    <x v="2"/>
    <n v="16"/>
    <n v="15"/>
    <n v="0.9375"/>
    <n v="0"/>
    <x v="0"/>
    <x v="0"/>
    <x v="4"/>
  </r>
  <r>
    <x v="35"/>
    <x v="0"/>
    <n v="6"/>
    <n v="3"/>
    <n v="0.5"/>
    <n v="0"/>
    <x v="0"/>
    <x v="0"/>
    <x v="4"/>
  </r>
  <r>
    <x v="35"/>
    <x v="1"/>
    <n v="7"/>
    <n v="4"/>
    <n v="0.57140000000000002"/>
    <n v="0"/>
    <x v="0"/>
    <x v="0"/>
    <x v="4"/>
  </r>
  <r>
    <x v="35"/>
    <x v="2"/>
    <n v="11"/>
    <n v="6"/>
    <n v="0.5454"/>
    <n v="0"/>
    <x v="0"/>
    <x v="0"/>
    <x v="4"/>
  </r>
  <r>
    <x v="36"/>
    <x v="0"/>
    <n v="24"/>
    <n v="17"/>
    <n v="0.70830000000000004"/>
    <n v="2"/>
    <x v="0"/>
    <x v="0"/>
    <x v="12"/>
  </r>
  <r>
    <x v="36"/>
    <x v="1"/>
    <n v="10"/>
    <n v="8"/>
    <n v="0.8"/>
    <n v="0"/>
    <x v="0"/>
    <x v="0"/>
    <x v="12"/>
  </r>
  <r>
    <x v="36"/>
    <x v="2"/>
    <n v="19"/>
    <n v="15"/>
    <n v="0.78939999999999999"/>
    <n v="1"/>
    <x v="0"/>
    <x v="0"/>
    <x v="12"/>
  </r>
  <r>
    <x v="37"/>
    <x v="0"/>
    <n v="13"/>
    <n v="7"/>
    <n v="0.53839999999999999"/>
    <n v="0"/>
    <x v="0"/>
    <x v="0"/>
    <x v="13"/>
  </r>
  <r>
    <x v="37"/>
    <x v="1"/>
    <n v="19"/>
    <n v="9"/>
    <n v="0.47360000000000002"/>
    <n v="1"/>
    <x v="0"/>
    <x v="0"/>
    <x v="13"/>
  </r>
  <r>
    <x v="37"/>
    <x v="2"/>
    <n v="34"/>
    <n v="29"/>
    <n v="0.85289999999999999"/>
    <n v="2"/>
    <x v="0"/>
    <x v="0"/>
    <x v="13"/>
  </r>
  <r>
    <x v="38"/>
    <x v="0"/>
    <n v="25"/>
    <n v="16"/>
    <n v="0.64"/>
    <n v="0"/>
    <x v="0"/>
    <x v="0"/>
    <x v="13"/>
  </r>
  <r>
    <x v="38"/>
    <x v="1"/>
    <n v="13"/>
    <n v="11"/>
    <n v="0.84609999999999996"/>
    <n v="1"/>
    <x v="0"/>
    <x v="0"/>
    <x v="13"/>
  </r>
  <r>
    <x v="38"/>
    <x v="2"/>
    <n v="51"/>
    <n v="46"/>
    <n v="0.90190000000000003"/>
    <n v="5"/>
    <x v="0"/>
    <x v="0"/>
    <x v="13"/>
  </r>
  <r>
    <x v="39"/>
    <x v="0"/>
    <n v="46"/>
    <n v="40"/>
    <n v="0.86950000000000005"/>
    <n v="4"/>
    <x v="0"/>
    <x v="0"/>
    <x v="2"/>
  </r>
  <r>
    <x v="39"/>
    <x v="1"/>
    <n v="28"/>
    <n v="18"/>
    <n v="0.64280000000000004"/>
    <n v="6"/>
    <x v="0"/>
    <x v="0"/>
    <x v="2"/>
  </r>
  <r>
    <x v="39"/>
    <x v="2"/>
    <n v="42"/>
    <n v="35"/>
    <n v="0.83330000000000004"/>
    <n v="5"/>
    <x v="0"/>
    <x v="0"/>
    <x v="2"/>
  </r>
  <r>
    <x v="40"/>
    <x v="0"/>
    <n v="26"/>
    <n v="13"/>
    <n v="0.5"/>
    <n v="0"/>
    <x v="0"/>
    <x v="0"/>
    <x v="14"/>
  </r>
  <r>
    <x v="40"/>
    <x v="1"/>
    <n v="29"/>
    <n v="16"/>
    <n v="0.55169999999999997"/>
    <n v="0"/>
    <x v="0"/>
    <x v="0"/>
    <x v="14"/>
  </r>
  <r>
    <x v="40"/>
    <x v="2"/>
    <n v="38"/>
    <n v="38"/>
    <n v="1"/>
    <n v="1"/>
    <x v="0"/>
    <x v="0"/>
    <x v="14"/>
  </r>
  <r>
    <x v="41"/>
    <x v="0"/>
    <n v="19"/>
    <n v="14"/>
    <n v="0.73680000000000001"/>
    <n v="1"/>
    <x v="0"/>
    <x v="0"/>
    <x v="14"/>
  </r>
  <r>
    <x v="41"/>
    <x v="1"/>
    <n v="11"/>
    <n v="9"/>
    <n v="0.81810000000000005"/>
    <n v="1"/>
    <x v="0"/>
    <x v="0"/>
    <x v="14"/>
  </r>
  <r>
    <x v="41"/>
    <x v="2"/>
    <n v="24"/>
    <n v="22"/>
    <n v="0.91659999999999997"/>
    <n v="1"/>
    <x v="0"/>
    <x v="0"/>
    <x v="14"/>
  </r>
  <r>
    <x v="42"/>
    <x v="0"/>
    <n v="21"/>
    <n v="19"/>
    <n v="0.90469999999999995"/>
    <n v="1"/>
    <x v="0"/>
    <x v="0"/>
    <x v="3"/>
  </r>
  <r>
    <x v="42"/>
    <x v="1"/>
    <n v="17"/>
    <n v="17"/>
    <n v="1"/>
    <n v="2"/>
    <x v="0"/>
    <x v="0"/>
    <x v="3"/>
  </r>
  <r>
    <x v="42"/>
    <x v="2"/>
    <n v="2"/>
    <n v="1"/>
    <n v="0.5"/>
    <n v="0"/>
    <x v="0"/>
    <x v="0"/>
    <x v="3"/>
  </r>
  <r>
    <x v="43"/>
    <x v="0"/>
    <n v="48"/>
    <n v="39"/>
    <n v="0.8125"/>
    <n v="10"/>
    <x v="0"/>
    <x v="0"/>
    <x v="6"/>
  </r>
  <r>
    <x v="43"/>
    <x v="1"/>
    <n v="38"/>
    <n v="35"/>
    <n v="0.92100000000000004"/>
    <n v="8"/>
    <x v="0"/>
    <x v="0"/>
    <x v="6"/>
  </r>
  <r>
    <x v="43"/>
    <x v="2"/>
    <n v="79"/>
    <n v="37"/>
    <n v="0.46829999999999999"/>
    <n v="0"/>
    <x v="0"/>
    <x v="0"/>
    <x v="6"/>
  </r>
  <r>
    <x v="44"/>
    <x v="0"/>
    <n v="89"/>
    <n v="62"/>
    <n v="0.6966"/>
    <n v="6"/>
    <x v="0"/>
    <x v="0"/>
    <x v="8"/>
  </r>
  <r>
    <x v="44"/>
    <x v="1"/>
    <n v="37"/>
    <n v="32"/>
    <n v="0.86480000000000001"/>
    <n v="6"/>
    <x v="0"/>
    <x v="0"/>
    <x v="8"/>
  </r>
  <r>
    <x v="44"/>
    <x v="2"/>
    <n v="54"/>
    <n v="48"/>
    <n v="0.88880000000000003"/>
    <n v="8"/>
    <x v="0"/>
    <x v="0"/>
    <x v="8"/>
  </r>
  <r>
    <x v="45"/>
    <x v="0"/>
    <n v="29"/>
    <n v="25"/>
    <n v="0.86199999999999999"/>
    <n v="5"/>
    <x v="0"/>
    <x v="0"/>
    <x v="15"/>
  </r>
  <r>
    <x v="45"/>
    <x v="1"/>
    <n v="3"/>
    <n v="1"/>
    <n v="0.33329999999999999"/>
    <n v="1"/>
    <x v="0"/>
    <x v="0"/>
    <x v="15"/>
  </r>
  <r>
    <x v="45"/>
    <x v="2"/>
    <n v="15"/>
    <n v="15"/>
    <n v="1"/>
    <n v="3"/>
    <x v="0"/>
    <x v="0"/>
    <x v="15"/>
  </r>
  <r>
    <x v="46"/>
    <x v="0"/>
    <n v="66"/>
    <n v="40"/>
    <n v="0.60599999999999998"/>
    <n v="2"/>
    <x v="0"/>
    <x v="0"/>
    <x v="3"/>
  </r>
  <r>
    <x v="46"/>
    <x v="1"/>
    <n v="37"/>
    <n v="33"/>
    <n v="0.89180000000000004"/>
    <n v="6"/>
    <x v="0"/>
    <x v="0"/>
    <x v="3"/>
  </r>
  <r>
    <x v="46"/>
    <x v="2"/>
    <n v="79"/>
    <n v="72"/>
    <n v="0.9113"/>
    <n v="7"/>
    <x v="0"/>
    <x v="0"/>
    <x v="3"/>
  </r>
  <r>
    <x v="47"/>
    <x v="1"/>
    <n v="1"/>
    <n v="0"/>
    <n v="0"/>
    <n v="0"/>
    <x v="0"/>
    <x v="0"/>
    <x v="8"/>
  </r>
  <r>
    <x v="47"/>
    <x v="2"/>
    <n v="3"/>
    <n v="3"/>
    <n v="1"/>
    <n v="0"/>
    <x v="0"/>
    <x v="0"/>
    <x v="8"/>
  </r>
  <r>
    <x v="48"/>
    <x v="0"/>
    <n v="3"/>
    <n v="3"/>
    <n v="1"/>
    <n v="0"/>
    <x v="0"/>
    <x v="0"/>
    <x v="8"/>
  </r>
  <r>
    <x v="48"/>
    <x v="1"/>
    <n v="2"/>
    <n v="2"/>
    <n v="1"/>
    <n v="0"/>
    <x v="0"/>
    <x v="0"/>
    <x v="8"/>
  </r>
  <r>
    <x v="48"/>
    <x v="2"/>
    <n v="3"/>
    <n v="3"/>
    <n v="1"/>
    <n v="1"/>
    <x v="0"/>
    <x v="0"/>
    <x v="8"/>
  </r>
  <r>
    <x v="49"/>
    <x v="0"/>
    <n v="44"/>
    <n v="27"/>
    <n v="0.61360000000000003"/>
    <n v="1"/>
    <x v="0"/>
    <x v="0"/>
    <x v="8"/>
  </r>
  <r>
    <x v="49"/>
    <x v="1"/>
    <n v="20"/>
    <n v="7"/>
    <n v="0.35"/>
    <n v="0"/>
    <x v="0"/>
    <x v="0"/>
    <x v="8"/>
  </r>
  <r>
    <x v="49"/>
    <x v="2"/>
    <n v="20"/>
    <n v="18"/>
    <n v="0.9"/>
    <n v="2"/>
    <x v="0"/>
    <x v="0"/>
    <x v="8"/>
  </r>
  <r>
    <x v="50"/>
    <x v="0"/>
    <n v="19"/>
    <n v="14"/>
    <n v="0.73680000000000001"/>
    <n v="0"/>
    <x v="0"/>
    <x v="0"/>
    <x v="16"/>
  </r>
  <r>
    <x v="50"/>
    <x v="1"/>
    <n v="11"/>
    <n v="8"/>
    <n v="0.72719999999999996"/>
    <n v="1"/>
    <x v="0"/>
    <x v="0"/>
    <x v="16"/>
  </r>
  <r>
    <x v="50"/>
    <x v="2"/>
    <n v="14"/>
    <n v="10"/>
    <n v="0.71419999999999995"/>
    <n v="0"/>
    <x v="0"/>
    <x v="0"/>
    <x v="16"/>
  </r>
  <r>
    <x v="51"/>
    <x v="0"/>
    <n v="18"/>
    <n v="15"/>
    <n v="0.83330000000000004"/>
    <n v="3"/>
    <x v="0"/>
    <x v="0"/>
    <x v="16"/>
  </r>
  <r>
    <x v="51"/>
    <x v="1"/>
    <n v="13"/>
    <n v="12"/>
    <n v="0.92300000000000004"/>
    <n v="0"/>
    <x v="0"/>
    <x v="0"/>
    <x v="16"/>
  </r>
  <r>
    <x v="51"/>
    <x v="2"/>
    <n v="28"/>
    <n v="26"/>
    <n v="0.92849999999999999"/>
    <n v="2"/>
    <x v="0"/>
    <x v="0"/>
    <x v="16"/>
  </r>
  <r>
    <x v="0"/>
    <x v="0"/>
    <n v="14"/>
    <n v="11"/>
    <n v="0.78569999999999995"/>
    <n v="1"/>
    <x v="1"/>
    <x v="0"/>
    <x v="0"/>
  </r>
  <r>
    <x v="0"/>
    <x v="1"/>
    <n v="13"/>
    <n v="9"/>
    <n v="0.69230000000000003"/>
    <n v="1"/>
    <x v="1"/>
    <x v="0"/>
    <x v="0"/>
  </r>
  <r>
    <x v="0"/>
    <x v="2"/>
    <n v="31"/>
    <n v="27"/>
    <n v="0.87090000000000001"/>
    <n v="3"/>
    <x v="1"/>
    <x v="0"/>
    <x v="0"/>
  </r>
  <r>
    <x v="1"/>
    <x v="0"/>
    <n v="8"/>
    <n v="6"/>
    <n v="0.75"/>
    <n v="0"/>
    <x v="1"/>
    <x v="0"/>
    <x v="0"/>
  </r>
  <r>
    <x v="1"/>
    <x v="2"/>
    <n v="11"/>
    <n v="9"/>
    <n v="0.81810000000000005"/>
    <n v="1"/>
    <x v="1"/>
    <x v="0"/>
    <x v="0"/>
  </r>
  <r>
    <x v="2"/>
    <x v="0"/>
    <n v="13"/>
    <n v="5"/>
    <n v="0.3846"/>
    <n v="0"/>
    <x v="1"/>
    <x v="0"/>
    <x v="1"/>
  </r>
  <r>
    <x v="2"/>
    <x v="1"/>
    <n v="12"/>
    <n v="5"/>
    <n v="0.41660000000000003"/>
    <n v="0"/>
    <x v="1"/>
    <x v="0"/>
    <x v="1"/>
  </r>
  <r>
    <x v="2"/>
    <x v="2"/>
    <n v="15"/>
    <n v="14"/>
    <n v="0.93330000000000002"/>
    <n v="3"/>
    <x v="1"/>
    <x v="0"/>
    <x v="1"/>
  </r>
  <r>
    <x v="3"/>
    <x v="0"/>
    <n v="6"/>
    <n v="4"/>
    <n v="0.66659999999999997"/>
    <n v="1"/>
    <x v="1"/>
    <x v="0"/>
    <x v="1"/>
  </r>
  <r>
    <x v="3"/>
    <x v="1"/>
    <n v="4"/>
    <n v="2"/>
    <n v="0.5"/>
    <n v="0"/>
    <x v="1"/>
    <x v="0"/>
    <x v="1"/>
  </r>
  <r>
    <x v="3"/>
    <x v="2"/>
    <n v="12"/>
    <n v="9"/>
    <n v="0.75"/>
    <n v="0"/>
    <x v="1"/>
    <x v="0"/>
    <x v="1"/>
  </r>
  <r>
    <x v="4"/>
    <x v="0"/>
    <n v="5"/>
    <n v="5"/>
    <n v="1"/>
    <n v="0"/>
    <x v="1"/>
    <x v="0"/>
    <x v="1"/>
  </r>
  <r>
    <x v="4"/>
    <x v="1"/>
    <n v="4"/>
    <n v="2"/>
    <n v="0.5"/>
    <n v="1"/>
    <x v="1"/>
    <x v="0"/>
    <x v="1"/>
  </r>
  <r>
    <x v="4"/>
    <x v="2"/>
    <n v="12"/>
    <n v="10"/>
    <n v="0.83330000000000004"/>
    <n v="0"/>
    <x v="1"/>
    <x v="0"/>
    <x v="1"/>
  </r>
  <r>
    <x v="5"/>
    <x v="0"/>
    <n v="14"/>
    <n v="13"/>
    <n v="0.92849999999999999"/>
    <n v="1"/>
    <x v="1"/>
    <x v="0"/>
    <x v="1"/>
  </r>
  <r>
    <x v="5"/>
    <x v="1"/>
    <n v="19"/>
    <n v="14"/>
    <n v="0.73680000000000001"/>
    <n v="1"/>
    <x v="1"/>
    <x v="0"/>
    <x v="1"/>
  </r>
  <r>
    <x v="5"/>
    <x v="2"/>
    <n v="12"/>
    <n v="11"/>
    <n v="0.91659999999999997"/>
    <n v="0"/>
    <x v="1"/>
    <x v="0"/>
    <x v="1"/>
  </r>
  <r>
    <x v="6"/>
    <x v="0"/>
    <n v="13"/>
    <n v="8"/>
    <n v="0.61529999999999996"/>
    <n v="2"/>
    <x v="1"/>
    <x v="0"/>
    <x v="1"/>
  </r>
  <r>
    <x v="6"/>
    <x v="1"/>
    <n v="10"/>
    <n v="7"/>
    <n v="0.7"/>
    <n v="1"/>
    <x v="1"/>
    <x v="0"/>
    <x v="1"/>
  </r>
  <r>
    <x v="6"/>
    <x v="2"/>
    <n v="30"/>
    <n v="26"/>
    <n v="0.86660000000000004"/>
    <n v="3"/>
    <x v="1"/>
    <x v="0"/>
    <x v="1"/>
  </r>
  <r>
    <x v="7"/>
    <x v="0"/>
    <n v="27"/>
    <n v="19"/>
    <n v="0.70369999999999999"/>
    <n v="3"/>
    <x v="1"/>
    <x v="0"/>
    <x v="1"/>
  </r>
  <r>
    <x v="7"/>
    <x v="1"/>
    <n v="17"/>
    <n v="12"/>
    <n v="0.70579999999999998"/>
    <n v="2"/>
    <x v="1"/>
    <x v="0"/>
    <x v="1"/>
  </r>
  <r>
    <x v="7"/>
    <x v="2"/>
    <n v="52"/>
    <n v="44"/>
    <n v="0.84609999999999996"/>
    <n v="6"/>
    <x v="1"/>
    <x v="0"/>
    <x v="1"/>
  </r>
  <r>
    <x v="8"/>
    <x v="0"/>
    <n v="84"/>
    <n v="47"/>
    <n v="0.5595"/>
    <n v="4"/>
    <x v="1"/>
    <x v="0"/>
    <x v="2"/>
  </r>
  <r>
    <x v="8"/>
    <x v="1"/>
    <n v="68"/>
    <n v="39"/>
    <n v="0.57350000000000001"/>
    <n v="3"/>
    <x v="1"/>
    <x v="0"/>
    <x v="2"/>
  </r>
  <r>
    <x v="8"/>
    <x v="2"/>
    <n v="95"/>
    <n v="70"/>
    <n v="0.73680000000000001"/>
    <n v="7"/>
    <x v="1"/>
    <x v="0"/>
    <x v="2"/>
  </r>
  <r>
    <x v="9"/>
    <x v="0"/>
    <n v="62"/>
    <n v="54"/>
    <n v="0.87090000000000001"/>
    <n v="0"/>
    <x v="1"/>
    <x v="0"/>
    <x v="2"/>
  </r>
  <r>
    <x v="9"/>
    <x v="1"/>
    <n v="66"/>
    <n v="48"/>
    <n v="0.72719999999999996"/>
    <n v="0"/>
    <x v="1"/>
    <x v="0"/>
    <x v="2"/>
  </r>
  <r>
    <x v="9"/>
    <x v="2"/>
    <n v="38"/>
    <n v="37"/>
    <n v="0.97360000000000002"/>
    <n v="0"/>
    <x v="1"/>
    <x v="0"/>
    <x v="2"/>
  </r>
  <r>
    <x v="10"/>
    <x v="0"/>
    <n v="12"/>
    <n v="8"/>
    <n v="0.66659999999999997"/>
    <n v="0"/>
    <x v="1"/>
    <x v="0"/>
    <x v="2"/>
  </r>
  <r>
    <x v="10"/>
    <x v="1"/>
    <n v="12"/>
    <n v="8"/>
    <n v="0.66659999999999997"/>
    <n v="1"/>
    <x v="1"/>
    <x v="0"/>
    <x v="2"/>
  </r>
  <r>
    <x v="10"/>
    <x v="2"/>
    <n v="19"/>
    <n v="16"/>
    <n v="0.84209999999999996"/>
    <n v="4"/>
    <x v="1"/>
    <x v="0"/>
    <x v="2"/>
  </r>
  <r>
    <x v="11"/>
    <x v="0"/>
    <n v="52"/>
    <n v="42"/>
    <n v="0.80759999999999998"/>
    <n v="3"/>
    <x v="1"/>
    <x v="0"/>
    <x v="2"/>
  </r>
  <r>
    <x v="11"/>
    <x v="1"/>
    <n v="23"/>
    <n v="22"/>
    <n v="0.95650000000000002"/>
    <n v="1"/>
    <x v="1"/>
    <x v="0"/>
    <x v="2"/>
  </r>
  <r>
    <x v="11"/>
    <x v="2"/>
    <n v="56"/>
    <n v="50"/>
    <n v="0.89280000000000004"/>
    <n v="6"/>
    <x v="1"/>
    <x v="0"/>
    <x v="2"/>
  </r>
  <r>
    <x v="12"/>
    <x v="0"/>
    <n v="40"/>
    <n v="30"/>
    <n v="0.75"/>
    <n v="2"/>
    <x v="1"/>
    <x v="0"/>
    <x v="2"/>
  </r>
  <r>
    <x v="12"/>
    <x v="1"/>
    <n v="44"/>
    <n v="40"/>
    <n v="0.90900000000000003"/>
    <n v="1"/>
    <x v="1"/>
    <x v="0"/>
    <x v="2"/>
  </r>
  <r>
    <x v="12"/>
    <x v="2"/>
    <n v="78"/>
    <n v="72"/>
    <n v="0.92300000000000004"/>
    <n v="7"/>
    <x v="1"/>
    <x v="0"/>
    <x v="2"/>
  </r>
  <r>
    <x v="13"/>
    <x v="0"/>
    <n v="135"/>
    <n v="103"/>
    <n v="0.76290000000000002"/>
    <n v="11"/>
    <x v="1"/>
    <x v="0"/>
    <x v="3"/>
  </r>
  <r>
    <x v="13"/>
    <x v="1"/>
    <n v="23"/>
    <n v="21"/>
    <n v="0.91300000000000003"/>
    <n v="7"/>
    <x v="1"/>
    <x v="0"/>
    <x v="3"/>
  </r>
  <r>
    <x v="13"/>
    <x v="2"/>
    <n v="125"/>
    <n v="109"/>
    <n v="0.872"/>
    <n v="12"/>
    <x v="1"/>
    <x v="0"/>
    <x v="3"/>
  </r>
  <r>
    <x v="14"/>
    <x v="0"/>
    <n v="118"/>
    <n v="62"/>
    <n v="0.52539999999999998"/>
    <n v="2"/>
    <x v="1"/>
    <x v="0"/>
    <x v="2"/>
  </r>
  <r>
    <x v="14"/>
    <x v="1"/>
    <n v="45"/>
    <n v="30"/>
    <n v="0.66659999999999997"/>
    <n v="1"/>
    <x v="1"/>
    <x v="0"/>
    <x v="2"/>
  </r>
  <r>
    <x v="14"/>
    <x v="2"/>
    <n v="58"/>
    <n v="47"/>
    <n v="0.81030000000000002"/>
    <n v="3"/>
    <x v="1"/>
    <x v="0"/>
    <x v="2"/>
  </r>
  <r>
    <x v="15"/>
    <x v="0"/>
    <n v="11"/>
    <n v="5"/>
    <n v="0.45450000000000002"/>
    <n v="1"/>
    <x v="1"/>
    <x v="0"/>
    <x v="4"/>
  </r>
  <r>
    <x v="15"/>
    <x v="1"/>
    <n v="3"/>
    <n v="2"/>
    <n v="0.66659999999999997"/>
    <n v="0"/>
    <x v="1"/>
    <x v="0"/>
    <x v="4"/>
  </r>
  <r>
    <x v="15"/>
    <x v="2"/>
    <n v="14"/>
    <n v="14"/>
    <n v="1"/>
    <n v="2"/>
    <x v="1"/>
    <x v="0"/>
    <x v="4"/>
  </r>
  <r>
    <x v="16"/>
    <x v="0"/>
    <n v="13"/>
    <n v="8"/>
    <n v="0.61529999999999996"/>
    <n v="0"/>
    <x v="1"/>
    <x v="0"/>
    <x v="5"/>
  </r>
  <r>
    <x v="16"/>
    <x v="1"/>
    <n v="5"/>
    <n v="4"/>
    <n v="0.8"/>
    <n v="1"/>
    <x v="1"/>
    <x v="0"/>
    <x v="5"/>
  </r>
  <r>
    <x v="16"/>
    <x v="2"/>
    <n v="6"/>
    <n v="5"/>
    <n v="0.83330000000000004"/>
    <n v="0"/>
    <x v="1"/>
    <x v="0"/>
    <x v="5"/>
  </r>
  <r>
    <x v="17"/>
    <x v="0"/>
    <n v="153"/>
    <n v="90"/>
    <n v="0.58819999999999995"/>
    <n v="13"/>
    <x v="1"/>
    <x v="0"/>
    <x v="3"/>
  </r>
  <r>
    <x v="17"/>
    <x v="1"/>
    <n v="70"/>
    <n v="46"/>
    <n v="0.65710000000000002"/>
    <n v="11"/>
    <x v="1"/>
    <x v="0"/>
    <x v="3"/>
  </r>
  <r>
    <x v="17"/>
    <x v="2"/>
    <n v="73"/>
    <n v="67"/>
    <n v="0.91779999999999995"/>
    <n v="10"/>
    <x v="1"/>
    <x v="0"/>
    <x v="3"/>
  </r>
  <r>
    <x v="18"/>
    <x v="0"/>
    <n v="37"/>
    <n v="24"/>
    <n v="0.64859999999999995"/>
    <n v="0"/>
    <x v="1"/>
    <x v="0"/>
    <x v="3"/>
  </r>
  <r>
    <x v="18"/>
    <x v="1"/>
    <n v="5"/>
    <n v="4"/>
    <n v="0.8"/>
    <n v="0"/>
    <x v="1"/>
    <x v="0"/>
    <x v="3"/>
  </r>
  <r>
    <x v="18"/>
    <x v="2"/>
    <n v="38"/>
    <n v="30"/>
    <n v="0.78939999999999999"/>
    <n v="0"/>
    <x v="1"/>
    <x v="0"/>
    <x v="3"/>
  </r>
  <r>
    <x v="19"/>
    <x v="0"/>
    <n v="17"/>
    <n v="10"/>
    <n v="0.58819999999999995"/>
    <n v="1"/>
    <x v="1"/>
    <x v="0"/>
    <x v="6"/>
  </r>
  <r>
    <x v="19"/>
    <x v="1"/>
    <n v="14"/>
    <n v="8"/>
    <n v="0.57140000000000002"/>
    <n v="3"/>
    <x v="1"/>
    <x v="0"/>
    <x v="6"/>
  </r>
  <r>
    <x v="19"/>
    <x v="2"/>
    <n v="18"/>
    <n v="17"/>
    <n v="0.94440000000000002"/>
    <n v="4"/>
    <x v="1"/>
    <x v="0"/>
    <x v="6"/>
  </r>
  <r>
    <x v="20"/>
    <x v="0"/>
    <n v="4"/>
    <n v="3"/>
    <n v="0.75"/>
    <n v="0"/>
    <x v="1"/>
    <x v="0"/>
    <x v="7"/>
  </r>
  <r>
    <x v="20"/>
    <x v="1"/>
    <n v="5"/>
    <n v="5"/>
    <n v="1"/>
    <n v="0"/>
    <x v="1"/>
    <x v="0"/>
    <x v="7"/>
  </r>
  <r>
    <x v="20"/>
    <x v="2"/>
    <n v="8"/>
    <n v="6"/>
    <n v="0.75"/>
    <n v="0"/>
    <x v="1"/>
    <x v="0"/>
    <x v="7"/>
  </r>
  <r>
    <x v="21"/>
    <x v="0"/>
    <n v="10"/>
    <n v="9"/>
    <n v="0.9"/>
    <n v="1"/>
    <x v="1"/>
    <x v="0"/>
    <x v="0"/>
  </r>
  <r>
    <x v="21"/>
    <x v="1"/>
    <n v="10"/>
    <n v="10"/>
    <n v="1"/>
    <n v="1"/>
    <x v="1"/>
    <x v="0"/>
    <x v="0"/>
  </r>
  <r>
    <x v="21"/>
    <x v="2"/>
    <n v="17"/>
    <n v="15"/>
    <n v="0.88229999999999997"/>
    <n v="0"/>
    <x v="1"/>
    <x v="0"/>
    <x v="0"/>
  </r>
  <r>
    <x v="22"/>
    <x v="0"/>
    <n v="54"/>
    <n v="45"/>
    <n v="0.83330000000000004"/>
    <n v="6"/>
    <x v="1"/>
    <x v="0"/>
    <x v="8"/>
  </r>
  <r>
    <x v="22"/>
    <x v="1"/>
    <n v="16"/>
    <n v="11"/>
    <n v="0.6875"/>
    <n v="3"/>
    <x v="1"/>
    <x v="0"/>
    <x v="8"/>
  </r>
  <r>
    <x v="22"/>
    <x v="2"/>
    <n v="92"/>
    <n v="82"/>
    <n v="0.89129999999999998"/>
    <n v="16"/>
    <x v="1"/>
    <x v="0"/>
    <x v="8"/>
  </r>
  <r>
    <x v="23"/>
    <x v="0"/>
    <n v="21"/>
    <n v="17"/>
    <n v="0.8095"/>
    <n v="0"/>
    <x v="1"/>
    <x v="0"/>
    <x v="9"/>
  </r>
  <r>
    <x v="23"/>
    <x v="1"/>
    <n v="6"/>
    <n v="6"/>
    <n v="1"/>
    <n v="1"/>
    <x v="1"/>
    <x v="0"/>
    <x v="9"/>
  </r>
  <r>
    <x v="23"/>
    <x v="2"/>
    <n v="19"/>
    <n v="14"/>
    <n v="0.73680000000000001"/>
    <n v="0"/>
    <x v="1"/>
    <x v="0"/>
    <x v="9"/>
  </r>
  <r>
    <x v="24"/>
    <x v="0"/>
    <n v="23"/>
    <n v="19"/>
    <n v="0.82599999999999996"/>
    <n v="2"/>
    <x v="1"/>
    <x v="0"/>
    <x v="9"/>
  </r>
  <r>
    <x v="24"/>
    <x v="1"/>
    <n v="21"/>
    <n v="18"/>
    <n v="0.85709999999999997"/>
    <n v="4"/>
    <x v="1"/>
    <x v="0"/>
    <x v="9"/>
  </r>
  <r>
    <x v="24"/>
    <x v="2"/>
    <n v="25"/>
    <n v="20"/>
    <n v="0.8"/>
    <n v="6"/>
    <x v="1"/>
    <x v="0"/>
    <x v="9"/>
  </r>
  <r>
    <x v="25"/>
    <x v="0"/>
    <n v="52"/>
    <n v="39"/>
    <n v="0.75"/>
    <n v="2"/>
    <x v="1"/>
    <x v="0"/>
    <x v="10"/>
  </r>
  <r>
    <x v="25"/>
    <x v="1"/>
    <n v="13"/>
    <n v="11"/>
    <n v="0.84609999999999996"/>
    <n v="3"/>
    <x v="1"/>
    <x v="0"/>
    <x v="10"/>
  </r>
  <r>
    <x v="25"/>
    <x v="2"/>
    <n v="40"/>
    <n v="37"/>
    <n v="0.92500000000000004"/>
    <n v="0"/>
    <x v="1"/>
    <x v="0"/>
    <x v="10"/>
  </r>
  <r>
    <x v="26"/>
    <x v="0"/>
    <n v="75"/>
    <n v="58"/>
    <n v="0.77329999999999999"/>
    <n v="4"/>
    <x v="1"/>
    <x v="0"/>
    <x v="10"/>
  </r>
  <r>
    <x v="26"/>
    <x v="1"/>
    <n v="19"/>
    <n v="12"/>
    <n v="0.63149999999999995"/>
    <n v="1"/>
    <x v="1"/>
    <x v="0"/>
    <x v="10"/>
  </r>
  <r>
    <x v="26"/>
    <x v="2"/>
    <n v="46"/>
    <n v="41"/>
    <n v="0.89129999999999998"/>
    <n v="0"/>
    <x v="1"/>
    <x v="0"/>
    <x v="10"/>
  </r>
  <r>
    <x v="27"/>
    <x v="0"/>
    <n v="13"/>
    <n v="7"/>
    <n v="0.53839999999999999"/>
    <n v="0"/>
    <x v="1"/>
    <x v="0"/>
    <x v="10"/>
  </r>
  <r>
    <x v="27"/>
    <x v="1"/>
    <n v="8"/>
    <n v="6"/>
    <n v="0.75"/>
    <n v="1"/>
    <x v="1"/>
    <x v="0"/>
    <x v="10"/>
  </r>
  <r>
    <x v="27"/>
    <x v="2"/>
    <n v="24"/>
    <n v="22"/>
    <n v="0.91659999999999997"/>
    <n v="2"/>
    <x v="1"/>
    <x v="0"/>
    <x v="10"/>
  </r>
  <r>
    <x v="28"/>
    <x v="0"/>
    <n v="8"/>
    <n v="6"/>
    <n v="0.75"/>
    <n v="1"/>
    <x v="1"/>
    <x v="0"/>
    <x v="11"/>
  </r>
  <r>
    <x v="28"/>
    <x v="1"/>
    <n v="0"/>
    <n v="0"/>
    <m/>
    <n v="0"/>
    <x v="1"/>
    <x v="0"/>
    <x v="11"/>
  </r>
  <r>
    <x v="28"/>
    <x v="2"/>
    <n v="4"/>
    <n v="3"/>
    <n v="0.75"/>
    <n v="0"/>
    <x v="1"/>
    <x v="0"/>
    <x v="11"/>
  </r>
  <r>
    <x v="29"/>
    <x v="0"/>
    <n v="11"/>
    <n v="4"/>
    <n v="0.36359999999999998"/>
    <n v="0"/>
    <x v="1"/>
    <x v="0"/>
    <x v="0"/>
  </r>
  <r>
    <x v="29"/>
    <x v="1"/>
    <n v="4"/>
    <n v="1"/>
    <n v="0.25"/>
    <n v="0"/>
    <x v="1"/>
    <x v="0"/>
    <x v="0"/>
  </r>
  <r>
    <x v="29"/>
    <x v="2"/>
    <n v="16"/>
    <n v="11"/>
    <n v="0.6875"/>
    <n v="1"/>
    <x v="1"/>
    <x v="0"/>
    <x v="0"/>
  </r>
  <r>
    <x v="30"/>
    <x v="0"/>
    <n v="15"/>
    <n v="12"/>
    <n v="0.8"/>
    <n v="4"/>
    <x v="1"/>
    <x v="0"/>
    <x v="4"/>
  </r>
  <r>
    <x v="30"/>
    <x v="1"/>
    <n v="9"/>
    <n v="9"/>
    <n v="1"/>
    <n v="0"/>
    <x v="1"/>
    <x v="0"/>
    <x v="4"/>
  </r>
  <r>
    <x v="30"/>
    <x v="2"/>
    <n v="22"/>
    <n v="21"/>
    <n v="0.95450000000000002"/>
    <n v="2"/>
    <x v="1"/>
    <x v="0"/>
    <x v="4"/>
  </r>
  <r>
    <x v="31"/>
    <x v="0"/>
    <n v="7"/>
    <n v="3"/>
    <n v="0.42849999999999999"/>
    <n v="1"/>
    <x v="1"/>
    <x v="0"/>
    <x v="4"/>
  </r>
  <r>
    <x v="31"/>
    <x v="2"/>
    <n v="6"/>
    <n v="5"/>
    <n v="0.83330000000000004"/>
    <n v="1"/>
    <x v="1"/>
    <x v="0"/>
    <x v="4"/>
  </r>
  <r>
    <x v="32"/>
    <x v="0"/>
    <n v="11"/>
    <n v="6"/>
    <n v="0.5454"/>
    <n v="0"/>
    <x v="1"/>
    <x v="0"/>
    <x v="4"/>
  </r>
  <r>
    <x v="32"/>
    <x v="1"/>
    <n v="8"/>
    <n v="4"/>
    <n v="0.5"/>
    <n v="0"/>
    <x v="1"/>
    <x v="0"/>
    <x v="4"/>
  </r>
  <r>
    <x v="32"/>
    <x v="2"/>
    <n v="9"/>
    <n v="8"/>
    <n v="0.88880000000000003"/>
    <n v="0"/>
    <x v="1"/>
    <x v="0"/>
    <x v="4"/>
  </r>
  <r>
    <x v="33"/>
    <x v="0"/>
    <n v="12"/>
    <n v="10"/>
    <n v="0.83330000000000004"/>
    <n v="0"/>
    <x v="1"/>
    <x v="0"/>
    <x v="4"/>
  </r>
  <r>
    <x v="33"/>
    <x v="1"/>
    <n v="3"/>
    <n v="3"/>
    <n v="1"/>
    <n v="0"/>
    <x v="1"/>
    <x v="0"/>
    <x v="4"/>
  </r>
  <r>
    <x v="33"/>
    <x v="2"/>
    <n v="10"/>
    <n v="8"/>
    <n v="0.8"/>
    <n v="1"/>
    <x v="1"/>
    <x v="0"/>
    <x v="4"/>
  </r>
  <r>
    <x v="34"/>
    <x v="0"/>
    <n v="15"/>
    <n v="13"/>
    <n v="0.86660000000000004"/>
    <n v="4"/>
    <x v="1"/>
    <x v="0"/>
    <x v="4"/>
  </r>
  <r>
    <x v="34"/>
    <x v="1"/>
    <n v="7"/>
    <n v="4"/>
    <n v="0.57140000000000002"/>
    <n v="2"/>
    <x v="1"/>
    <x v="0"/>
    <x v="4"/>
  </r>
  <r>
    <x v="34"/>
    <x v="2"/>
    <n v="20"/>
    <n v="19"/>
    <n v="0.95"/>
    <n v="0"/>
    <x v="1"/>
    <x v="0"/>
    <x v="4"/>
  </r>
  <r>
    <x v="35"/>
    <x v="0"/>
    <n v="5"/>
    <n v="2"/>
    <n v="0.4"/>
    <n v="0"/>
    <x v="1"/>
    <x v="0"/>
    <x v="4"/>
  </r>
  <r>
    <x v="35"/>
    <x v="1"/>
    <n v="6"/>
    <n v="6"/>
    <n v="1"/>
    <n v="1"/>
    <x v="1"/>
    <x v="0"/>
    <x v="4"/>
  </r>
  <r>
    <x v="35"/>
    <x v="2"/>
    <n v="20"/>
    <n v="19"/>
    <n v="0.95"/>
    <n v="2"/>
    <x v="1"/>
    <x v="0"/>
    <x v="4"/>
  </r>
  <r>
    <x v="36"/>
    <x v="0"/>
    <n v="14"/>
    <n v="12"/>
    <n v="0.85709999999999997"/>
    <n v="0"/>
    <x v="1"/>
    <x v="0"/>
    <x v="12"/>
  </r>
  <r>
    <x v="36"/>
    <x v="1"/>
    <n v="4"/>
    <n v="3"/>
    <n v="0.75"/>
    <n v="1"/>
    <x v="1"/>
    <x v="0"/>
    <x v="12"/>
  </r>
  <r>
    <x v="36"/>
    <x v="2"/>
    <n v="18"/>
    <n v="15"/>
    <n v="0.83330000000000004"/>
    <n v="1"/>
    <x v="1"/>
    <x v="0"/>
    <x v="12"/>
  </r>
  <r>
    <x v="37"/>
    <x v="0"/>
    <n v="17"/>
    <n v="10"/>
    <n v="0.58819999999999995"/>
    <n v="0"/>
    <x v="1"/>
    <x v="0"/>
    <x v="13"/>
  </r>
  <r>
    <x v="37"/>
    <x v="1"/>
    <n v="7"/>
    <n v="4"/>
    <n v="0.57140000000000002"/>
    <n v="0"/>
    <x v="1"/>
    <x v="0"/>
    <x v="13"/>
  </r>
  <r>
    <x v="37"/>
    <x v="2"/>
    <n v="30"/>
    <n v="23"/>
    <n v="0.76659999999999995"/>
    <n v="2"/>
    <x v="1"/>
    <x v="0"/>
    <x v="13"/>
  </r>
  <r>
    <x v="38"/>
    <x v="0"/>
    <n v="22"/>
    <n v="19"/>
    <n v="0.86360000000000003"/>
    <n v="0"/>
    <x v="1"/>
    <x v="0"/>
    <x v="13"/>
  </r>
  <r>
    <x v="38"/>
    <x v="1"/>
    <n v="9"/>
    <n v="9"/>
    <n v="1"/>
    <n v="2"/>
    <x v="1"/>
    <x v="0"/>
    <x v="13"/>
  </r>
  <r>
    <x v="38"/>
    <x v="2"/>
    <n v="45"/>
    <n v="40"/>
    <n v="0.88880000000000003"/>
    <n v="2"/>
    <x v="1"/>
    <x v="0"/>
    <x v="13"/>
  </r>
  <r>
    <x v="39"/>
    <x v="0"/>
    <n v="80"/>
    <n v="74"/>
    <n v="0.92500000000000004"/>
    <n v="7"/>
    <x v="1"/>
    <x v="0"/>
    <x v="2"/>
  </r>
  <r>
    <x v="39"/>
    <x v="1"/>
    <n v="20"/>
    <n v="16"/>
    <n v="0.8"/>
    <n v="4"/>
    <x v="1"/>
    <x v="0"/>
    <x v="2"/>
  </r>
  <r>
    <x v="39"/>
    <x v="2"/>
    <n v="58"/>
    <n v="52"/>
    <n v="0.89649999999999996"/>
    <n v="6"/>
    <x v="1"/>
    <x v="0"/>
    <x v="2"/>
  </r>
  <r>
    <x v="40"/>
    <x v="0"/>
    <n v="20"/>
    <n v="10"/>
    <n v="0.5"/>
    <n v="0"/>
    <x v="1"/>
    <x v="0"/>
    <x v="14"/>
  </r>
  <r>
    <x v="40"/>
    <x v="1"/>
    <n v="21"/>
    <n v="16"/>
    <n v="0.76190000000000002"/>
    <n v="2"/>
    <x v="1"/>
    <x v="0"/>
    <x v="14"/>
  </r>
  <r>
    <x v="40"/>
    <x v="2"/>
    <n v="25"/>
    <n v="19"/>
    <n v="0.76"/>
    <n v="0"/>
    <x v="1"/>
    <x v="0"/>
    <x v="14"/>
  </r>
  <r>
    <x v="41"/>
    <x v="0"/>
    <n v="17"/>
    <n v="12"/>
    <n v="0.70579999999999998"/>
    <n v="3"/>
    <x v="1"/>
    <x v="0"/>
    <x v="14"/>
  </r>
  <r>
    <x v="41"/>
    <x v="1"/>
    <n v="9"/>
    <n v="6"/>
    <n v="0.66659999999999997"/>
    <n v="1"/>
    <x v="1"/>
    <x v="0"/>
    <x v="14"/>
  </r>
  <r>
    <x v="41"/>
    <x v="2"/>
    <n v="24"/>
    <n v="20"/>
    <n v="0.83330000000000004"/>
    <n v="1"/>
    <x v="1"/>
    <x v="0"/>
    <x v="14"/>
  </r>
  <r>
    <x v="42"/>
    <x v="0"/>
    <n v="151"/>
    <n v="110"/>
    <n v="0.72840000000000005"/>
    <n v="7"/>
    <x v="1"/>
    <x v="0"/>
    <x v="3"/>
  </r>
  <r>
    <x v="42"/>
    <x v="1"/>
    <n v="85"/>
    <n v="61"/>
    <n v="0.71760000000000002"/>
    <n v="13"/>
    <x v="1"/>
    <x v="0"/>
    <x v="3"/>
  </r>
  <r>
    <x v="42"/>
    <x v="2"/>
    <n v="140"/>
    <n v="121"/>
    <n v="0.86419999999999997"/>
    <n v="14"/>
    <x v="1"/>
    <x v="0"/>
    <x v="3"/>
  </r>
  <r>
    <x v="43"/>
    <x v="0"/>
    <n v="56"/>
    <n v="46"/>
    <n v="0.82140000000000002"/>
    <n v="13"/>
    <x v="1"/>
    <x v="0"/>
    <x v="6"/>
  </r>
  <r>
    <x v="43"/>
    <x v="1"/>
    <n v="38"/>
    <n v="34"/>
    <n v="0.89470000000000005"/>
    <n v="7"/>
    <x v="1"/>
    <x v="0"/>
    <x v="6"/>
  </r>
  <r>
    <x v="43"/>
    <x v="2"/>
    <n v="93"/>
    <n v="40"/>
    <n v="0.43009999999999998"/>
    <n v="0"/>
    <x v="1"/>
    <x v="0"/>
    <x v="6"/>
  </r>
  <r>
    <x v="44"/>
    <x v="0"/>
    <n v="125"/>
    <n v="95"/>
    <n v="0.76"/>
    <n v="7"/>
    <x v="1"/>
    <x v="0"/>
    <x v="8"/>
  </r>
  <r>
    <x v="44"/>
    <x v="1"/>
    <n v="50"/>
    <n v="39"/>
    <n v="0.78"/>
    <n v="10"/>
    <x v="1"/>
    <x v="0"/>
    <x v="8"/>
  </r>
  <r>
    <x v="44"/>
    <x v="2"/>
    <n v="63"/>
    <n v="58"/>
    <n v="0.92059999999999997"/>
    <n v="10"/>
    <x v="1"/>
    <x v="0"/>
    <x v="8"/>
  </r>
  <r>
    <x v="45"/>
    <x v="0"/>
    <n v="24"/>
    <n v="18"/>
    <n v="0.75"/>
    <n v="1"/>
    <x v="1"/>
    <x v="0"/>
    <x v="15"/>
  </r>
  <r>
    <x v="45"/>
    <x v="1"/>
    <n v="6"/>
    <n v="4"/>
    <n v="0.66659999999999997"/>
    <n v="1"/>
    <x v="1"/>
    <x v="0"/>
    <x v="15"/>
  </r>
  <r>
    <x v="45"/>
    <x v="2"/>
    <n v="26"/>
    <n v="19"/>
    <n v="0.73070000000000002"/>
    <n v="0"/>
    <x v="1"/>
    <x v="0"/>
    <x v="15"/>
  </r>
  <r>
    <x v="46"/>
    <x v="0"/>
    <n v="73"/>
    <n v="45"/>
    <n v="0.61639999999999995"/>
    <n v="6"/>
    <x v="1"/>
    <x v="0"/>
    <x v="3"/>
  </r>
  <r>
    <x v="46"/>
    <x v="1"/>
    <n v="48"/>
    <n v="37"/>
    <n v="0.77080000000000004"/>
    <n v="5"/>
    <x v="1"/>
    <x v="0"/>
    <x v="3"/>
  </r>
  <r>
    <x v="46"/>
    <x v="2"/>
    <n v="103"/>
    <n v="83"/>
    <n v="0.80579999999999996"/>
    <n v="8"/>
    <x v="1"/>
    <x v="0"/>
    <x v="3"/>
  </r>
  <r>
    <x v="47"/>
    <x v="0"/>
    <n v="31"/>
    <n v="28"/>
    <n v="0.9032"/>
    <n v="4"/>
    <x v="1"/>
    <x v="0"/>
    <x v="8"/>
  </r>
  <r>
    <x v="47"/>
    <x v="1"/>
    <n v="20"/>
    <n v="15"/>
    <n v="0.75"/>
    <n v="1"/>
    <x v="1"/>
    <x v="0"/>
    <x v="8"/>
  </r>
  <r>
    <x v="47"/>
    <x v="2"/>
    <n v="38"/>
    <n v="30"/>
    <n v="0.78939999999999999"/>
    <n v="2"/>
    <x v="1"/>
    <x v="0"/>
    <x v="8"/>
  </r>
  <r>
    <x v="48"/>
    <x v="0"/>
    <n v="65"/>
    <n v="46"/>
    <n v="0.70760000000000001"/>
    <n v="2"/>
    <x v="1"/>
    <x v="0"/>
    <x v="8"/>
  </r>
  <r>
    <x v="48"/>
    <x v="1"/>
    <n v="60"/>
    <n v="43"/>
    <n v="0.71660000000000001"/>
    <n v="4"/>
    <x v="1"/>
    <x v="0"/>
    <x v="8"/>
  </r>
  <r>
    <x v="48"/>
    <x v="2"/>
    <n v="67"/>
    <n v="52"/>
    <n v="0.77610000000000001"/>
    <n v="9"/>
    <x v="1"/>
    <x v="0"/>
    <x v="8"/>
  </r>
  <r>
    <x v="49"/>
    <x v="0"/>
    <n v="28"/>
    <n v="19"/>
    <n v="0.67849999999999999"/>
    <n v="1"/>
    <x v="1"/>
    <x v="0"/>
    <x v="8"/>
  </r>
  <r>
    <x v="49"/>
    <x v="1"/>
    <n v="26"/>
    <n v="19"/>
    <n v="0.73070000000000002"/>
    <n v="2"/>
    <x v="1"/>
    <x v="0"/>
    <x v="8"/>
  </r>
  <r>
    <x v="49"/>
    <x v="2"/>
    <n v="30"/>
    <n v="19"/>
    <n v="0.63329999999999997"/>
    <n v="8"/>
    <x v="1"/>
    <x v="0"/>
    <x v="8"/>
  </r>
  <r>
    <x v="50"/>
    <x v="0"/>
    <n v="6"/>
    <n v="3"/>
    <n v="0.5"/>
    <n v="0"/>
    <x v="1"/>
    <x v="0"/>
    <x v="16"/>
  </r>
  <r>
    <x v="50"/>
    <x v="1"/>
    <n v="14"/>
    <n v="10"/>
    <n v="0.71419999999999995"/>
    <n v="1"/>
    <x v="1"/>
    <x v="0"/>
    <x v="16"/>
  </r>
  <r>
    <x v="50"/>
    <x v="2"/>
    <n v="9"/>
    <n v="9"/>
    <n v="1"/>
    <n v="1"/>
    <x v="1"/>
    <x v="0"/>
    <x v="16"/>
  </r>
  <r>
    <x v="51"/>
    <x v="0"/>
    <n v="20"/>
    <n v="14"/>
    <n v="0.7"/>
    <n v="1"/>
    <x v="1"/>
    <x v="0"/>
    <x v="16"/>
  </r>
  <r>
    <x v="51"/>
    <x v="1"/>
    <n v="7"/>
    <n v="6"/>
    <n v="0.85709999999999997"/>
    <n v="0"/>
    <x v="1"/>
    <x v="0"/>
    <x v="16"/>
  </r>
  <r>
    <x v="51"/>
    <x v="2"/>
    <n v="28"/>
    <n v="25"/>
    <n v="0.89280000000000004"/>
    <n v="1"/>
    <x v="1"/>
    <x v="0"/>
    <x v="16"/>
  </r>
  <r>
    <x v="0"/>
    <x v="0"/>
    <n v="19"/>
    <n v="11"/>
    <n v="0.57889999999999997"/>
    <n v="2"/>
    <x v="2"/>
    <x v="0"/>
    <x v="0"/>
  </r>
  <r>
    <x v="0"/>
    <x v="1"/>
    <n v="6"/>
    <n v="6"/>
    <n v="1"/>
    <n v="2"/>
    <x v="2"/>
    <x v="0"/>
    <x v="0"/>
  </r>
  <r>
    <x v="0"/>
    <x v="2"/>
    <n v="35"/>
    <n v="31"/>
    <n v="0.88570000000000004"/>
    <n v="3"/>
    <x v="2"/>
    <x v="0"/>
    <x v="0"/>
  </r>
  <r>
    <x v="1"/>
    <x v="0"/>
    <n v="10"/>
    <n v="6"/>
    <n v="0.6"/>
    <n v="1"/>
    <x v="2"/>
    <x v="0"/>
    <x v="0"/>
  </r>
  <r>
    <x v="1"/>
    <x v="1"/>
    <n v="7"/>
    <n v="5"/>
    <n v="0.71419999999999995"/>
    <n v="0"/>
    <x v="2"/>
    <x v="0"/>
    <x v="0"/>
  </r>
  <r>
    <x v="1"/>
    <x v="2"/>
    <n v="12"/>
    <n v="10"/>
    <n v="0.83330000000000004"/>
    <n v="1"/>
    <x v="2"/>
    <x v="0"/>
    <x v="0"/>
  </r>
  <r>
    <x v="2"/>
    <x v="0"/>
    <n v="19"/>
    <n v="10"/>
    <n v="0.52629999999999999"/>
    <n v="0"/>
    <x v="2"/>
    <x v="0"/>
    <x v="1"/>
  </r>
  <r>
    <x v="2"/>
    <x v="1"/>
    <n v="11"/>
    <n v="5"/>
    <n v="0.45450000000000002"/>
    <n v="0"/>
    <x v="2"/>
    <x v="0"/>
    <x v="1"/>
  </r>
  <r>
    <x v="2"/>
    <x v="2"/>
    <n v="21"/>
    <n v="20"/>
    <n v="0.95230000000000004"/>
    <n v="4"/>
    <x v="2"/>
    <x v="0"/>
    <x v="1"/>
  </r>
  <r>
    <x v="3"/>
    <x v="0"/>
    <n v="10"/>
    <n v="7"/>
    <n v="0.7"/>
    <n v="0"/>
    <x v="2"/>
    <x v="0"/>
    <x v="1"/>
  </r>
  <r>
    <x v="3"/>
    <x v="1"/>
    <n v="8"/>
    <n v="4"/>
    <n v="0.5"/>
    <n v="0"/>
    <x v="2"/>
    <x v="0"/>
    <x v="1"/>
  </r>
  <r>
    <x v="3"/>
    <x v="2"/>
    <n v="13"/>
    <n v="11"/>
    <n v="0.84609999999999996"/>
    <n v="0"/>
    <x v="2"/>
    <x v="0"/>
    <x v="1"/>
  </r>
  <r>
    <x v="4"/>
    <x v="0"/>
    <n v="12"/>
    <n v="9"/>
    <n v="0.75"/>
    <n v="0"/>
    <x v="2"/>
    <x v="0"/>
    <x v="1"/>
  </r>
  <r>
    <x v="4"/>
    <x v="1"/>
    <n v="3"/>
    <n v="2"/>
    <n v="0.66659999999999997"/>
    <n v="0"/>
    <x v="2"/>
    <x v="0"/>
    <x v="1"/>
  </r>
  <r>
    <x v="4"/>
    <x v="2"/>
    <n v="16"/>
    <n v="14"/>
    <n v="0.875"/>
    <n v="2"/>
    <x v="2"/>
    <x v="0"/>
    <x v="1"/>
  </r>
  <r>
    <x v="5"/>
    <x v="0"/>
    <n v="29"/>
    <n v="24"/>
    <n v="0.82750000000000001"/>
    <n v="4"/>
    <x v="2"/>
    <x v="0"/>
    <x v="1"/>
  </r>
  <r>
    <x v="5"/>
    <x v="1"/>
    <n v="22"/>
    <n v="14"/>
    <n v="0.63629999999999998"/>
    <n v="1"/>
    <x v="2"/>
    <x v="0"/>
    <x v="1"/>
  </r>
  <r>
    <x v="5"/>
    <x v="2"/>
    <n v="12"/>
    <n v="9"/>
    <n v="0.75"/>
    <n v="1"/>
    <x v="2"/>
    <x v="0"/>
    <x v="1"/>
  </r>
  <r>
    <x v="6"/>
    <x v="0"/>
    <n v="20"/>
    <n v="16"/>
    <n v="0.8"/>
    <n v="3"/>
    <x v="2"/>
    <x v="0"/>
    <x v="1"/>
  </r>
  <r>
    <x v="6"/>
    <x v="1"/>
    <n v="10"/>
    <n v="8"/>
    <n v="0.8"/>
    <n v="0"/>
    <x v="2"/>
    <x v="0"/>
    <x v="1"/>
  </r>
  <r>
    <x v="6"/>
    <x v="2"/>
    <n v="26"/>
    <n v="22"/>
    <n v="0.84609999999999996"/>
    <n v="3"/>
    <x v="2"/>
    <x v="0"/>
    <x v="1"/>
  </r>
  <r>
    <x v="7"/>
    <x v="0"/>
    <n v="53"/>
    <n v="37"/>
    <n v="0.69810000000000005"/>
    <n v="15"/>
    <x v="2"/>
    <x v="0"/>
    <x v="1"/>
  </r>
  <r>
    <x v="7"/>
    <x v="1"/>
    <n v="35"/>
    <n v="19"/>
    <n v="0.54279999999999995"/>
    <n v="3"/>
    <x v="2"/>
    <x v="0"/>
    <x v="1"/>
  </r>
  <r>
    <x v="7"/>
    <x v="2"/>
    <n v="70"/>
    <n v="62"/>
    <n v="0.88570000000000004"/>
    <n v="5"/>
    <x v="2"/>
    <x v="0"/>
    <x v="1"/>
  </r>
  <r>
    <x v="8"/>
    <x v="0"/>
    <n v="72"/>
    <n v="51"/>
    <n v="0.70830000000000004"/>
    <n v="7"/>
    <x v="2"/>
    <x v="0"/>
    <x v="2"/>
  </r>
  <r>
    <x v="8"/>
    <x v="1"/>
    <n v="53"/>
    <n v="28"/>
    <n v="0.52829999999999999"/>
    <n v="3"/>
    <x v="2"/>
    <x v="0"/>
    <x v="2"/>
  </r>
  <r>
    <x v="8"/>
    <x v="2"/>
    <n v="98"/>
    <n v="85"/>
    <n v="0.86729999999999996"/>
    <n v="12"/>
    <x v="2"/>
    <x v="0"/>
    <x v="2"/>
  </r>
  <r>
    <x v="9"/>
    <x v="0"/>
    <n v="55"/>
    <n v="43"/>
    <n v="0.78180000000000005"/>
    <n v="0"/>
    <x v="2"/>
    <x v="0"/>
    <x v="2"/>
  </r>
  <r>
    <x v="9"/>
    <x v="1"/>
    <n v="74"/>
    <n v="57"/>
    <n v="0.7702"/>
    <n v="0"/>
    <x v="2"/>
    <x v="0"/>
    <x v="2"/>
  </r>
  <r>
    <x v="9"/>
    <x v="2"/>
    <n v="32"/>
    <n v="32"/>
    <n v="1"/>
    <n v="0"/>
    <x v="2"/>
    <x v="0"/>
    <x v="2"/>
  </r>
  <r>
    <x v="10"/>
    <x v="0"/>
    <n v="17"/>
    <n v="14"/>
    <n v="0.82350000000000001"/>
    <n v="3"/>
    <x v="2"/>
    <x v="0"/>
    <x v="2"/>
  </r>
  <r>
    <x v="10"/>
    <x v="1"/>
    <n v="7"/>
    <n v="5"/>
    <n v="0.71419999999999995"/>
    <n v="0"/>
    <x v="2"/>
    <x v="0"/>
    <x v="2"/>
  </r>
  <r>
    <x v="10"/>
    <x v="2"/>
    <n v="23"/>
    <n v="20"/>
    <n v="0.86950000000000005"/>
    <n v="1"/>
    <x v="2"/>
    <x v="0"/>
    <x v="2"/>
  </r>
  <r>
    <x v="11"/>
    <x v="0"/>
    <n v="52"/>
    <n v="35"/>
    <n v="0.67300000000000004"/>
    <n v="5"/>
    <x v="2"/>
    <x v="0"/>
    <x v="2"/>
  </r>
  <r>
    <x v="11"/>
    <x v="1"/>
    <n v="9"/>
    <n v="5"/>
    <n v="0.55549999999999999"/>
    <n v="0"/>
    <x v="2"/>
    <x v="0"/>
    <x v="2"/>
  </r>
  <r>
    <x v="11"/>
    <x v="2"/>
    <n v="53"/>
    <n v="48"/>
    <n v="0.90559999999999996"/>
    <n v="9"/>
    <x v="2"/>
    <x v="0"/>
    <x v="2"/>
  </r>
  <r>
    <x v="12"/>
    <x v="0"/>
    <n v="43"/>
    <n v="37"/>
    <n v="0.86040000000000005"/>
    <n v="3"/>
    <x v="2"/>
    <x v="0"/>
    <x v="2"/>
  </r>
  <r>
    <x v="12"/>
    <x v="1"/>
    <n v="53"/>
    <n v="47"/>
    <n v="0.88670000000000004"/>
    <n v="8"/>
    <x v="2"/>
    <x v="0"/>
    <x v="2"/>
  </r>
  <r>
    <x v="12"/>
    <x v="2"/>
    <n v="75"/>
    <n v="65"/>
    <n v="0.86660000000000004"/>
    <n v="5"/>
    <x v="2"/>
    <x v="0"/>
    <x v="2"/>
  </r>
  <r>
    <x v="13"/>
    <x v="0"/>
    <n v="111"/>
    <n v="90"/>
    <n v="0.81079999999999997"/>
    <n v="10"/>
    <x v="2"/>
    <x v="0"/>
    <x v="3"/>
  </r>
  <r>
    <x v="13"/>
    <x v="1"/>
    <n v="23"/>
    <n v="20"/>
    <n v="0.86950000000000005"/>
    <n v="4"/>
    <x v="2"/>
    <x v="0"/>
    <x v="3"/>
  </r>
  <r>
    <x v="13"/>
    <x v="2"/>
    <n v="125"/>
    <n v="106"/>
    <n v="0.84799999999999998"/>
    <n v="9"/>
    <x v="2"/>
    <x v="0"/>
    <x v="3"/>
  </r>
  <r>
    <x v="14"/>
    <x v="0"/>
    <n v="96"/>
    <n v="54"/>
    <n v="0.5625"/>
    <n v="4"/>
    <x v="2"/>
    <x v="0"/>
    <x v="2"/>
  </r>
  <r>
    <x v="14"/>
    <x v="1"/>
    <n v="37"/>
    <n v="16"/>
    <n v="0.43240000000000001"/>
    <n v="5"/>
    <x v="2"/>
    <x v="0"/>
    <x v="2"/>
  </r>
  <r>
    <x v="14"/>
    <x v="2"/>
    <n v="67"/>
    <n v="56"/>
    <n v="0.83579999999999999"/>
    <n v="4"/>
    <x v="2"/>
    <x v="0"/>
    <x v="2"/>
  </r>
  <r>
    <x v="15"/>
    <x v="0"/>
    <n v="7"/>
    <n v="5"/>
    <n v="0.71419999999999995"/>
    <n v="1"/>
    <x v="2"/>
    <x v="0"/>
    <x v="4"/>
  </r>
  <r>
    <x v="15"/>
    <x v="1"/>
    <n v="4"/>
    <n v="3"/>
    <n v="0.75"/>
    <n v="0"/>
    <x v="2"/>
    <x v="0"/>
    <x v="4"/>
  </r>
  <r>
    <x v="15"/>
    <x v="2"/>
    <n v="13"/>
    <n v="12"/>
    <n v="0.92300000000000004"/>
    <n v="1"/>
    <x v="2"/>
    <x v="0"/>
    <x v="4"/>
  </r>
  <r>
    <x v="16"/>
    <x v="0"/>
    <n v="20"/>
    <n v="16"/>
    <n v="0.8"/>
    <n v="3"/>
    <x v="2"/>
    <x v="0"/>
    <x v="5"/>
  </r>
  <r>
    <x v="16"/>
    <x v="1"/>
    <n v="4"/>
    <n v="3"/>
    <n v="0.75"/>
    <n v="0"/>
    <x v="2"/>
    <x v="0"/>
    <x v="5"/>
  </r>
  <r>
    <x v="16"/>
    <x v="2"/>
    <n v="10"/>
    <n v="6"/>
    <n v="0.6"/>
    <n v="0"/>
    <x v="2"/>
    <x v="0"/>
    <x v="5"/>
  </r>
  <r>
    <x v="17"/>
    <x v="0"/>
    <n v="130"/>
    <n v="76"/>
    <n v="0.58460000000000001"/>
    <n v="12"/>
    <x v="2"/>
    <x v="0"/>
    <x v="3"/>
  </r>
  <r>
    <x v="17"/>
    <x v="1"/>
    <n v="46"/>
    <n v="25"/>
    <n v="0.54339999999999999"/>
    <n v="6"/>
    <x v="2"/>
    <x v="0"/>
    <x v="3"/>
  </r>
  <r>
    <x v="17"/>
    <x v="2"/>
    <n v="75"/>
    <n v="67"/>
    <n v="0.89329999999999998"/>
    <n v="11"/>
    <x v="2"/>
    <x v="0"/>
    <x v="3"/>
  </r>
  <r>
    <x v="18"/>
    <x v="0"/>
    <n v="31"/>
    <n v="23"/>
    <n v="0.7419"/>
    <n v="0"/>
    <x v="2"/>
    <x v="0"/>
    <x v="3"/>
  </r>
  <r>
    <x v="18"/>
    <x v="1"/>
    <n v="11"/>
    <n v="10"/>
    <n v="0.90900000000000003"/>
    <n v="0"/>
    <x v="2"/>
    <x v="0"/>
    <x v="3"/>
  </r>
  <r>
    <x v="18"/>
    <x v="2"/>
    <n v="25"/>
    <n v="19"/>
    <n v="0.76"/>
    <n v="0"/>
    <x v="2"/>
    <x v="0"/>
    <x v="3"/>
  </r>
  <r>
    <x v="19"/>
    <x v="0"/>
    <n v="17"/>
    <n v="10"/>
    <n v="0.58819999999999995"/>
    <n v="1"/>
    <x v="2"/>
    <x v="0"/>
    <x v="6"/>
  </r>
  <r>
    <x v="19"/>
    <x v="1"/>
    <n v="14"/>
    <n v="9"/>
    <n v="0.64280000000000004"/>
    <n v="3"/>
    <x v="2"/>
    <x v="0"/>
    <x v="6"/>
  </r>
  <r>
    <x v="19"/>
    <x v="2"/>
    <n v="27"/>
    <n v="24"/>
    <n v="0.88880000000000003"/>
    <n v="0"/>
    <x v="2"/>
    <x v="0"/>
    <x v="6"/>
  </r>
  <r>
    <x v="20"/>
    <x v="0"/>
    <n v="4"/>
    <n v="2"/>
    <n v="0.5"/>
    <n v="0"/>
    <x v="2"/>
    <x v="0"/>
    <x v="7"/>
  </r>
  <r>
    <x v="20"/>
    <x v="1"/>
    <n v="3"/>
    <n v="2"/>
    <n v="0.66659999999999997"/>
    <n v="1"/>
    <x v="2"/>
    <x v="0"/>
    <x v="7"/>
  </r>
  <r>
    <x v="20"/>
    <x v="2"/>
    <n v="11"/>
    <n v="9"/>
    <n v="0.81810000000000005"/>
    <n v="0"/>
    <x v="2"/>
    <x v="0"/>
    <x v="7"/>
  </r>
  <r>
    <x v="21"/>
    <x v="0"/>
    <n v="7"/>
    <n v="5"/>
    <n v="0.71419999999999995"/>
    <n v="0"/>
    <x v="2"/>
    <x v="0"/>
    <x v="0"/>
  </r>
  <r>
    <x v="21"/>
    <x v="1"/>
    <n v="10"/>
    <n v="7"/>
    <n v="0.7"/>
    <n v="2"/>
    <x v="2"/>
    <x v="0"/>
    <x v="0"/>
  </r>
  <r>
    <x v="21"/>
    <x v="2"/>
    <n v="21"/>
    <n v="18"/>
    <n v="0.85709999999999997"/>
    <n v="0"/>
    <x v="2"/>
    <x v="0"/>
    <x v="0"/>
  </r>
  <r>
    <x v="22"/>
    <x v="0"/>
    <n v="45"/>
    <n v="34"/>
    <n v="0.75549999999999995"/>
    <n v="5"/>
    <x v="2"/>
    <x v="0"/>
    <x v="8"/>
  </r>
  <r>
    <x v="22"/>
    <x v="1"/>
    <n v="18"/>
    <n v="15"/>
    <n v="0.83330000000000004"/>
    <n v="2"/>
    <x v="2"/>
    <x v="0"/>
    <x v="8"/>
  </r>
  <r>
    <x v="22"/>
    <x v="2"/>
    <n v="80"/>
    <n v="70"/>
    <n v="0.875"/>
    <n v="11"/>
    <x v="2"/>
    <x v="0"/>
    <x v="8"/>
  </r>
  <r>
    <x v="23"/>
    <x v="0"/>
    <n v="11"/>
    <n v="7"/>
    <n v="0.63629999999999998"/>
    <n v="1"/>
    <x v="2"/>
    <x v="0"/>
    <x v="9"/>
  </r>
  <r>
    <x v="23"/>
    <x v="1"/>
    <n v="15"/>
    <n v="9"/>
    <n v="0.6"/>
    <n v="1"/>
    <x v="2"/>
    <x v="0"/>
    <x v="9"/>
  </r>
  <r>
    <x v="23"/>
    <x v="2"/>
    <n v="19"/>
    <n v="14"/>
    <n v="0.73680000000000001"/>
    <n v="0"/>
    <x v="2"/>
    <x v="0"/>
    <x v="9"/>
  </r>
  <r>
    <x v="24"/>
    <x v="0"/>
    <n v="24"/>
    <n v="19"/>
    <n v="0.79159999999999997"/>
    <n v="2"/>
    <x v="2"/>
    <x v="0"/>
    <x v="9"/>
  </r>
  <r>
    <x v="24"/>
    <x v="1"/>
    <n v="37"/>
    <n v="25"/>
    <n v="0.67559999999999998"/>
    <n v="5"/>
    <x v="2"/>
    <x v="0"/>
    <x v="9"/>
  </r>
  <r>
    <x v="24"/>
    <x v="2"/>
    <n v="20"/>
    <n v="17"/>
    <n v="0.85"/>
    <n v="0"/>
    <x v="2"/>
    <x v="0"/>
    <x v="9"/>
  </r>
  <r>
    <x v="25"/>
    <x v="0"/>
    <n v="50"/>
    <n v="36"/>
    <n v="0.72"/>
    <n v="4"/>
    <x v="2"/>
    <x v="0"/>
    <x v="10"/>
  </r>
  <r>
    <x v="25"/>
    <x v="1"/>
    <n v="16"/>
    <n v="12"/>
    <n v="0.75"/>
    <n v="0"/>
    <x v="2"/>
    <x v="0"/>
    <x v="10"/>
  </r>
  <r>
    <x v="25"/>
    <x v="2"/>
    <n v="24"/>
    <n v="19"/>
    <n v="0.79159999999999997"/>
    <n v="0"/>
    <x v="2"/>
    <x v="0"/>
    <x v="10"/>
  </r>
  <r>
    <x v="26"/>
    <x v="0"/>
    <n v="85"/>
    <n v="69"/>
    <n v="0.81169999999999998"/>
    <n v="10"/>
    <x v="2"/>
    <x v="0"/>
    <x v="10"/>
  </r>
  <r>
    <x v="26"/>
    <x v="1"/>
    <n v="39"/>
    <n v="32"/>
    <n v="0.82050000000000001"/>
    <n v="2"/>
    <x v="2"/>
    <x v="0"/>
    <x v="10"/>
  </r>
  <r>
    <x v="26"/>
    <x v="2"/>
    <n v="63"/>
    <n v="53"/>
    <n v="0.84119999999999995"/>
    <n v="0"/>
    <x v="2"/>
    <x v="0"/>
    <x v="10"/>
  </r>
  <r>
    <x v="27"/>
    <x v="0"/>
    <n v="23"/>
    <n v="18"/>
    <n v="0.78259999999999996"/>
    <n v="1"/>
    <x v="2"/>
    <x v="0"/>
    <x v="10"/>
  </r>
  <r>
    <x v="27"/>
    <x v="1"/>
    <n v="9"/>
    <n v="7"/>
    <n v="0.77769999999999995"/>
    <n v="0"/>
    <x v="2"/>
    <x v="0"/>
    <x v="10"/>
  </r>
  <r>
    <x v="27"/>
    <x v="2"/>
    <n v="17"/>
    <n v="15"/>
    <n v="0.88229999999999997"/>
    <n v="1"/>
    <x v="2"/>
    <x v="0"/>
    <x v="10"/>
  </r>
  <r>
    <x v="28"/>
    <x v="0"/>
    <n v="8"/>
    <n v="7"/>
    <n v="0.875"/>
    <n v="1"/>
    <x v="2"/>
    <x v="0"/>
    <x v="11"/>
  </r>
  <r>
    <x v="28"/>
    <x v="1"/>
    <n v="3"/>
    <n v="1"/>
    <n v="0.33329999999999999"/>
    <n v="0"/>
    <x v="2"/>
    <x v="0"/>
    <x v="11"/>
  </r>
  <r>
    <x v="28"/>
    <x v="2"/>
    <n v="19"/>
    <n v="17"/>
    <n v="0.89470000000000005"/>
    <n v="2"/>
    <x v="2"/>
    <x v="0"/>
    <x v="11"/>
  </r>
  <r>
    <x v="29"/>
    <x v="0"/>
    <n v="6"/>
    <n v="2"/>
    <n v="0.33329999999999999"/>
    <n v="0"/>
    <x v="2"/>
    <x v="0"/>
    <x v="0"/>
  </r>
  <r>
    <x v="29"/>
    <x v="1"/>
    <n v="3"/>
    <n v="0"/>
    <n v="0"/>
    <n v="0"/>
    <x v="2"/>
    <x v="0"/>
    <x v="0"/>
  </r>
  <r>
    <x v="29"/>
    <x v="2"/>
    <n v="12"/>
    <n v="10"/>
    <n v="0.83330000000000004"/>
    <n v="1"/>
    <x v="2"/>
    <x v="0"/>
    <x v="0"/>
  </r>
  <r>
    <x v="30"/>
    <x v="0"/>
    <n v="7"/>
    <n v="6"/>
    <n v="0.85709999999999997"/>
    <n v="0"/>
    <x v="2"/>
    <x v="0"/>
    <x v="4"/>
  </r>
  <r>
    <x v="30"/>
    <x v="1"/>
    <n v="9"/>
    <n v="7"/>
    <n v="0.77769999999999995"/>
    <n v="2"/>
    <x v="2"/>
    <x v="0"/>
    <x v="4"/>
  </r>
  <r>
    <x v="30"/>
    <x v="2"/>
    <n v="17"/>
    <n v="16"/>
    <n v="0.94110000000000005"/>
    <n v="0"/>
    <x v="2"/>
    <x v="0"/>
    <x v="4"/>
  </r>
  <r>
    <x v="31"/>
    <x v="0"/>
    <n v="11"/>
    <n v="5"/>
    <n v="0.45450000000000002"/>
    <n v="0"/>
    <x v="2"/>
    <x v="0"/>
    <x v="4"/>
  </r>
  <r>
    <x v="31"/>
    <x v="1"/>
    <n v="1"/>
    <n v="1"/>
    <n v="1"/>
    <n v="0"/>
    <x v="2"/>
    <x v="0"/>
    <x v="4"/>
  </r>
  <r>
    <x v="31"/>
    <x v="2"/>
    <n v="5"/>
    <n v="3"/>
    <n v="0.6"/>
    <n v="0"/>
    <x v="2"/>
    <x v="0"/>
    <x v="4"/>
  </r>
  <r>
    <x v="32"/>
    <x v="0"/>
    <n v="14"/>
    <n v="8"/>
    <n v="0.57140000000000002"/>
    <n v="0"/>
    <x v="2"/>
    <x v="0"/>
    <x v="4"/>
  </r>
  <r>
    <x v="32"/>
    <x v="1"/>
    <n v="1"/>
    <n v="1"/>
    <n v="1"/>
    <n v="0"/>
    <x v="2"/>
    <x v="0"/>
    <x v="4"/>
  </r>
  <r>
    <x v="32"/>
    <x v="2"/>
    <n v="10"/>
    <n v="9"/>
    <n v="0.9"/>
    <n v="1"/>
    <x v="2"/>
    <x v="0"/>
    <x v="4"/>
  </r>
  <r>
    <x v="33"/>
    <x v="0"/>
    <n v="3"/>
    <n v="1"/>
    <n v="0.33329999999999999"/>
    <n v="0"/>
    <x v="2"/>
    <x v="0"/>
    <x v="4"/>
  </r>
  <r>
    <x v="33"/>
    <x v="1"/>
    <n v="3"/>
    <n v="3"/>
    <n v="1"/>
    <n v="0"/>
    <x v="2"/>
    <x v="0"/>
    <x v="4"/>
  </r>
  <r>
    <x v="33"/>
    <x v="2"/>
    <n v="12"/>
    <n v="11"/>
    <n v="0.91659999999999997"/>
    <n v="2"/>
    <x v="2"/>
    <x v="0"/>
    <x v="4"/>
  </r>
  <r>
    <x v="34"/>
    <x v="0"/>
    <n v="12"/>
    <n v="7"/>
    <n v="0.58330000000000004"/>
    <n v="0"/>
    <x v="2"/>
    <x v="0"/>
    <x v="4"/>
  </r>
  <r>
    <x v="34"/>
    <x v="1"/>
    <n v="1"/>
    <n v="1"/>
    <n v="1"/>
    <n v="0"/>
    <x v="2"/>
    <x v="0"/>
    <x v="4"/>
  </r>
  <r>
    <x v="34"/>
    <x v="2"/>
    <n v="21"/>
    <n v="17"/>
    <n v="0.8095"/>
    <n v="0"/>
    <x v="2"/>
    <x v="0"/>
    <x v="4"/>
  </r>
  <r>
    <x v="35"/>
    <x v="0"/>
    <n v="7"/>
    <n v="3"/>
    <n v="0.42849999999999999"/>
    <n v="1"/>
    <x v="2"/>
    <x v="0"/>
    <x v="4"/>
  </r>
  <r>
    <x v="35"/>
    <x v="1"/>
    <n v="10"/>
    <n v="8"/>
    <n v="0.8"/>
    <n v="0"/>
    <x v="2"/>
    <x v="0"/>
    <x v="4"/>
  </r>
  <r>
    <x v="35"/>
    <x v="2"/>
    <n v="15"/>
    <n v="13"/>
    <n v="0.86660000000000004"/>
    <n v="1"/>
    <x v="2"/>
    <x v="0"/>
    <x v="4"/>
  </r>
  <r>
    <x v="36"/>
    <x v="0"/>
    <n v="18"/>
    <n v="14"/>
    <n v="0.77769999999999995"/>
    <n v="2"/>
    <x v="2"/>
    <x v="0"/>
    <x v="12"/>
  </r>
  <r>
    <x v="36"/>
    <x v="1"/>
    <n v="8"/>
    <n v="8"/>
    <n v="1"/>
    <n v="1"/>
    <x v="2"/>
    <x v="0"/>
    <x v="12"/>
  </r>
  <r>
    <x v="36"/>
    <x v="2"/>
    <n v="13"/>
    <n v="11"/>
    <n v="0.84609999999999996"/>
    <n v="2"/>
    <x v="2"/>
    <x v="0"/>
    <x v="12"/>
  </r>
  <r>
    <x v="37"/>
    <x v="0"/>
    <n v="21"/>
    <n v="13"/>
    <n v="0.61899999999999999"/>
    <n v="2"/>
    <x v="2"/>
    <x v="0"/>
    <x v="13"/>
  </r>
  <r>
    <x v="37"/>
    <x v="1"/>
    <n v="16"/>
    <n v="11"/>
    <n v="0.6875"/>
    <n v="0"/>
    <x v="2"/>
    <x v="0"/>
    <x v="13"/>
  </r>
  <r>
    <x v="37"/>
    <x v="2"/>
    <n v="35"/>
    <n v="34"/>
    <n v="0.97140000000000004"/>
    <n v="2"/>
    <x v="2"/>
    <x v="0"/>
    <x v="13"/>
  </r>
  <r>
    <x v="38"/>
    <x v="0"/>
    <n v="19"/>
    <n v="15"/>
    <n v="0.78939999999999999"/>
    <n v="2"/>
    <x v="2"/>
    <x v="0"/>
    <x v="13"/>
  </r>
  <r>
    <x v="38"/>
    <x v="1"/>
    <n v="14"/>
    <n v="10"/>
    <n v="0.71419999999999995"/>
    <n v="2"/>
    <x v="2"/>
    <x v="0"/>
    <x v="13"/>
  </r>
  <r>
    <x v="38"/>
    <x v="2"/>
    <n v="49"/>
    <n v="38"/>
    <n v="0.77549999999999997"/>
    <n v="0"/>
    <x v="2"/>
    <x v="0"/>
    <x v="13"/>
  </r>
  <r>
    <x v="39"/>
    <x v="0"/>
    <n v="54"/>
    <n v="46"/>
    <n v="0.8518"/>
    <n v="3"/>
    <x v="2"/>
    <x v="0"/>
    <x v="2"/>
  </r>
  <r>
    <x v="39"/>
    <x v="1"/>
    <n v="30"/>
    <n v="26"/>
    <n v="0.86660000000000004"/>
    <n v="0"/>
    <x v="2"/>
    <x v="0"/>
    <x v="2"/>
  </r>
  <r>
    <x v="39"/>
    <x v="2"/>
    <n v="61"/>
    <n v="56"/>
    <n v="0.91800000000000004"/>
    <n v="11"/>
    <x v="2"/>
    <x v="0"/>
    <x v="2"/>
  </r>
  <r>
    <x v="40"/>
    <x v="0"/>
    <n v="26"/>
    <n v="15"/>
    <n v="0.57689999999999997"/>
    <n v="0"/>
    <x v="2"/>
    <x v="0"/>
    <x v="14"/>
  </r>
  <r>
    <x v="40"/>
    <x v="1"/>
    <n v="30"/>
    <n v="18"/>
    <n v="0.6"/>
    <n v="1"/>
    <x v="2"/>
    <x v="0"/>
    <x v="14"/>
  </r>
  <r>
    <x v="40"/>
    <x v="2"/>
    <n v="31"/>
    <n v="26"/>
    <n v="0.8387"/>
    <n v="1"/>
    <x v="2"/>
    <x v="0"/>
    <x v="14"/>
  </r>
  <r>
    <x v="41"/>
    <x v="0"/>
    <n v="14"/>
    <n v="5"/>
    <n v="0.35709999999999997"/>
    <n v="1"/>
    <x v="2"/>
    <x v="0"/>
    <x v="14"/>
  </r>
  <r>
    <x v="41"/>
    <x v="1"/>
    <n v="6"/>
    <n v="3"/>
    <n v="0.5"/>
    <n v="0"/>
    <x v="2"/>
    <x v="0"/>
    <x v="14"/>
  </r>
  <r>
    <x v="41"/>
    <x v="2"/>
    <n v="22"/>
    <n v="18"/>
    <n v="0.81810000000000005"/>
    <n v="1"/>
    <x v="2"/>
    <x v="0"/>
    <x v="14"/>
  </r>
  <r>
    <x v="42"/>
    <x v="0"/>
    <n v="129"/>
    <n v="91"/>
    <n v="0.70540000000000003"/>
    <n v="21"/>
    <x v="2"/>
    <x v="0"/>
    <x v="3"/>
  </r>
  <r>
    <x v="42"/>
    <x v="1"/>
    <n v="58"/>
    <n v="44"/>
    <n v="0.75860000000000005"/>
    <n v="12"/>
    <x v="2"/>
    <x v="0"/>
    <x v="3"/>
  </r>
  <r>
    <x v="42"/>
    <x v="2"/>
    <n v="141"/>
    <n v="124"/>
    <n v="0.87939999999999996"/>
    <n v="13"/>
    <x v="2"/>
    <x v="0"/>
    <x v="3"/>
  </r>
  <r>
    <x v="43"/>
    <x v="0"/>
    <n v="73"/>
    <n v="66"/>
    <n v="0.90410000000000001"/>
    <n v="10"/>
    <x v="2"/>
    <x v="0"/>
    <x v="6"/>
  </r>
  <r>
    <x v="43"/>
    <x v="1"/>
    <n v="44"/>
    <n v="40"/>
    <n v="0.90900000000000003"/>
    <n v="7"/>
    <x v="2"/>
    <x v="0"/>
    <x v="6"/>
  </r>
  <r>
    <x v="43"/>
    <x v="2"/>
    <n v="61"/>
    <n v="26"/>
    <n v="0.42620000000000002"/>
    <n v="0"/>
    <x v="2"/>
    <x v="0"/>
    <x v="6"/>
  </r>
  <r>
    <x v="44"/>
    <x v="0"/>
    <n v="151"/>
    <n v="79"/>
    <n v="0.52310000000000001"/>
    <n v="10"/>
    <x v="2"/>
    <x v="0"/>
    <x v="8"/>
  </r>
  <r>
    <x v="44"/>
    <x v="1"/>
    <n v="53"/>
    <n v="26"/>
    <n v="0.49049999999999999"/>
    <n v="7"/>
    <x v="2"/>
    <x v="0"/>
    <x v="8"/>
  </r>
  <r>
    <x v="44"/>
    <x v="2"/>
    <n v="74"/>
    <n v="61"/>
    <n v="0.82430000000000003"/>
    <n v="9"/>
    <x v="2"/>
    <x v="0"/>
    <x v="8"/>
  </r>
  <r>
    <x v="45"/>
    <x v="0"/>
    <n v="19"/>
    <n v="14"/>
    <n v="0.73680000000000001"/>
    <n v="1"/>
    <x v="2"/>
    <x v="0"/>
    <x v="15"/>
  </r>
  <r>
    <x v="45"/>
    <x v="1"/>
    <n v="4"/>
    <n v="1"/>
    <n v="0.25"/>
    <n v="1"/>
    <x v="2"/>
    <x v="0"/>
    <x v="15"/>
  </r>
  <r>
    <x v="45"/>
    <x v="2"/>
    <n v="23"/>
    <n v="19"/>
    <n v="0.82599999999999996"/>
    <n v="2"/>
    <x v="2"/>
    <x v="0"/>
    <x v="15"/>
  </r>
  <r>
    <x v="46"/>
    <x v="0"/>
    <n v="83"/>
    <n v="51"/>
    <n v="0.61439999999999995"/>
    <n v="9"/>
    <x v="2"/>
    <x v="0"/>
    <x v="3"/>
  </r>
  <r>
    <x v="46"/>
    <x v="1"/>
    <n v="44"/>
    <n v="26"/>
    <n v="0.59089999999999998"/>
    <n v="6"/>
    <x v="2"/>
    <x v="0"/>
    <x v="3"/>
  </r>
  <r>
    <x v="46"/>
    <x v="2"/>
    <n v="84"/>
    <n v="74"/>
    <n v="0.88090000000000002"/>
    <n v="4"/>
    <x v="2"/>
    <x v="0"/>
    <x v="3"/>
  </r>
  <r>
    <x v="47"/>
    <x v="0"/>
    <n v="34"/>
    <n v="23"/>
    <n v="0.6764"/>
    <n v="2"/>
    <x v="2"/>
    <x v="0"/>
    <x v="8"/>
  </r>
  <r>
    <x v="47"/>
    <x v="1"/>
    <n v="14"/>
    <n v="13"/>
    <n v="0.92849999999999999"/>
    <n v="1"/>
    <x v="2"/>
    <x v="0"/>
    <x v="8"/>
  </r>
  <r>
    <x v="47"/>
    <x v="2"/>
    <n v="46"/>
    <n v="37"/>
    <n v="0.80430000000000001"/>
    <n v="6"/>
    <x v="2"/>
    <x v="0"/>
    <x v="8"/>
  </r>
  <r>
    <x v="48"/>
    <x v="0"/>
    <n v="56"/>
    <n v="33"/>
    <n v="0.58919999999999995"/>
    <n v="4"/>
    <x v="2"/>
    <x v="0"/>
    <x v="8"/>
  </r>
  <r>
    <x v="48"/>
    <x v="1"/>
    <n v="44"/>
    <n v="33"/>
    <n v="0.75"/>
    <n v="1"/>
    <x v="2"/>
    <x v="0"/>
    <x v="8"/>
  </r>
  <r>
    <x v="48"/>
    <x v="2"/>
    <n v="48"/>
    <n v="39"/>
    <n v="0.8125"/>
    <n v="5"/>
    <x v="2"/>
    <x v="0"/>
    <x v="8"/>
  </r>
  <r>
    <x v="49"/>
    <x v="0"/>
    <n v="44"/>
    <n v="32"/>
    <n v="0.72719999999999996"/>
    <n v="0"/>
    <x v="2"/>
    <x v="0"/>
    <x v="8"/>
  </r>
  <r>
    <x v="49"/>
    <x v="1"/>
    <n v="23"/>
    <n v="18"/>
    <n v="0.78259999999999996"/>
    <n v="1"/>
    <x v="2"/>
    <x v="0"/>
    <x v="8"/>
  </r>
  <r>
    <x v="49"/>
    <x v="2"/>
    <n v="33"/>
    <n v="30"/>
    <n v="0.90900000000000003"/>
    <n v="3"/>
    <x v="2"/>
    <x v="0"/>
    <x v="8"/>
  </r>
  <r>
    <x v="50"/>
    <x v="0"/>
    <n v="10"/>
    <n v="5"/>
    <n v="0.5"/>
    <n v="1"/>
    <x v="2"/>
    <x v="0"/>
    <x v="16"/>
  </r>
  <r>
    <x v="50"/>
    <x v="1"/>
    <n v="8"/>
    <n v="6"/>
    <n v="0.75"/>
    <n v="1"/>
    <x v="2"/>
    <x v="0"/>
    <x v="16"/>
  </r>
  <r>
    <x v="50"/>
    <x v="2"/>
    <n v="16"/>
    <n v="15"/>
    <n v="0.9375"/>
    <n v="1"/>
    <x v="2"/>
    <x v="0"/>
    <x v="16"/>
  </r>
  <r>
    <x v="51"/>
    <x v="0"/>
    <n v="23"/>
    <n v="15"/>
    <n v="0.65210000000000001"/>
    <n v="0"/>
    <x v="2"/>
    <x v="0"/>
    <x v="16"/>
  </r>
  <r>
    <x v="51"/>
    <x v="1"/>
    <n v="8"/>
    <n v="6"/>
    <n v="0.75"/>
    <n v="1"/>
    <x v="2"/>
    <x v="0"/>
    <x v="16"/>
  </r>
  <r>
    <x v="51"/>
    <x v="2"/>
    <n v="17"/>
    <n v="16"/>
    <n v="0.94110000000000005"/>
    <n v="4"/>
    <x v="2"/>
    <x v="0"/>
    <x v="16"/>
  </r>
  <r>
    <x v="0"/>
    <x v="0"/>
    <n v="25"/>
    <n v="18"/>
    <n v="0.72"/>
    <n v="1"/>
    <x v="3"/>
    <x v="0"/>
    <x v="0"/>
  </r>
  <r>
    <x v="0"/>
    <x v="1"/>
    <n v="20"/>
    <n v="17"/>
    <n v="0.85"/>
    <n v="2"/>
    <x v="3"/>
    <x v="0"/>
    <x v="0"/>
  </r>
  <r>
    <x v="0"/>
    <x v="2"/>
    <n v="24"/>
    <n v="24"/>
    <n v="1"/>
    <n v="2"/>
    <x v="3"/>
    <x v="0"/>
    <x v="0"/>
  </r>
  <r>
    <x v="1"/>
    <x v="0"/>
    <n v="8"/>
    <n v="6"/>
    <n v="0.75"/>
    <n v="2"/>
    <x v="3"/>
    <x v="0"/>
    <x v="0"/>
  </r>
  <r>
    <x v="1"/>
    <x v="1"/>
    <n v="4"/>
    <n v="4"/>
    <n v="1"/>
    <n v="1"/>
    <x v="3"/>
    <x v="0"/>
    <x v="0"/>
  </r>
  <r>
    <x v="1"/>
    <x v="2"/>
    <n v="13"/>
    <n v="11"/>
    <n v="0.84609999999999996"/>
    <n v="0"/>
    <x v="3"/>
    <x v="0"/>
    <x v="0"/>
  </r>
  <r>
    <x v="2"/>
    <x v="0"/>
    <n v="9"/>
    <n v="4"/>
    <n v="0.44440000000000002"/>
    <n v="0"/>
    <x v="3"/>
    <x v="0"/>
    <x v="1"/>
  </r>
  <r>
    <x v="2"/>
    <x v="1"/>
    <n v="21"/>
    <n v="17"/>
    <n v="0.8095"/>
    <n v="0"/>
    <x v="3"/>
    <x v="0"/>
    <x v="1"/>
  </r>
  <r>
    <x v="2"/>
    <x v="2"/>
    <n v="11"/>
    <n v="10"/>
    <n v="0.90900000000000003"/>
    <n v="2"/>
    <x v="3"/>
    <x v="0"/>
    <x v="1"/>
  </r>
  <r>
    <x v="3"/>
    <x v="0"/>
    <n v="7"/>
    <n v="4"/>
    <n v="0.57140000000000002"/>
    <n v="0"/>
    <x v="3"/>
    <x v="0"/>
    <x v="1"/>
  </r>
  <r>
    <x v="3"/>
    <x v="1"/>
    <n v="7"/>
    <n v="5"/>
    <n v="0.71419999999999995"/>
    <n v="1"/>
    <x v="3"/>
    <x v="0"/>
    <x v="1"/>
  </r>
  <r>
    <x v="3"/>
    <x v="2"/>
    <n v="13"/>
    <n v="12"/>
    <n v="0.92300000000000004"/>
    <n v="0"/>
    <x v="3"/>
    <x v="0"/>
    <x v="1"/>
  </r>
  <r>
    <x v="4"/>
    <x v="0"/>
    <n v="15"/>
    <n v="12"/>
    <n v="0.8"/>
    <n v="0"/>
    <x v="3"/>
    <x v="0"/>
    <x v="1"/>
  </r>
  <r>
    <x v="4"/>
    <x v="2"/>
    <n v="17"/>
    <n v="16"/>
    <n v="0.94110000000000005"/>
    <n v="5"/>
    <x v="3"/>
    <x v="0"/>
    <x v="1"/>
  </r>
  <r>
    <x v="5"/>
    <x v="0"/>
    <n v="15"/>
    <n v="11"/>
    <n v="0.73329999999999995"/>
    <n v="3"/>
    <x v="3"/>
    <x v="0"/>
    <x v="1"/>
  </r>
  <r>
    <x v="5"/>
    <x v="1"/>
    <n v="16"/>
    <n v="14"/>
    <n v="0.875"/>
    <n v="2"/>
    <x v="3"/>
    <x v="0"/>
    <x v="1"/>
  </r>
  <r>
    <x v="5"/>
    <x v="2"/>
    <n v="21"/>
    <n v="19"/>
    <n v="0.90469999999999995"/>
    <n v="1"/>
    <x v="3"/>
    <x v="0"/>
    <x v="1"/>
  </r>
  <r>
    <x v="6"/>
    <x v="0"/>
    <n v="18"/>
    <n v="16"/>
    <n v="0.88880000000000003"/>
    <n v="3"/>
    <x v="3"/>
    <x v="0"/>
    <x v="1"/>
  </r>
  <r>
    <x v="6"/>
    <x v="1"/>
    <n v="7"/>
    <n v="7"/>
    <n v="1"/>
    <n v="1"/>
    <x v="3"/>
    <x v="0"/>
    <x v="1"/>
  </r>
  <r>
    <x v="6"/>
    <x v="2"/>
    <n v="22"/>
    <n v="21"/>
    <n v="0.95450000000000002"/>
    <n v="4"/>
    <x v="3"/>
    <x v="0"/>
    <x v="1"/>
  </r>
  <r>
    <x v="7"/>
    <x v="0"/>
    <n v="51"/>
    <n v="39"/>
    <n v="0.76470000000000005"/>
    <n v="14"/>
    <x v="3"/>
    <x v="0"/>
    <x v="1"/>
  </r>
  <r>
    <x v="7"/>
    <x v="1"/>
    <n v="19"/>
    <n v="15"/>
    <n v="0.78939999999999999"/>
    <n v="4"/>
    <x v="3"/>
    <x v="0"/>
    <x v="1"/>
  </r>
  <r>
    <x v="7"/>
    <x v="2"/>
    <n v="48"/>
    <n v="41"/>
    <n v="0.85409999999999997"/>
    <n v="1"/>
    <x v="3"/>
    <x v="0"/>
    <x v="1"/>
  </r>
  <r>
    <x v="8"/>
    <x v="0"/>
    <n v="70"/>
    <n v="50"/>
    <n v="0.71419999999999995"/>
    <n v="7"/>
    <x v="3"/>
    <x v="0"/>
    <x v="2"/>
  </r>
  <r>
    <x v="8"/>
    <x v="1"/>
    <n v="66"/>
    <n v="49"/>
    <n v="0.74239999999999995"/>
    <n v="5"/>
    <x v="3"/>
    <x v="0"/>
    <x v="2"/>
  </r>
  <r>
    <x v="8"/>
    <x v="2"/>
    <n v="105"/>
    <n v="91"/>
    <n v="0.86660000000000004"/>
    <n v="13"/>
    <x v="3"/>
    <x v="0"/>
    <x v="2"/>
  </r>
  <r>
    <x v="9"/>
    <x v="0"/>
    <n v="44"/>
    <n v="36"/>
    <n v="0.81810000000000005"/>
    <n v="0"/>
    <x v="3"/>
    <x v="0"/>
    <x v="2"/>
  </r>
  <r>
    <x v="9"/>
    <x v="1"/>
    <n v="68"/>
    <n v="40"/>
    <n v="0.58819999999999995"/>
    <n v="1"/>
    <x v="3"/>
    <x v="0"/>
    <x v="2"/>
  </r>
  <r>
    <x v="9"/>
    <x v="2"/>
    <n v="39"/>
    <n v="39"/>
    <n v="1"/>
    <n v="0"/>
    <x v="3"/>
    <x v="0"/>
    <x v="2"/>
  </r>
  <r>
    <x v="10"/>
    <x v="0"/>
    <n v="15"/>
    <n v="13"/>
    <n v="0.86660000000000004"/>
    <n v="1"/>
    <x v="3"/>
    <x v="0"/>
    <x v="2"/>
  </r>
  <r>
    <x v="10"/>
    <x v="1"/>
    <n v="14"/>
    <n v="13"/>
    <n v="0.92849999999999999"/>
    <n v="2"/>
    <x v="3"/>
    <x v="0"/>
    <x v="2"/>
  </r>
  <r>
    <x v="10"/>
    <x v="2"/>
    <n v="28"/>
    <n v="22"/>
    <n v="0.78569999999999995"/>
    <n v="7"/>
    <x v="3"/>
    <x v="0"/>
    <x v="2"/>
  </r>
  <r>
    <x v="11"/>
    <x v="0"/>
    <n v="45"/>
    <n v="32"/>
    <n v="0.71109999999999995"/>
    <n v="3"/>
    <x v="3"/>
    <x v="0"/>
    <x v="2"/>
  </r>
  <r>
    <x v="11"/>
    <x v="1"/>
    <n v="12"/>
    <n v="10"/>
    <n v="0.83330000000000004"/>
    <n v="2"/>
    <x v="3"/>
    <x v="0"/>
    <x v="2"/>
  </r>
  <r>
    <x v="11"/>
    <x v="2"/>
    <n v="48"/>
    <n v="45"/>
    <n v="0.9375"/>
    <n v="4"/>
    <x v="3"/>
    <x v="0"/>
    <x v="2"/>
  </r>
  <r>
    <x v="12"/>
    <x v="0"/>
    <n v="47"/>
    <n v="42"/>
    <n v="0.89359999999999995"/>
    <n v="7"/>
    <x v="3"/>
    <x v="0"/>
    <x v="2"/>
  </r>
  <r>
    <x v="12"/>
    <x v="1"/>
    <n v="33"/>
    <n v="31"/>
    <n v="0.93930000000000002"/>
    <n v="3"/>
    <x v="3"/>
    <x v="0"/>
    <x v="2"/>
  </r>
  <r>
    <x v="12"/>
    <x v="2"/>
    <n v="82"/>
    <n v="76"/>
    <n v="0.92679999999999996"/>
    <n v="12"/>
    <x v="3"/>
    <x v="0"/>
    <x v="2"/>
  </r>
  <r>
    <x v="13"/>
    <x v="0"/>
    <n v="92"/>
    <n v="81"/>
    <n v="0.88039999999999996"/>
    <n v="15"/>
    <x v="3"/>
    <x v="0"/>
    <x v="3"/>
  </r>
  <r>
    <x v="13"/>
    <x v="1"/>
    <n v="15"/>
    <n v="11"/>
    <n v="0.73329999999999995"/>
    <n v="1"/>
    <x v="3"/>
    <x v="0"/>
    <x v="3"/>
  </r>
  <r>
    <x v="13"/>
    <x v="2"/>
    <n v="97"/>
    <n v="81"/>
    <n v="0.83499999999999996"/>
    <n v="16"/>
    <x v="3"/>
    <x v="0"/>
    <x v="3"/>
  </r>
  <r>
    <x v="14"/>
    <x v="0"/>
    <n v="107"/>
    <n v="61"/>
    <n v="0.56999999999999995"/>
    <n v="6"/>
    <x v="3"/>
    <x v="0"/>
    <x v="2"/>
  </r>
  <r>
    <x v="14"/>
    <x v="1"/>
    <n v="40"/>
    <n v="24"/>
    <n v="0.6"/>
    <n v="1"/>
    <x v="3"/>
    <x v="0"/>
    <x v="2"/>
  </r>
  <r>
    <x v="14"/>
    <x v="2"/>
    <n v="64"/>
    <n v="56"/>
    <n v="0.875"/>
    <n v="3"/>
    <x v="3"/>
    <x v="0"/>
    <x v="2"/>
  </r>
  <r>
    <x v="15"/>
    <x v="0"/>
    <n v="11"/>
    <n v="7"/>
    <n v="0.63629999999999998"/>
    <n v="0"/>
    <x v="3"/>
    <x v="0"/>
    <x v="4"/>
  </r>
  <r>
    <x v="15"/>
    <x v="1"/>
    <n v="1"/>
    <n v="0"/>
    <n v="0"/>
    <n v="0"/>
    <x v="3"/>
    <x v="0"/>
    <x v="4"/>
  </r>
  <r>
    <x v="15"/>
    <x v="2"/>
    <n v="12"/>
    <n v="11"/>
    <n v="0.91659999999999997"/>
    <n v="3"/>
    <x v="3"/>
    <x v="0"/>
    <x v="4"/>
  </r>
  <r>
    <x v="16"/>
    <x v="0"/>
    <n v="10"/>
    <n v="6"/>
    <n v="0.6"/>
    <n v="1"/>
    <x v="3"/>
    <x v="0"/>
    <x v="5"/>
  </r>
  <r>
    <x v="16"/>
    <x v="1"/>
    <n v="2"/>
    <n v="2"/>
    <n v="1"/>
    <n v="0"/>
    <x v="3"/>
    <x v="0"/>
    <x v="5"/>
  </r>
  <r>
    <x v="16"/>
    <x v="2"/>
    <n v="5"/>
    <n v="4"/>
    <n v="0.8"/>
    <n v="0"/>
    <x v="3"/>
    <x v="0"/>
    <x v="5"/>
  </r>
  <r>
    <x v="17"/>
    <x v="0"/>
    <n v="96"/>
    <n v="54"/>
    <n v="0.5625"/>
    <n v="12"/>
    <x v="3"/>
    <x v="0"/>
    <x v="3"/>
  </r>
  <r>
    <x v="17"/>
    <x v="1"/>
    <n v="41"/>
    <n v="27"/>
    <n v="0.65849999999999997"/>
    <n v="4"/>
    <x v="3"/>
    <x v="0"/>
    <x v="3"/>
  </r>
  <r>
    <x v="17"/>
    <x v="2"/>
    <n v="60"/>
    <n v="52"/>
    <n v="0.86660000000000004"/>
    <n v="11"/>
    <x v="3"/>
    <x v="0"/>
    <x v="3"/>
  </r>
  <r>
    <x v="18"/>
    <x v="0"/>
    <n v="24"/>
    <n v="17"/>
    <n v="0.70830000000000004"/>
    <n v="0"/>
    <x v="3"/>
    <x v="0"/>
    <x v="3"/>
  </r>
  <r>
    <x v="18"/>
    <x v="1"/>
    <n v="10"/>
    <n v="9"/>
    <n v="0.9"/>
    <n v="0"/>
    <x v="3"/>
    <x v="0"/>
    <x v="3"/>
  </r>
  <r>
    <x v="18"/>
    <x v="2"/>
    <n v="21"/>
    <n v="17"/>
    <n v="0.8095"/>
    <n v="0"/>
    <x v="3"/>
    <x v="0"/>
    <x v="3"/>
  </r>
  <r>
    <x v="19"/>
    <x v="0"/>
    <n v="11"/>
    <n v="5"/>
    <n v="0.45450000000000002"/>
    <n v="0"/>
    <x v="3"/>
    <x v="0"/>
    <x v="6"/>
  </r>
  <r>
    <x v="19"/>
    <x v="1"/>
    <n v="10"/>
    <n v="5"/>
    <n v="0.5"/>
    <n v="1"/>
    <x v="3"/>
    <x v="0"/>
    <x v="6"/>
  </r>
  <r>
    <x v="19"/>
    <x v="2"/>
    <n v="13"/>
    <n v="12"/>
    <n v="0.92300000000000004"/>
    <n v="2"/>
    <x v="3"/>
    <x v="0"/>
    <x v="6"/>
  </r>
  <r>
    <x v="20"/>
    <x v="0"/>
    <n v="3"/>
    <n v="0"/>
    <n v="0"/>
    <n v="0"/>
    <x v="3"/>
    <x v="0"/>
    <x v="7"/>
  </r>
  <r>
    <x v="20"/>
    <x v="1"/>
    <n v="2"/>
    <n v="1"/>
    <n v="0.5"/>
    <n v="0"/>
    <x v="3"/>
    <x v="0"/>
    <x v="7"/>
  </r>
  <r>
    <x v="20"/>
    <x v="2"/>
    <n v="4"/>
    <n v="2"/>
    <n v="0.5"/>
    <n v="0"/>
    <x v="3"/>
    <x v="0"/>
    <x v="7"/>
  </r>
  <r>
    <x v="21"/>
    <x v="0"/>
    <n v="9"/>
    <n v="8"/>
    <n v="0.88880000000000003"/>
    <n v="2"/>
    <x v="3"/>
    <x v="0"/>
    <x v="0"/>
  </r>
  <r>
    <x v="21"/>
    <x v="1"/>
    <n v="6"/>
    <n v="6"/>
    <n v="1"/>
    <n v="2"/>
    <x v="3"/>
    <x v="0"/>
    <x v="0"/>
  </r>
  <r>
    <x v="21"/>
    <x v="2"/>
    <n v="15"/>
    <n v="12"/>
    <n v="0.8"/>
    <n v="0"/>
    <x v="3"/>
    <x v="0"/>
    <x v="0"/>
  </r>
  <r>
    <x v="22"/>
    <x v="0"/>
    <n v="47"/>
    <n v="38"/>
    <n v="0.8085"/>
    <n v="1"/>
    <x v="3"/>
    <x v="0"/>
    <x v="8"/>
  </r>
  <r>
    <x v="22"/>
    <x v="1"/>
    <n v="18"/>
    <n v="17"/>
    <n v="0.94440000000000002"/>
    <n v="2"/>
    <x v="3"/>
    <x v="0"/>
    <x v="8"/>
  </r>
  <r>
    <x v="22"/>
    <x v="2"/>
    <n v="76"/>
    <n v="67"/>
    <n v="0.88149999999999995"/>
    <n v="12"/>
    <x v="3"/>
    <x v="0"/>
    <x v="8"/>
  </r>
  <r>
    <x v="23"/>
    <x v="0"/>
    <n v="21"/>
    <n v="16"/>
    <n v="0.76190000000000002"/>
    <n v="1"/>
    <x v="3"/>
    <x v="0"/>
    <x v="9"/>
  </r>
  <r>
    <x v="23"/>
    <x v="1"/>
    <n v="21"/>
    <n v="17"/>
    <n v="0.8095"/>
    <n v="5"/>
    <x v="3"/>
    <x v="0"/>
    <x v="9"/>
  </r>
  <r>
    <x v="23"/>
    <x v="2"/>
    <n v="16"/>
    <n v="14"/>
    <n v="0.875"/>
    <n v="2"/>
    <x v="3"/>
    <x v="0"/>
    <x v="9"/>
  </r>
  <r>
    <x v="24"/>
    <x v="0"/>
    <n v="17"/>
    <n v="10"/>
    <n v="0.58819999999999995"/>
    <n v="3"/>
    <x v="3"/>
    <x v="0"/>
    <x v="9"/>
  </r>
  <r>
    <x v="24"/>
    <x v="1"/>
    <n v="33"/>
    <n v="29"/>
    <n v="0.87870000000000004"/>
    <n v="6"/>
    <x v="3"/>
    <x v="0"/>
    <x v="9"/>
  </r>
  <r>
    <x v="24"/>
    <x v="2"/>
    <n v="27"/>
    <n v="23"/>
    <n v="0.8518"/>
    <n v="1"/>
    <x v="3"/>
    <x v="0"/>
    <x v="9"/>
  </r>
  <r>
    <x v="25"/>
    <x v="0"/>
    <n v="69"/>
    <n v="45"/>
    <n v="0.65210000000000001"/>
    <n v="8"/>
    <x v="3"/>
    <x v="0"/>
    <x v="10"/>
  </r>
  <r>
    <x v="25"/>
    <x v="1"/>
    <n v="21"/>
    <n v="19"/>
    <n v="0.90469999999999995"/>
    <n v="1"/>
    <x v="3"/>
    <x v="0"/>
    <x v="10"/>
  </r>
  <r>
    <x v="25"/>
    <x v="2"/>
    <n v="28"/>
    <n v="22"/>
    <n v="0.78569999999999995"/>
    <n v="0"/>
    <x v="3"/>
    <x v="0"/>
    <x v="10"/>
  </r>
  <r>
    <x v="26"/>
    <x v="0"/>
    <n v="66"/>
    <n v="56"/>
    <n v="0.84840000000000004"/>
    <n v="4"/>
    <x v="3"/>
    <x v="0"/>
    <x v="10"/>
  </r>
  <r>
    <x v="26"/>
    <x v="1"/>
    <n v="40"/>
    <n v="21"/>
    <n v="0.52500000000000002"/>
    <n v="4"/>
    <x v="3"/>
    <x v="0"/>
    <x v="10"/>
  </r>
  <r>
    <x v="26"/>
    <x v="2"/>
    <n v="47"/>
    <n v="42"/>
    <n v="0.89359999999999995"/>
    <n v="0"/>
    <x v="3"/>
    <x v="0"/>
    <x v="10"/>
  </r>
  <r>
    <x v="27"/>
    <x v="0"/>
    <n v="25"/>
    <n v="17"/>
    <n v="0.68"/>
    <n v="0"/>
    <x v="3"/>
    <x v="0"/>
    <x v="10"/>
  </r>
  <r>
    <x v="27"/>
    <x v="1"/>
    <n v="9"/>
    <n v="2"/>
    <n v="0.22220000000000001"/>
    <n v="0"/>
    <x v="3"/>
    <x v="0"/>
    <x v="10"/>
  </r>
  <r>
    <x v="27"/>
    <x v="2"/>
    <n v="23"/>
    <n v="20"/>
    <n v="0.86950000000000005"/>
    <n v="1"/>
    <x v="3"/>
    <x v="0"/>
    <x v="10"/>
  </r>
  <r>
    <x v="28"/>
    <x v="0"/>
    <n v="5"/>
    <n v="3"/>
    <n v="0.6"/>
    <n v="0"/>
    <x v="3"/>
    <x v="0"/>
    <x v="11"/>
  </r>
  <r>
    <x v="28"/>
    <x v="1"/>
    <n v="1"/>
    <n v="1"/>
    <n v="1"/>
    <n v="0"/>
    <x v="3"/>
    <x v="0"/>
    <x v="11"/>
  </r>
  <r>
    <x v="28"/>
    <x v="2"/>
    <n v="13"/>
    <n v="13"/>
    <n v="1"/>
    <n v="0"/>
    <x v="3"/>
    <x v="0"/>
    <x v="11"/>
  </r>
  <r>
    <x v="29"/>
    <x v="0"/>
    <n v="10"/>
    <n v="7"/>
    <n v="0.7"/>
    <n v="0"/>
    <x v="3"/>
    <x v="0"/>
    <x v="0"/>
  </r>
  <r>
    <x v="29"/>
    <x v="1"/>
    <n v="10"/>
    <n v="8"/>
    <n v="0.8"/>
    <n v="1"/>
    <x v="3"/>
    <x v="0"/>
    <x v="0"/>
  </r>
  <r>
    <x v="29"/>
    <x v="2"/>
    <n v="21"/>
    <n v="20"/>
    <n v="0.95230000000000004"/>
    <n v="2"/>
    <x v="3"/>
    <x v="0"/>
    <x v="0"/>
  </r>
  <r>
    <x v="30"/>
    <x v="0"/>
    <n v="8"/>
    <n v="6"/>
    <n v="0.75"/>
    <n v="0"/>
    <x v="3"/>
    <x v="0"/>
    <x v="4"/>
  </r>
  <r>
    <x v="30"/>
    <x v="1"/>
    <n v="8"/>
    <n v="7"/>
    <n v="0.875"/>
    <n v="3"/>
    <x v="3"/>
    <x v="0"/>
    <x v="4"/>
  </r>
  <r>
    <x v="30"/>
    <x v="2"/>
    <n v="17"/>
    <n v="15"/>
    <n v="0.88229999999999997"/>
    <n v="1"/>
    <x v="3"/>
    <x v="0"/>
    <x v="4"/>
  </r>
  <r>
    <x v="31"/>
    <x v="0"/>
    <n v="8"/>
    <n v="5"/>
    <n v="0.625"/>
    <n v="0"/>
    <x v="3"/>
    <x v="0"/>
    <x v="4"/>
  </r>
  <r>
    <x v="31"/>
    <x v="1"/>
    <n v="2"/>
    <n v="2"/>
    <n v="1"/>
    <n v="0"/>
    <x v="3"/>
    <x v="0"/>
    <x v="4"/>
  </r>
  <r>
    <x v="31"/>
    <x v="2"/>
    <n v="7"/>
    <n v="7"/>
    <n v="1"/>
    <n v="2"/>
    <x v="3"/>
    <x v="0"/>
    <x v="4"/>
  </r>
  <r>
    <x v="32"/>
    <x v="0"/>
    <n v="7"/>
    <n v="6"/>
    <n v="0.85709999999999997"/>
    <n v="0"/>
    <x v="3"/>
    <x v="0"/>
    <x v="4"/>
  </r>
  <r>
    <x v="32"/>
    <x v="1"/>
    <n v="5"/>
    <n v="2"/>
    <n v="0.4"/>
    <n v="1"/>
    <x v="3"/>
    <x v="0"/>
    <x v="4"/>
  </r>
  <r>
    <x v="32"/>
    <x v="2"/>
    <n v="8"/>
    <n v="6"/>
    <n v="0.75"/>
    <n v="1"/>
    <x v="3"/>
    <x v="0"/>
    <x v="4"/>
  </r>
  <r>
    <x v="33"/>
    <x v="0"/>
    <n v="4"/>
    <n v="3"/>
    <n v="0.75"/>
    <n v="1"/>
    <x v="3"/>
    <x v="0"/>
    <x v="4"/>
  </r>
  <r>
    <x v="33"/>
    <x v="2"/>
    <n v="8"/>
    <n v="8"/>
    <n v="1"/>
    <n v="0"/>
    <x v="3"/>
    <x v="0"/>
    <x v="4"/>
  </r>
  <r>
    <x v="34"/>
    <x v="0"/>
    <n v="16"/>
    <n v="11"/>
    <n v="0.6875"/>
    <n v="1"/>
    <x v="3"/>
    <x v="0"/>
    <x v="4"/>
  </r>
  <r>
    <x v="34"/>
    <x v="1"/>
    <n v="9"/>
    <n v="8"/>
    <n v="0.88880000000000003"/>
    <n v="0"/>
    <x v="3"/>
    <x v="0"/>
    <x v="4"/>
  </r>
  <r>
    <x v="34"/>
    <x v="2"/>
    <n v="19"/>
    <n v="16"/>
    <n v="0.84209999999999996"/>
    <n v="0"/>
    <x v="3"/>
    <x v="0"/>
    <x v="4"/>
  </r>
  <r>
    <x v="35"/>
    <x v="0"/>
    <n v="7"/>
    <n v="4"/>
    <n v="0.57140000000000002"/>
    <n v="2"/>
    <x v="3"/>
    <x v="0"/>
    <x v="4"/>
  </r>
  <r>
    <x v="35"/>
    <x v="1"/>
    <n v="5"/>
    <n v="5"/>
    <n v="1"/>
    <n v="0"/>
    <x v="3"/>
    <x v="0"/>
    <x v="4"/>
  </r>
  <r>
    <x v="35"/>
    <x v="2"/>
    <n v="8"/>
    <n v="5"/>
    <n v="0.625"/>
    <n v="0"/>
    <x v="3"/>
    <x v="0"/>
    <x v="4"/>
  </r>
  <r>
    <x v="36"/>
    <x v="0"/>
    <n v="22"/>
    <n v="17"/>
    <n v="0.77270000000000005"/>
    <n v="3"/>
    <x v="3"/>
    <x v="0"/>
    <x v="12"/>
  </r>
  <r>
    <x v="36"/>
    <x v="1"/>
    <n v="12"/>
    <n v="10"/>
    <n v="0.83330000000000004"/>
    <n v="1"/>
    <x v="3"/>
    <x v="0"/>
    <x v="12"/>
  </r>
  <r>
    <x v="36"/>
    <x v="2"/>
    <n v="20"/>
    <n v="16"/>
    <n v="0.8"/>
    <n v="3"/>
    <x v="3"/>
    <x v="0"/>
    <x v="12"/>
  </r>
  <r>
    <x v="37"/>
    <x v="0"/>
    <n v="11"/>
    <n v="4"/>
    <n v="0.36359999999999998"/>
    <n v="0"/>
    <x v="3"/>
    <x v="0"/>
    <x v="13"/>
  </r>
  <r>
    <x v="37"/>
    <x v="1"/>
    <n v="12"/>
    <n v="7"/>
    <n v="0.58330000000000004"/>
    <n v="2"/>
    <x v="3"/>
    <x v="0"/>
    <x v="13"/>
  </r>
  <r>
    <x v="37"/>
    <x v="2"/>
    <n v="27"/>
    <n v="23"/>
    <n v="0.8518"/>
    <n v="4"/>
    <x v="3"/>
    <x v="0"/>
    <x v="13"/>
  </r>
  <r>
    <x v="38"/>
    <x v="0"/>
    <n v="18"/>
    <n v="15"/>
    <n v="0.83330000000000004"/>
    <n v="4"/>
    <x v="3"/>
    <x v="0"/>
    <x v="13"/>
  </r>
  <r>
    <x v="38"/>
    <x v="1"/>
    <n v="11"/>
    <n v="10"/>
    <n v="0.90900000000000003"/>
    <n v="0"/>
    <x v="3"/>
    <x v="0"/>
    <x v="13"/>
  </r>
  <r>
    <x v="38"/>
    <x v="2"/>
    <n v="57"/>
    <n v="50"/>
    <n v="0.87709999999999999"/>
    <n v="2"/>
    <x v="3"/>
    <x v="0"/>
    <x v="13"/>
  </r>
  <r>
    <x v="39"/>
    <x v="0"/>
    <n v="41"/>
    <n v="38"/>
    <n v="0.92679999999999996"/>
    <n v="3"/>
    <x v="3"/>
    <x v="0"/>
    <x v="2"/>
  </r>
  <r>
    <x v="39"/>
    <x v="1"/>
    <n v="13"/>
    <n v="11"/>
    <n v="0.84609999999999996"/>
    <n v="2"/>
    <x v="3"/>
    <x v="0"/>
    <x v="2"/>
  </r>
  <r>
    <x v="39"/>
    <x v="2"/>
    <n v="52"/>
    <n v="45"/>
    <n v="0.86529999999999996"/>
    <n v="5"/>
    <x v="3"/>
    <x v="0"/>
    <x v="2"/>
  </r>
  <r>
    <x v="40"/>
    <x v="0"/>
    <n v="15"/>
    <n v="9"/>
    <n v="0.6"/>
    <n v="0"/>
    <x v="3"/>
    <x v="0"/>
    <x v="14"/>
  </r>
  <r>
    <x v="40"/>
    <x v="1"/>
    <n v="28"/>
    <n v="21"/>
    <n v="0.75"/>
    <n v="4"/>
    <x v="3"/>
    <x v="0"/>
    <x v="14"/>
  </r>
  <r>
    <x v="40"/>
    <x v="2"/>
    <n v="30"/>
    <n v="29"/>
    <n v="0.96660000000000001"/>
    <n v="1"/>
    <x v="3"/>
    <x v="0"/>
    <x v="14"/>
  </r>
  <r>
    <x v="41"/>
    <x v="0"/>
    <n v="10"/>
    <n v="5"/>
    <n v="0.5"/>
    <n v="1"/>
    <x v="3"/>
    <x v="0"/>
    <x v="14"/>
  </r>
  <r>
    <x v="41"/>
    <x v="1"/>
    <n v="9"/>
    <n v="6"/>
    <n v="0.66659999999999997"/>
    <n v="2"/>
    <x v="3"/>
    <x v="0"/>
    <x v="14"/>
  </r>
  <r>
    <x v="41"/>
    <x v="2"/>
    <n v="18"/>
    <n v="17"/>
    <n v="0.94440000000000002"/>
    <n v="0"/>
    <x v="3"/>
    <x v="0"/>
    <x v="14"/>
  </r>
  <r>
    <x v="42"/>
    <x v="0"/>
    <n v="122"/>
    <n v="87"/>
    <n v="0.71309999999999996"/>
    <n v="12"/>
    <x v="3"/>
    <x v="0"/>
    <x v="3"/>
  </r>
  <r>
    <x v="42"/>
    <x v="1"/>
    <n v="87"/>
    <n v="70"/>
    <n v="0.80449999999999999"/>
    <n v="11"/>
    <x v="3"/>
    <x v="0"/>
    <x v="3"/>
  </r>
  <r>
    <x v="42"/>
    <x v="2"/>
    <n v="122"/>
    <n v="104"/>
    <n v="0.85240000000000005"/>
    <n v="14"/>
    <x v="3"/>
    <x v="0"/>
    <x v="3"/>
  </r>
  <r>
    <x v="43"/>
    <x v="0"/>
    <n v="69"/>
    <n v="59"/>
    <n v="0.85499999999999998"/>
    <n v="7"/>
    <x v="3"/>
    <x v="0"/>
    <x v="6"/>
  </r>
  <r>
    <x v="43"/>
    <x v="1"/>
    <n v="44"/>
    <n v="40"/>
    <n v="0.90900000000000003"/>
    <n v="6"/>
    <x v="3"/>
    <x v="0"/>
    <x v="6"/>
  </r>
  <r>
    <x v="43"/>
    <x v="2"/>
    <n v="70"/>
    <n v="35"/>
    <n v="0.5"/>
    <n v="0"/>
    <x v="3"/>
    <x v="0"/>
    <x v="6"/>
  </r>
  <r>
    <x v="44"/>
    <x v="0"/>
    <n v="135"/>
    <n v="47"/>
    <n v="0.34810000000000002"/>
    <n v="3"/>
    <x v="3"/>
    <x v="0"/>
    <x v="8"/>
  </r>
  <r>
    <x v="44"/>
    <x v="1"/>
    <n v="73"/>
    <n v="35"/>
    <n v="0.47939999999999999"/>
    <n v="8"/>
    <x v="3"/>
    <x v="0"/>
    <x v="8"/>
  </r>
  <r>
    <x v="44"/>
    <x v="2"/>
    <n v="55"/>
    <n v="49"/>
    <n v="0.89090000000000003"/>
    <n v="6"/>
    <x v="3"/>
    <x v="0"/>
    <x v="8"/>
  </r>
  <r>
    <x v="45"/>
    <x v="0"/>
    <n v="15"/>
    <n v="13"/>
    <n v="0.86660000000000004"/>
    <n v="2"/>
    <x v="3"/>
    <x v="0"/>
    <x v="15"/>
  </r>
  <r>
    <x v="45"/>
    <x v="1"/>
    <n v="2"/>
    <n v="2"/>
    <n v="1"/>
    <n v="0"/>
    <x v="3"/>
    <x v="0"/>
    <x v="15"/>
  </r>
  <r>
    <x v="45"/>
    <x v="2"/>
    <n v="20"/>
    <n v="18"/>
    <n v="0.9"/>
    <n v="2"/>
    <x v="3"/>
    <x v="0"/>
    <x v="15"/>
  </r>
  <r>
    <x v="46"/>
    <x v="0"/>
    <n v="72"/>
    <n v="44"/>
    <n v="0.61109999999999998"/>
    <n v="2"/>
    <x v="3"/>
    <x v="0"/>
    <x v="3"/>
  </r>
  <r>
    <x v="46"/>
    <x v="1"/>
    <n v="43"/>
    <n v="27"/>
    <n v="0.62790000000000001"/>
    <n v="2"/>
    <x v="3"/>
    <x v="0"/>
    <x v="3"/>
  </r>
  <r>
    <x v="46"/>
    <x v="2"/>
    <n v="79"/>
    <n v="72"/>
    <n v="0.9113"/>
    <n v="9"/>
    <x v="3"/>
    <x v="0"/>
    <x v="3"/>
  </r>
  <r>
    <x v="47"/>
    <x v="0"/>
    <n v="26"/>
    <n v="18"/>
    <n v="0.69230000000000003"/>
    <n v="2"/>
    <x v="3"/>
    <x v="0"/>
    <x v="8"/>
  </r>
  <r>
    <x v="47"/>
    <x v="1"/>
    <n v="12"/>
    <n v="11"/>
    <n v="0.91659999999999997"/>
    <n v="0"/>
    <x v="3"/>
    <x v="0"/>
    <x v="8"/>
  </r>
  <r>
    <x v="47"/>
    <x v="2"/>
    <n v="53"/>
    <n v="42"/>
    <n v="0.79239999999999999"/>
    <n v="7"/>
    <x v="3"/>
    <x v="0"/>
    <x v="8"/>
  </r>
  <r>
    <x v="48"/>
    <x v="0"/>
    <n v="57"/>
    <n v="44"/>
    <n v="0.77190000000000003"/>
    <n v="2"/>
    <x v="3"/>
    <x v="0"/>
    <x v="8"/>
  </r>
  <r>
    <x v="48"/>
    <x v="1"/>
    <n v="56"/>
    <n v="47"/>
    <n v="0.83919999999999995"/>
    <n v="4"/>
    <x v="3"/>
    <x v="0"/>
    <x v="8"/>
  </r>
  <r>
    <x v="48"/>
    <x v="2"/>
    <n v="45"/>
    <n v="42"/>
    <n v="0.93330000000000002"/>
    <n v="7"/>
    <x v="3"/>
    <x v="0"/>
    <x v="8"/>
  </r>
  <r>
    <x v="49"/>
    <x v="0"/>
    <n v="39"/>
    <n v="24"/>
    <n v="0.61529999999999996"/>
    <n v="1"/>
    <x v="3"/>
    <x v="0"/>
    <x v="8"/>
  </r>
  <r>
    <x v="49"/>
    <x v="1"/>
    <n v="14"/>
    <n v="8"/>
    <n v="0.57140000000000002"/>
    <n v="0"/>
    <x v="3"/>
    <x v="0"/>
    <x v="8"/>
  </r>
  <r>
    <x v="49"/>
    <x v="2"/>
    <n v="18"/>
    <n v="14"/>
    <n v="0.77769999999999995"/>
    <n v="1"/>
    <x v="3"/>
    <x v="0"/>
    <x v="8"/>
  </r>
  <r>
    <x v="50"/>
    <x v="0"/>
    <n v="10"/>
    <n v="7"/>
    <n v="0.7"/>
    <n v="0"/>
    <x v="3"/>
    <x v="0"/>
    <x v="16"/>
  </r>
  <r>
    <x v="50"/>
    <x v="1"/>
    <n v="8"/>
    <n v="4"/>
    <n v="0.5"/>
    <n v="0"/>
    <x v="3"/>
    <x v="0"/>
    <x v="16"/>
  </r>
  <r>
    <x v="50"/>
    <x v="2"/>
    <n v="11"/>
    <n v="8"/>
    <n v="0.72719999999999996"/>
    <n v="1"/>
    <x v="3"/>
    <x v="0"/>
    <x v="16"/>
  </r>
  <r>
    <x v="51"/>
    <x v="0"/>
    <n v="29"/>
    <n v="20"/>
    <n v="0.68959999999999999"/>
    <n v="0"/>
    <x v="3"/>
    <x v="0"/>
    <x v="16"/>
  </r>
  <r>
    <x v="51"/>
    <x v="1"/>
    <n v="8"/>
    <n v="7"/>
    <n v="0.875"/>
    <n v="2"/>
    <x v="3"/>
    <x v="0"/>
    <x v="16"/>
  </r>
  <r>
    <x v="51"/>
    <x v="2"/>
    <n v="25"/>
    <n v="17"/>
    <n v="0.68"/>
    <n v="2"/>
    <x v="3"/>
    <x v="0"/>
    <x v="16"/>
  </r>
  <r>
    <x v="0"/>
    <x v="0"/>
    <n v="16"/>
    <n v="13"/>
    <n v="0.8125"/>
    <n v="0"/>
    <x v="4"/>
    <x v="0"/>
    <x v="0"/>
  </r>
  <r>
    <x v="0"/>
    <x v="1"/>
    <n v="15"/>
    <n v="13"/>
    <n v="0.86660000000000004"/>
    <n v="0"/>
    <x v="4"/>
    <x v="0"/>
    <x v="0"/>
  </r>
  <r>
    <x v="0"/>
    <x v="2"/>
    <n v="36"/>
    <n v="32"/>
    <n v="0.88880000000000003"/>
    <n v="12"/>
    <x v="4"/>
    <x v="0"/>
    <x v="0"/>
  </r>
  <r>
    <x v="1"/>
    <x v="0"/>
    <n v="9"/>
    <n v="7"/>
    <n v="0.77769999999999995"/>
    <n v="1"/>
    <x v="4"/>
    <x v="0"/>
    <x v="0"/>
  </r>
  <r>
    <x v="1"/>
    <x v="1"/>
    <n v="2"/>
    <n v="1"/>
    <n v="0.5"/>
    <n v="0"/>
    <x v="4"/>
    <x v="0"/>
    <x v="0"/>
  </r>
  <r>
    <x v="1"/>
    <x v="2"/>
    <n v="11"/>
    <n v="9"/>
    <n v="0.81810000000000005"/>
    <n v="1"/>
    <x v="4"/>
    <x v="0"/>
    <x v="0"/>
  </r>
  <r>
    <x v="2"/>
    <x v="0"/>
    <n v="15"/>
    <n v="8"/>
    <n v="0.5333"/>
    <n v="0"/>
    <x v="4"/>
    <x v="0"/>
    <x v="1"/>
  </r>
  <r>
    <x v="2"/>
    <x v="1"/>
    <n v="8"/>
    <n v="4"/>
    <n v="0.5"/>
    <n v="0"/>
    <x v="4"/>
    <x v="0"/>
    <x v="1"/>
  </r>
  <r>
    <x v="2"/>
    <x v="2"/>
    <n v="20"/>
    <n v="17"/>
    <n v="0.85"/>
    <n v="1"/>
    <x v="4"/>
    <x v="0"/>
    <x v="1"/>
  </r>
  <r>
    <x v="3"/>
    <x v="0"/>
    <n v="6"/>
    <n v="4"/>
    <n v="0.66659999999999997"/>
    <n v="0"/>
    <x v="4"/>
    <x v="0"/>
    <x v="1"/>
  </r>
  <r>
    <x v="3"/>
    <x v="1"/>
    <n v="9"/>
    <n v="3"/>
    <n v="0.33329999999999999"/>
    <n v="0"/>
    <x v="4"/>
    <x v="0"/>
    <x v="1"/>
  </r>
  <r>
    <x v="3"/>
    <x v="2"/>
    <n v="6"/>
    <n v="6"/>
    <n v="1"/>
    <n v="0"/>
    <x v="4"/>
    <x v="0"/>
    <x v="1"/>
  </r>
  <r>
    <x v="4"/>
    <x v="0"/>
    <n v="11"/>
    <n v="9"/>
    <n v="0.81810000000000005"/>
    <n v="1"/>
    <x v="4"/>
    <x v="0"/>
    <x v="1"/>
  </r>
  <r>
    <x v="4"/>
    <x v="1"/>
    <n v="1"/>
    <n v="1"/>
    <n v="1"/>
    <n v="0"/>
    <x v="4"/>
    <x v="0"/>
    <x v="1"/>
  </r>
  <r>
    <x v="4"/>
    <x v="2"/>
    <n v="10"/>
    <n v="9"/>
    <n v="0.9"/>
    <n v="1"/>
    <x v="4"/>
    <x v="0"/>
    <x v="1"/>
  </r>
  <r>
    <x v="5"/>
    <x v="0"/>
    <n v="24"/>
    <n v="21"/>
    <n v="0.875"/>
    <n v="2"/>
    <x v="4"/>
    <x v="0"/>
    <x v="1"/>
  </r>
  <r>
    <x v="5"/>
    <x v="1"/>
    <n v="14"/>
    <n v="12"/>
    <n v="0.85709999999999997"/>
    <n v="1"/>
    <x v="4"/>
    <x v="0"/>
    <x v="1"/>
  </r>
  <r>
    <x v="5"/>
    <x v="2"/>
    <n v="20"/>
    <n v="18"/>
    <n v="0.9"/>
    <n v="2"/>
    <x v="4"/>
    <x v="0"/>
    <x v="1"/>
  </r>
  <r>
    <x v="6"/>
    <x v="0"/>
    <n v="20"/>
    <n v="19"/>
    <n v="0.95"/>
    <n v="2"/>
    <x v="4"/>
    <x v="0"/>
    <x v="1"/>
  </r>
  <r>
    <x v="6"/>
    <x v="1"/>
    <n v="5"/>
    <n v="4"/>
    <n v="0.8"/>
    <n v="0"/>
    <x v="4"/>
    <x v="0"/>
    <x v="1"/>
  </r>
  <r>
    <x v="6"/>
    <x v="2"/>
    <n v="23"/>
    <n v="20"/>
    <n v="0.86950000000000005"/>
    <n v="0"/>
    <x v="4"/>
    <x v="0"/>
    <x v="1"/>
  </r>
  <r>
    <x v="7"/>
    <x v="0"/>
    <n v="31"/>
    <n v="24"/>
    <n v="0.77410000000000001"/>
    <n v="9"/>
    <x v="4"/>
    <x v="0"/>
    <x v="1"/>
  </r>
  <r>
    <x v="7"/>
    <x v="1"/>
    <n v="17"/>
    <n v="17"/>
    <n v="1"/>
    <n v="4"/>
    <x v="4"/>
    <x v="0"/>
    <x v="1"/>
  </r>
  <r>
    <x v="7"/>
    <x v="2"/>
    <n v="74"/>
    <n v="60"/>
    <n v="0.81079999999999997"/>
    <n v="4"/>
    <x v="4"/>
    <x v="0"/>
    <x v="1"/>
  </r>
  <r>
    <x v="8"/>
    <x v="0"/>
    <n v="63"/>
    <n v="43"/>
    <n v="0.6825"/>
    <n v="4"/>
    <x v="4"/>
    <x v="0"/>
    <x v="2"/>
  </r>
  <r>
    <x v="8"/>
    <x v="1"/>
    <n v="52"/>
    <n v="34"/>
    <n v="0.65380000000000005"/>
    <n v="2"/>
    <x v="4"/>
    <x v="0"/>
    <x v="2"/>
  </r>
  <r>
    <x v="8"/>
    <x v="2"/>
    <n v="107"/>
    <n v="96"/>
    <n v="0.89710000000000001"/>
    <n v="6"/>
    <x v="4"/>
    <x v="0"/>
    <x v="2"/>
  </r>
  <r>
    <x v="9"/>
    <x v="0"/>
    <n v="44"/>
    <n v="41"/>
    <n v="0.93179999999999996"/>
    <n v="0"/>
    <x v="4"/>
    <x v="0"/>
    <x v="2"/>
  </r>
  <r>
    <x v="9"/>
    <x v="1"/>
    <n v="60"/>
    <n v="39"/>
    <n v="0.65"/>
    <n v="0"/>
    <x v="4"/>
    <x v="0"/>
    <x v="2"/>
  </r>
  <r>
    <x v="9"/>
    <x v="2"/>
    <n v="52"/>
    <n v="52"/>
    <n v="1"/>
    <n v="0"/>
    <x v="4"/>
    <x v="0"/>
    <x v="2"/>
  </r>
  <r>
    <x v="10"/>
    <x v="0"/>
    <n v="17"/>
    <n v="11"/>
    <n v="0.64700000000000002"/>
    <n v="4"/>
    <x v="4"/>
    <x v="0"/>
    <x v="2"/>
  </r>
  <r>
    <x v="10"/>
    <x v="1"/>
    <n v="6"/>
    <n v="3"/>
    <n v="0.5"/>
    <n v="0"/>
    <x v="4"/>
    <x v="0"/>
    <x v="2"/>
  </r>
  <r>
    <x v="10"/>
    <x v="2"/>
    <n v="18"/>
    <n v="17"/>
    <n v="0.94440000000000002"/>
    <n v="3"/>
    <x v="4"/>
    <x v="0"/>
    <x v="2"/>
  </r>
  <r>
    <x v="11"/>
    <x v="0"/>
    <n v="50"/>
    <n v="35"/>
    <n v="0.7"/>
    <n v="5"/>
    <x v="4"/>
    <x v="0"/>
    <x v="2"/>
  </r>
  <r>
    <x v="11"/>
    <x v="1"/>
    <n v="17"/>
    <n v="15"/>
    <n v="0.88229999999999997"/>
    <n v="4"/>
    <x v="4"/>
    <x v="0"/>
    <x v="2"/>
  </r>
  <r>
    <x v="11"/>
    <x v="2"/>
    <n v="46"/>
    <n v="44"/>
    <n v="0.95650000000000002"/>
    <n v="6"/>
    <x v="4"/>
    <x v="0"/>
    <x v="2"/>
  </r>
  <r>
    <x v="12"/>
    <x v="0"/>
    <n v="42"/>
    <n v="37"/>
    <n v="0.88090000000000002"/>
    <n v="4"/>
    <x v="4"/>
    <x v="0"/>
    <x v="2"/>
  </r>
  <r>
    <x v="12"/>
    <x v="1"/>
    <n v="33"/>
    <n v="29"/>
    <n v="0.87870000000000004"/>
    <n v="2"/>
    <x v="4"/>
    <x v="0"/>
    <x v="2"/>
  </r>
  <r>
    <x v="12"/>
    <x v="2"/>
    <n v="86"/>
    <n v="72"/>
    <n v="0.83720000000000006"/>
    <n v="13"/>
    <x v="4"/>
    <x v="0"/>
    <x v="2"/>
  </r>
  <r>
    <x v="29"/>
    <x v="0"/>
    <n v="12"/>
    <n v="5"/>
    <n v="0.41660000000000003"/>
    <n v="0"/>
    <x v="4"/>
    <x v="0"/>
    <x v="0"/>
  </r>
  <r>
    <x v="29"/>
    <x v="1"/>
    <n v="2"/>
    <n v="2"/>
    <n v="1"/>
    <n v="0"/>
    <x v="4"/>
    <x v="0"/>
    <x v="0"/>
  </r>
  <r>
    <x v="29"/>
    <x v="2"/>
    <n v="27"/>
    <n v="24"/>
    <n v="0.88880000000000003"/>
    <n v="1"/>
    <x v="4"/>
    <x v="0"/>
    <x v="0"/>
  </r>
  <r>
    <x v="13"/>
    <x v="0"/>
    <n v="82"/>
    <n v="70"/>
    <n v="0.85360000000000003"/>
    <n v="16"/>
    <x v="4"/>
    <x v="0"/>
    <x v="3"/>
  </r>
  <r>
    <x v="13"/>
    <x v="1"/>
    <n v="15"/>
    <n v="15"/>
    <n v="1"/>
    <n v="0"/>
    <x v="4"/>
    <x v="0"/>
    <x v="3"/>
  </r>
  <r>
    <x v="13"/>
    <x v="2"/>
    <n v="123"/>
    <n v="103"/>
    <n v="0.83730000000000004"/>
    <n v="17"/>
    <x v="4"/>
    <x v="0"/>
    <x v="3"/>
  </r>
  <r>
    <x v="14"/>
    <x v="0"/>
    <n v="90"/>
    <n v="38"/>
    <n v="0.42220000000000002"/>
    <n v="2"/>
    <x v="4"/>
    <x v="0"/>
    <x v="2"/>
  </r>
  <r>
    <x v="14"/>
    <x v="1"/>
    <n v="38"/>
    <n v="14"/>
    <n v="0.36840000000000001"/>
    <n v="0"/>
    <x v="4"/>
    <x v="0"/>
    <x v="2"/>
  </r>
  <r>
    <x v="14"/>
    <x v="2"/>
    <n v="43"/>
    <n v="39"/>
    <n v="0.90690000000000004"/>
    <n v="5"/>
    <x v="4"/>
    <x v="0"/>
    <x v="2"/>
  </r>
  <r>
    <x v="15"/>
    <x v="0"/>
    <n v="8"/>
    <n v="6"/>
    <n v="0.75"/>
    <n v="0"/>
    <x v="4"/>
    <x v="0"/>
    <x v="4"/>
  </r>
  <r>
    <x v="15"/>
    <x v="1"/>
    <n v="1"/>
    <n v="0"/>
    <n v="0"/>
    <n v="0"/>
    <x v="4"/>
    <x v="0"/>
    <x v="4"/>
  </r>
  <r>
    <x v="15"/>
    <x v="2"/>
    <n v="14"/>
    <n v="13"/>
    <n v="0.92849999999999999"/>
    <n v="1"/>
    <x v="4"/>
    <x v="0"/>
    <x v="4"/>
  </r>
  <r>
    <x v="16"/>
    <x v="0"/>
    <n v="14"/>
    <n v="12"/>
    <n v="0.85709999999999997"/>
    <n v="2"/>
    <x v="4"/>
    <x v="0"/>
    <x v="5"/>
  </r>
  <r>
    <x v="16"/>
    <x v="1"/>
    <n v="3"/>
    <n v="2"/>
    <n v="0.66659999999999997"/>
    <n v="0"/>
    <x v="4"/>
    <x v="0"/>
    <x v="5"/>
  </r>
  <r>
    <x v="16"/>
    <x v="2"/>
    <n v="7"/>
    <n v="2"/>
    <n v="0.28570000000000001"/>
    <n v="0"/>
    <x v="4"/>
    <x v="0"/>
    <x v="5"/>
  </r>
  <r>
    <x v="17"/>
    <x v="0"/>
    <n v="92"/>
    <n v="34"/>
    <n v="0.3695"/>
    <n v="6"/>
    <x v="4"/>
    <x v="0"/>
    <x v="3"/>
  </r>
  <r>
    <x v="17"/>
    <x v="1"/>
    <n v="60"/>
    <n v="36"/>
    <n v="0.6"/>
    <n v="9"/>
    <x v="4"/>
    <x v="0"/>
    <x v="3"/>
  </r>
  <r>
    <x v="17"/>
    <x v="2"/>
    <n v="63"/>
    <n v="57"/>
    <n v="0.90469999999999995"/>
    <n v="9"/>
    <x v="4"/>
    <x v="0"/>
    <x v="3"/>
  </r>
  <r>
    <x v="18"/>
    <x v="0"/>
    <n v="21"/>
    <n v="17"/>
    <n v="0.8095"/>
    <n v="0"/>
    <x v="4"/>
    <x v="0"/>
    <x v="3"/>
  </r>
  <r>
    <x v="18"/>
    <x v="1"/>
    <n v="8"/>
    <n v="6"/>
    <n v="0.75"/>
    <n v="0"/>
    <x v="4"/>
    <x v="0"/>
    <x v="3"/>
  </r>
  <r>
    <x v="18"/>
    <x v="2"/>
    <n v="34"/>
    <n v="30"/>
    <n v="0.88229999999999997"/>
    <n v="0"/>
    <x v="4"/>
    <x v="0"/>
    <x v="3"/>
  </r>
  <r>
    <x v="19"/>
    <x v="0"/>
    <n v="18"/>
    <n v="6"/>
    <n v="0.33329999999999999"/>
    <n v="0"/>
    <x v="4"/>
    <x v="0"/>
    <x v="6"/>
  </r>
  <r>
    <x v="19"/>
    <x v="1"/>
    <n v="14"/>
    <n v="3"/>
    <n v="0.2142"/>
    <n v="1"/>
    <x v="4"/>
    <x v="0"/>
    <x v="6"/>
  </r>
  <r>
    <x v="19"/>
    <x v="2"/>
    <n v="10"/>
    <n v="9"/>
    <n v="0.9"/>
    <n v="1"/>
    <x v="4"/>
    <x v="0"/>
    <x v="6"/>
  </r>
  <r>
    <x v="21"/>
    <x v="0"/>
    <n v="9"/>
    <n v="7"/>
    <n v="0.77769999999999995"/>
    <n v="2"/>
    <x v="4"/>
    <x v="0"/>
    <x v="0"/>
  </r>
  <r>
    <x v="21"/>
    <x v="1"/>
    <n v="4"/>
    <n v="3"/>
    <n v="0.75"/>
    <n v="0"/>
    <x v="4"/>
    <x v="0"/>
    <x v="0"/>
  </r>
  <r>
    <x v="21"/>
    <x v="2"/>
    <n v="25"/>
    <n v="21"/>
    <n v="0.84"/>
    <n v="0"/>
    <x v="4"/>
    <x v="0"/>
    <x v="0"/>
  </r>
  <r>
    <x v="22"/>
    <x v="0"/>
    <n v="35"/>
    <n v="25"/>
    <n v="0.71419999999999995"/>
    <n v="8"/>
    <x v="4"/>
    <x v="0"/>
    <x v="8"/>
  </r>
  <r>
    <x v="22"/>
    <x v="1"/>
    <n v="24"/>
    <n v="19"/>
    <n v="0.79159999999999997"/>
    <n v="1"/>
    <x v="4"/>
    <x v="0"/>
    <x v="8"/>
  </r>
  <r>
    <x v="22"/>
    <x v="2"/>
    <n v="62"/>
    <n v="57"/>
    <n v="0.91930000000000001"/>
    <n v="15"/>
    <x v="4"/>
    <x v="0"/>
    <x v="8"/>
  </r>
  <r>
    <x v="23"/>
    <x v="0"/>
    <n v="7"/>
    <n v="6"/>
    <n v="0.85709999999999997"/>
    <n v="1"/>
    <x v="4"/>
    <x v="0"/>
    <x v="9"/>
  </r>
  <r>
    <x v="23"/>
    <x v="1"/>
    <n v="7"/>
    <n v="4"/>
    <n v="0.57140000000000002"/>
    <n v="2"/>
    <x v="4"/>
    <x v="0"/>
    <x v="9"/>
  </r>
  <r>
    <x v="23"/>
    <x v="2"/>
    <n v="16"/>
    <n v="11"/>
    <n v="0.6875"/>
    <n v="1"/>
    <x v="4"/>
    <x v="0"/>
    <x v="9"/>
  </r>
  <r>
    <x v="24"/>
    <x v="0"/>
    <n v="15"/>
    <n v="11"/>
    <n v="0.73329999999999995"/>
    <n v="1"/>
    <x v="4"/>
    <x v="0"/>
    <x v="9"/>
  </r>
  <r>
    <x v="24"/>
    <x v="1"/>
    <n v="40"/>
    <n v="32"/>
    <n v="0.8"/>
    <n v="9"/>
    <x v="4"/>
    <x v="0"/>
    <x v="9"/>
  </r>
  <r>
    <x v="24"/>
    <x v="2"/>
    <n v="20"/>
    <n v="19"/>
    <n v="0.95"/>
    <n v="1"/>
    <x v="4"/>
    <x v="0"/>
    <x v="9"/>
  </r>
  <r>
    <x v="25"/>
    <x v="0"/>
    <n v="60"/>
    <n v="46"/>
    <n v="0.76659999999999995"/>
    <n v="3"/>
    <x v="4"/>
    <x v="0"/>
    <x v="10"/>
  </r>
  <r>
    <x v="25"/>
    <x v="1"/>
    <n v="24"/>
    <n v="21"/>
    <n v="0.875"/>
    <n v="4"/>
    <x v="4"/>
    <x v="0"/>
    <x v="10"/>
  </r>
  <r>
    <x v="25"/>
    <x v="2"/>
    <n v="38"/>
    <n v="33"/>
    <n v="0.86839999999999995"/>
    <n v="0"/>
    <x v="4"/>
    <x v="0"/>
    <x v="10"/>
  </r>
  <r>
    <x v="26"/>
    <x v="0"/>
    <n v="73"/>
    <n v="61"/>
    <n v="0.83560000000000001"/>
    <n v="7"/>
    <x v="4"/>
    <x v="0"/>
    <x v="10"/>
  </r>
  <r>
    <x v="26"/>
    <x v="1"/>
    <n v="43"/>
    <n v="25"/>
    <n v="0.58130000000000004"/>
    <n v="6"/>
    <x v="4"/>
    <x v="0"/>
    <x v="10"/>
  </r>
  <r>
    <x v="26"/>
    <x v="2"/>
    <n v="70"/>
    <n v="64"/>
    <n v="0.91420000000000001"/>
    <n v="0"/>
    <x v="4"/>
    <x v="0"/>
    <x v="10"/>
  </r>
  <r>
    <x v="27"/>
    <x v="0"/>
    <n v="21"/>
    <n v="17"/>
    <n v="0.8095"/>
    <n v="0"/>
    <x v="4"/>
    <x v="0"/>
    <x v="10"/>
  </r>
  <r>
    <x v="27"/>
    <x v="1"/>
    <n v="6"/>
    <n v="4"/>
    <n v="0.66659999999999997"/>
    <n v="1"/>
    <x v="4"/>
    <x v="0"/>
    <x v="10"/>
  </r>
  <r>
    <x v="27"/>
    <x v="2"/>
    <n v="19"/>
    <n v="18"/>
    <n v="0.94730000000000003"/>
    <n v="1"/>
    <x v="4"/>
    <x v="0"/>
    <x v="10"/>
  </r>
  <r>
    <x v="28"/>
    <x v="0"/>
    <n v="6"/>
    <n v="1"/>
    <n v="0.1666"/>
    <n v="0"/>
    <x v="4"/>
    <x v="0"/>
    <x v="11"/>
  </r>
  <r>
    <x v="28"/>
    <x v="1"/>
    <n v="2"/>
    <n v="0"/>
    <n v="0"/>
    <n v="0"/>
    <x v="4"/>
    <x v="0"/>
    <x v="11"/>
  </r>
  <r>
    <x v="28"/>
    <x v="2"/>
    <n v="5"/>
    <n v="5"/>
    <n v="1"/>
    <n v="0"/>
    <x v="4"/>
    <x v="0"/>
    <x v="11"/>
  </r>
  <r>
    <x v="30"/>
    <x v="0"/>
    <n v="11"/>
    <n v="8"/>
    <n v="0.72719999999999996"/>
    <n v="1"/>
    <x v="4"/>
    <x v="0"/>
    <x v="4"/>
  </r>
  <r>
    <x v="30"/>
    <x v="1"/>
    <n v="7"/>
    <n v="5"/>
    <n v="0.71419999999999995"/>
    <n v="0"/>
    <x v="4"/>
    <x v="0"/>
    <x v="4"/>
  </r>
  <r>
    <x v="30"/>
    <x v="2"/>
    <n v="17"/>
    <n v="14"/>
    <n v="0.82350000000000001"/>
    <n v="1"/>
    <x v="4"/>
    <x v="0"/>
    <x v="4"/>
  </r>
  <r>
    <x v="31"/>
    <x v="0"/>
    <n v="6"/>
    <n v="5"/>
    <n v="0.83330000000000004"/>
    <n v="0"/>
    <x v="4"/>
    <x v="0"/>
    <x v="4"/>
  </r>
  <r>
    <x v="31"/>
    <x v="1"/>
    <n v="1"/>
    <n v="1"/>
    <n v="1"/>
    <n v="0"/>
    <x v="4"/>
    <x v="0"/>
    <x v="4"/>
  </r>
  <r>
    <x v="31"/>
    <x v="2"/>
    <n v="8"/>
    <n v="6"/>
    <n v="0.75"/>
    <n v="0"/>
    <x v="4"/>
    <x v="0"/>
    <x v="4"/>
  </r>
  <r>
    <x v="32"/>
    <x v="0"/>
    <n v="7"/>
    <n v="5"/>
    <n v="0.71419999999999995"/>
    <n v="1"/>
    <x v="4"/>
    <x v="0"/>
    <x v="4"/>
  </r>
  <r>
    <x v="32"/>
    <x v="1"/>
    <n v="5"/>
    <n v="2"/>
    <n v="0.4"/>
    <n v="1"/>
    <x v="4"/>
    <x v="0"/>
    <x v="4"/>
  </r>
  <r>
    <x v="32"/>
    <x v="2"/>
    <n v="13"/>
    <n v="11"/>
    <n v="0.84609999999999996"/>
    <n v="1"/>
    <x v="4"/>
    <x v="0"/>
    <x v="4"/>
  </r>
  <r>
    <x v="33"/>
    <x v="0"/>
    <n v="8"/>
    <n v="7"/>
    <n v="0.875"/>
    <n v="0"/>
    <x v="4"/>
    <x v="0"/>
    <x v="4"/>
  </r>
  <r>
    <x v="33"/>
    <x v="1"/>
    <n v="4"/>
    <n v="3"/>
    <n v="0.75"/>
    <n v="0"/>
    <x v="4"/>
    <x v="0"/>
    <x v="4"/>
  </r>
  <r>
    <x v="33"/>
    <x v="2"/>
    <n v="16"/>
    <n v="15"/>
    <n v="0.9375"/>
    <n v="3"/>
    <x v="4"/>
    <x v="0"/>
    <x v="4"/>
  </r>
  <r>
    <x v="34"/>
    <x v="0"/>
    <n v="10"/>
    <n v="7"/>
    <n v="0.7"/>
    <n v="0"/>
    <x v="4"/>
    <x v="0"/>
    <x v="4"/>
  </r>
  <r>
    <x v="34"/>
    <x v="1"/>
    <n v="7"/>
    <n v="5"/>
    <n v="0.71419999999999995"/>
    <n v="1"/>
    <x v="4"/>
    <x v="0"/>
    <x v="4"/>
  </r>
  <r>
    <x v="34"/>
    <x v="2"/>
    <n v="25"/>
    <n v="21"/>
    <n v="0.84"/>
    <n v="0"/>
    <x v="4"/>
    <x v="0"/>
    <x v="4"/>
  </r>
  <r>
    <x v="35"/>
    <x v="0"/>
    <n v="9"/>
    <n v="7"/>
    <n v="0.77769999999999995"/>
    <n v="1"/>
    <x v="4"/>
    <x v="0"/>
    <x v="4"/>
  </r>
  <r>
    <x v="35"/>
    <x v="1"/>
    <n v="2"/>
    <n v="1"/>
    <n v="0.5"/>
    <n v="0"/>
    <x v="4"/>
    <x v="0"/>
    <x v="4"/>
  </r>
  <r>
    <x v="35"/>
    <x v="2"/>
    <n v="12"/>
    <n v="10"/>
    <n v="0.83330000000000004"/>
    <n v="0"/>
    <x v="4"/>
    <x v="0"/>
    <x v="4"/>
  </r>
  <r>
    <x v="36"/>
    <x v="0"/>
    <n v="20"/>
    <n v="13"/>
    <n v="0.65"/>
    <n v="1"/>
    <x v="4"/>
    <x v="0"/>
    <x v="12"/>
  </r>
  <r>
    <x v="36"/>
    <x v="1"/>
    <n v="12"/>
    <n v="9"/>
    <n v="0.75"/>
    <n v="1"/>
    <x v="4"/>
    <x v="0"/>
    <x v="12"/>
  </r>
  <r>
    <x v="36"/>
    <x v="2"/>
    <n v="20"/>
    <n v="19"/>
    <n v="0.95"/>
    <n v="2"/>
    <x v="4"/>
    <x v="0"/>
    <x v="12"/>
  </r>
  <r>
    <x v="37"/>
    <x v="0"/>
    <n v="20"/>
    <n v="14"/>
    <n v="0.7"/>
    <n v="2"/>
    <x v="4"/>
    <x v="0"/>
    <x v="13"/>
  </r>
  <r>
    <x v="37"/>
    <x v="1"/>
    <n v="5"/>
    <n v="2"/>
    <n v="0.4"/>
    <n v="0"/>
    <x v="4"/>
    <x v="0"/>
    <x v="13"/>
  </r>
  <r>
    <x v="37"/>
    <x v="2"/>
    <n v="38"/>
    <n v="30"/>
    <n v="0.78939999999999999"/>
    <n v="2"/>
    <x v="4"/>
    <x v="0"/>
    <x v="13"/>
  </r>
  <r>
    <x v="38"/>
    <x v="0"/>
    <n v="16"/>
    <n v="13"/>
    <n v="0.8125"/>
    <n v="0"/>
    <x v="4"/>
    <x v="0"/>
    <x v="13"/>
  </r>
  <r>
    <x v="38"/>
    <x v="1"/>
    <n v="5"/>
    <n v="5"/>
    <n v="1"/>
    <n v="0"/>
    <x v="4"/>
    <x v="0"/>
    <x v="13"/>
  </r>
  <r>
    <x v="38"/>
    <x v="2"/>
    <n v="53"/>
    <n v="47"/>
    <n v="0.88670000000000004"/>
    <n v="3"/>
    <x v="4"/>
    <x v="0"/>
    <x v="13"/>
  </r>
  <r>
    <x v="39"/>
    <x v="0"/>
    <n v="38"/>
    <n v="33"/>
    <n v="0.86839999999999995"/>
    <n v="6"/>
    <x v="4"/>
    <x v="0"/>
    <x v="2"/>
  </r>
  <r>
    <x v="39"/>
    <x v="1"/>
    <n v="16"/>
    <n v="16"/>
    <n v="1"/>
    <n v="3"/>
    <x v="4"/>
    <x v="0"/>
    <x v="2"/>
  </r>
  <r>
    <x v="39"/>
    <x v="2"/>
    <n v="53"/>
    <n v="50"/>
    <n v="0.94330000000000003"/>
    <n v="7"/>
    <x v="4"/>
    <x v="0"/>
    <x v="2"/>
  </r>
  <r>
    <x v="40"/>
    <x v="0"/>
    <n v="24"/>
    <n v="16"/>
    <n v="0.66659999999999997"/>
    <n v="1"/>
    <x v="4"/>
    <x v="0"/>
    <x v="14"/>
  </r>
  <r>
    <x v="40"/>
    <x v="1"/>
    <n v="19"/>
    <n v="13"/>
    <n v="0.68420000000000003"/>
    <n v="0"/>
    <x v="4"/>
    <x v="0"/>
    <x v="14"/>
  </r>
  <r>
    <x v="40"/>
    <x v="2"/>
    <n v="31"/>
    <n v="30"/>
    <n v="0.9677"/>
    <n v="2"/>
    <x v="4"/>
    <x v="0"/>
    <x v="14"/>
  </r>
  <r>
    <x v="41"/>
    <x v="0"/>
    <n v="12"/>
    <n v="8"/>
    <n v="0.66659999999999997"/>
    <n v="0"/>
    <x v="4"/>
    <x v="0"/>
    <x v="14"/>
  </r>
  <r>
    <x v="41"/>
    <x v="1"/>
    <n v="7"/>
    <n v="3"/>
    <n v="0.42849999999999999"/>
    <n v="0"/>
    <x v="4"/>
    <x v="0"/>
    <x v="14"/>
  </r>
  <r>
    <x v="41"/>
    <x v="2"/>
    <n v="22"/>
    <n v="20"/>
    <n v="0.90900000000000003"/>
    <n v="1"/>
    <x v="4"/>
    <x v="0"/>
    <x v="14"/>
  </r>
  <r>
    <x v="42"/>
    <x v="0"/>
    <n v="123"/>
    <n v="92"/>
    <n v="0.74790000000000001"/>
    <n v="25"/>
    <x v="4"/>
    <x v="0"/>
    <x v="3"/>
  </r>
  <r>
    <x v="42"/>
    <x v="1"/>
    <n v="74"/>
    <n v="61"/>
    <n v="0.82430000000000003"/>
    <n v="12"/>
    <x v="4"/>
    <x v="0"/>
    <x v="3"/>
  </r>
  <r>
    <x v="42"/>
    <x v="2"/>
    <n v="117"/>
    <n v="104"/>
    <n v="0.88880000000000003"/>
    <n v="19"/>
    <x v="4"/>
    <x v="0"/>
    <x v="3"/>
  </r>
  <r>
    <x v="43"/>
    <x v="0"/>
    <n v="54"/>
    <n v="41"/>
    <n v="0.75919999999999999"/>
    <n v="4"/>
    <x v="4"/>
    <x v="0"/>
    <x v="6"/>
  </r>
  <r>
    <x v="43"/>
    <x v="1"/>
    <n v="42"/>
    <n v="33"/>
    <n v="0.78569999999999995"/>
    <n v="2"/>
    <x v="4"/>
    <x v="0"/>
    <x v="6"/>
  </r>
  <r>
    <x v="43"/>
    <x v="2"/>
    <n v="70"/>
    <n v="36"/>
    <n v="0.51419999999999999"/>
    <n v="0"/>
    <x v="4"/>
    <x v="0"/>
    <x v="6"/>
  </r>
  <r>
    <x v="44"/>
    <x v="0"/>
    <n v="107"/>
    <n v="41"/>
    <n v="0.3831"/>
    <n v="4"/>
    <x v="4"/>
    <x v="0"/>
    <x v="8"/>
  </r>
  <r>
    <x v="44"/>
    <x v="1"/>
    <n v="50"/>
    <n v="21"/>
    <n v="0.42"/>
    <n v="0"/>
    <x v="4"/>
    <x v="0"/>
    <x v="8"/>
  </r>
  <r>
    <x v="44"/>
    <x v="2"/>
    <n v="72"/>
    <n v="60"/>
    <n v="0.83330000000000004"/>
    <n v="9"/>
    <x v="4"/>
    <x v="0"/>
    <x v="8"/>
  </r>
  <r>
    <x v="45"/>
    <x v="0"/>
    <n v="21"/>
    <n v="15"/>
    <n v="0.71419999999999995"/>
    <n v="2"/>
    <x v="4"/>
    <x v="0"/>
    <x v="15"/>
  </r>
  <r>
    <x v="45"/>
    <x v="1"/>
    <n v="4"/>
    <n v="2"/>
    <n v="0.5"/>
    <n v="0"/>
    <x v="4"/>
    <x v="0"/>
    <x v="15"/>
  </r>
  <r>
    <x v="45"/>
    <x v="2"/>
    <n v="20"/>
    <n v="18"/>
    <n v="0.9"/>
    <n v="1"/>
    <x v="4"/>
    <x v="0"/>
    <x v="15"/>
  </r>
  <r>
    <x v="46"/>
    <x v="0"/>
    <n v="48"/>
    <n v="28"/>
    <n v="0.58330000000000004"/>
    <n v="3"/>
    <x v="4"/>
    <x v="0"/>
    <x v="3"/>
  </r>
  <r>
    <x v="46"/>
    <x v="1"/>
    <n v="40"/>
    <n v="28"/>
    <n v="0.7"/>
    <n v="3"/>
    <x v="4"/>
    <x v="0"/>
    <x v="3"/>
  </r>
  <r>
    <x v="46"/>
    <x v="2"/>
    <n v="75"/>
    <n v="69"/>
    <n v="0.92"/>
    <n v="7"/>
    <x v="4"/>
    <x v="0"/>
    <x v="3"/>
  </r>
  <r>
    <x v="47"/>
    <x v="0"/>
    <n v="33"/>
    <n v="25"/>
    <n v="0.75749999999999995"/>
    <n v="2"/>
    <x v="4"/>
    <x v="0"/>
    <x v="8"/>
  </r>
  <r>
    <x v="47"/>
    <x v="1"/>
    <n v="12"/>
    <n v="11"/>
    <n v="0.91659999999999997"/>
    <n v="1"/>
    <x v="4"/>
    <x v="0"/>
    <x v="8"/>
  </r>
  <r>
    <x v="47"/>
    <x v="2"/>
    <n v="49"/>
    <n v="40"/>
    <n v="0.81630000000000003"/>
    <n v="8"/>
    <x v="4"/>
    <x v="0"/>
    <x v="8"/>
  </r>
  <r>
    <x v="48"/>
    <x v="0"/>
    <n v="39"/>
    <n v="31"/>
    <n v="0.79479999999999995"/>
    <n v="6"/>
    <x v="4"/>
    <x v="0"/>
    <x v="8"/>
  </r>
  <r>
    <x v="48"/>
    <x v="1"/>
    <n v="40"/>
    <n v="37"/>
    <n v="0.92500000000000004"/>
    <n v="2"/>
    <x v="4"/>
    <x v="0"/>
    <x v="8"/>
  </r>
  <r>
    <x v="48"/>
    <x v="2"/>
    <n v="69"/>
    <n v="61"/>
    <n v="0.88400000000000001"/>
    <n v="15"/>
    <x v="4"/>
    <x v="0"/>
    <x v="8"/>
  </r>
  <r>
    <x v="49"/>
    <x v="0"/>
    <n v="44"/>
    <n v="25"/>
    <n v="0.56810000000000005"/>
    <n v="1"/>
    <x v="4"/>
    <x v="0"/>
    <x v="8"/>
  </r>
  <r>
    <x v="49"/>
    <x v="1"/>
    <n v="10"/>
    <n v="8"/>
    <n v="0.8"/>
    <n v="0"/>
    <x v="4"/>
    <x v="0"/>
    <x v="8"/>
  </r>
  <r>
    <x v="49"/>
    <x v="2"/>
    <n v="29"/>
    <n v="26"/>
    <n v="0.89649999999999996"/>
    <n v="3"/>
    <x v="4"/>
    <x v="0"/>
    <x v="8"/>
  </r>
  <r>
    <x v="50"/>
    <x v="0"/>
    <n v="17"/>
    <n v="5"/>
    <n v="0.29409999999999997"/>
    <n v="0"/>
    <x v="4"/>
    <x v="0"/>
    <x v="16"/>
  </r>
  <r>
    <x v="50"/>
    <x v="1"/>
    <n v="8"/>
    <n v="3"/>
    <n v="0.375"/>
    <n v="2"/>
    <x v="4"/>
    <x v="0"/>
    <x v="16"/>
  </r>
  <r>
    <x v="50"/>
    <x v="2"/>
    <n v="15"/>
    <n v="13"/>
    <n v="0.86660000000000004"/>
    <n v="0"/>
    <x v="4"/>
    <x v="0"/>
    <x v="16"/>
  </r>
  <r>
    <x v="51"/>
    <x v="0"/>
    <n v="19"/>
    <n v="16"/>
    <n v="0.84209999999999996"/>
    <n v="1"/>
    <x v="4"/>
    <x v="0"/>
    <x v="16"/>
  </r>
  <r>
    <x v="51"/>
    <x v="1"/>
    <n v="4"/>
    <n v="3"/>
    <n v="0.75"/>
    <n v="0"/>
    <x v="4"/>
    <x v="0"/>
    <x v="16"/>
  </r>
  <r>
    <x v="51"/>
    <x v="2"/>
    <n v="16"/>
    <n v="14"/>
    <n v="0.875"/>
    <n v="2"/>
    <x v="4"/>
    <x v="0"/>
    <x v="16"/>
  </r>
  <r>
    <x v="52"/>
    <x v="0"/>
    <n v="44"/>
    <n v="34"/>
    <n v="0.77270000000000005"/>
    <n v="5"/>
    <x v="4"/>
    <x v="0"/>
    <x v="3"/>
  </r>
  <r>
    <x v="52"/>
    <x v="1"/>
    <n v="8"/>
    <n v="5"/>
    <n v="0.625"/>
    <n v="0"/>
    <x v="4"/>
    <x v="0"/>
    <x v="3"/>
  </r>
  <r>
    <x v="52"/>
    <x v="2"/>
    <n v="36"/>
    <n v="34"/>
    <n v="0.94440000000000002"/>
    <n v="0"/>
    <x v="4"/>
    <x v="0"/>
    <x v="3"/>
  </r>
  <r>
    <x v="52"/>
    <x v="0"/>
    <n v="36"/>
    <n v="29"/>
    <n v="0.80549999999999999"/>
    <n v="4"/>
    <x v="3"/>
    <x v="0"/>
    <x v="3"/>
  </r>
  <r>
    <x v="52"/>
    <x v="1"/>
    <n v="15"/>
    <n v="12"/>
    <n v="0.8"/>
    <n v="0"/>
    <x v="3"/>
    <x v="0"/>
    <x v="3"/>
  </r>
  <r>
    <x v="52"/>
    <x v="2"/>
    <n v="40"/>
    <n v="36"/>
    <n v="0.9"/>
    <n v="0"/>
    <x v="3"/>
    <x v="0"/>
    <x v="3"/>
  </r>
  <r>
    <x v="52"/>
    <x v="0"/>
    <n v="45"/>
    <n v="34"/>
    <n v="0.75549999999999995"/>
    <n v="3"/>
    <x v="2"/>
    <x v="0"/>
    <x v="3"/>
  </r>
  <r>
    <x v="52"/>
    <x v="1"/>
    <n v="13"/>
    <n v="11"/>
    <n v="0.84609999999999996"/>
    <n v="2"/>
    <x v="2"/>
    <x v="0"/>
    <x v="3"/>
  </r>
  <r>
    <x v="52"/>
    <x v="2"/>
    <n v="40"/>
    <n v="34"/>
    <n v="0.85"/>
    <n v="0"/>
    <x v="2"/>
    <x v="0"/>
    <x v="3"/>
  </r>
  <r>
    <x v="52"/>
    <x v="0"/>
    <n v="49"/>
    <n v="39"/>
    <n v="0.79590000000000005"/>
    <n v="3"/>
    <x v="1"/>
    <x v="0"/>
    <x v="3"/>
  </r>
  <r>
    <x v="52"/>
    <x v="1"/>
    <n v="14"/>
    <n v="12"/>
    <n v="0.85709999999999997"/>
    <n v="1"/>
    <x v="1"/>
    <x v="0"/>
    <x v="3"/>
  </r>
  <r>
    <x v="52"/>
    <x v="2"/>
    <n v="57"/>
    <n v="48"/>
    <n v="0.84209999999999996"/>
    <n v="0"/>
    <x v="1"/>
    <x v="0"/>
    <x v="3"/>
  </r>
  <r>
    <x v="0"/>
    <x v="0"/>
    <n v="13"/>
    <n v="10"/>
    <n v="0.76919999999999999"/>
    <n v="1"/>
    <x v="5"/>
    <x v="0"/>
    <x v="0"/>
  </r>
  <r>
    <x v="0"/>
    <x v="1"/>
    <n v="13"/>
    <n v="10"/>
    <n v="0.76919999999999999"/>
    <n v="1"/>
    <x v="5"/>
    <x v="0"/>
    <x v="0"/>
  </r>
  <r>
    <x v="0"/>
    <x v="2"/>
    <n v="31"/>
    <n v="30"/>
    <n v="0.9677"/>
    <n v="8"/>
    <x v="5"/>
    <x v="0"/>
    <x v="0"/>
  </r>
  <r>
    <x v="1"/>
    <x v="0"/>
    <n v="7"/>
    <n v="6"/>
    <n v="0.85709999999999997"/>
    <n v="0"/>
    <x v="5"/>
    <x v="0"/>
    <x v="0"/>
  </r>
  <r>
    <x v="1"/>
    <x v="1"/>
    <n v="6"/>
    <n v="3"/>
    <n v="0.5"/>
    <n v="0"/>
    <x v="5"/>
    <x v="0"/>
    <x v="0"/>
  </r>
  <r>
    <x v="1"/>
    <x v="2"/>
    <n v="4"/>
    <n v="3"/>
    <n v="0.75"/>
    <n v="1"/>
    <x v="5"/>
    <x v="0"/>
    <x v="0"/>
  </r>
  <r>
    <x v="2"/>
    <x v="0"/>
    <n v="8"/>
    <n v="8"/>
    <n v="1"/>
    <n v="0"/>
    <x v="5"/>
    <x v="0"/>
    <x v="1"/>
  </r>
  <r>
    <x v="2"/>
    <x v="1"/>
    <n v="9"/>
    <n v="4"/>
    <n v="0.44440000000000002"/>
    <n v="0"/>
    <x v="5"/>
    <x v="0"/>
    <x v="1"/>
  </r>
  <r>
    <x v="2"/>
    <x v="2"/>
    <n v="18"/>
    <n v="15"/>
    <n v="0.83330000000000004"/>
    <n v="2"/>
    <x v="5"/>
    <x v="0"/>
    <x v="1"/>
  </r>
  <r>
    <x v="3"/>
    <x v="0"/>
    <n v="8"/>
    <n v="6"/>
    <n v="0.75"/>
    <n v="0"/>
    <x v="5"/>
    <x v="0"/>
    <x v="1"/>
  </r>
  <r>
    <x v="3"/>
    <x v="1"/>
    <n v="6"/>
    <n v="5"/>
    <n v="0.83330000000000004"/>
    <n v="0"/>
    <x v="5"/>
    <x v="0"/>
    <x v="1"/>
  </r>
  <r>
    <x v="3"/>
    <x v="2"/>
    <n v="16"/>
    <n v="14"/>
    <n v="0.875"/>
    <n v="4"/>
    <x v="5"/>
    <x v="0"/>
    <x v="1"/>
  </r>
  <r>
    <x v="4"/>
    <x v="0"/>
    <n v="5"/>
    <n v="3"/>
    <n v="0.6"/>
    <n v="0"/>
    <x v="5"/>
    <x v="0"/>
    <x v="1"/>
  </r>
  <r>
    <x v="4"/>
    <x v="1"/>
    <n v="1"/>
    <n v="1"/>
    <n v="1"/>
    <n v="0"/>
    <x v="5"/>
    <x v="0"/>
    <x v="1"/>
  </r>
  <r>
    <x v="4"/>
    <x v="2"/>
    <n v="16"/>
    <n v="14"/>
    <n v="0.875"/>
    <n v="2"/>
    <x v="5"/>
    <x v="0"/>
    <x v="1"/>
  </r>
  <r>
    <x v="5"/>
    <x v="0"/>
    <n v="11"/>
    <n v="6"/>
    <n v="0.5454"/>
    <n v="1"/>
    <x v="5"/>
    <x v="0"/>
    <x v="1"/>
  </r>
  <r>
    <x v="5"/>
    <x v="1"/>
    <n v="16"/>
    <n v="14"/>
    <n v="0.875"/>
    <n v="1"/>
    <x v="5"/>
    <x v="0"/>
    <x v="1"/>
  </r>
  <r>
    <x v="5"/>
    <x v="2"/>
    <n v="20"/>
    <n v="18"/>
    <n v="0.9"/>
    <n v="1"/>
    <x v="5"/>
    <x v="0"/>
    <x v="1"/>
  </r>
  <r>
    <x v="6"/>
    <x v="0"/>
    <n v="16"/>
    <n v="15"/>
    <n v="0.9375"/>
    <n v="3"/>
    <x v="5"/>
    <x v="0"/>
    <x v="1"/>
  </r>
  <r>
    <x v="6"/>
    <x v="1"/>
    <n v="6"/>
    <n v="4"/>
    <n v="0.66659999999999997"/>
    <n v="1"/>
    <x v="5"/>
    <x v="0"/>
    <x v="1"/>
  </r>
  <r>
    <x v="6"/>
    <x v="2"/>
    <n v="20"/>
    <n v="18"/>
    <n v="0.9"/>
    <n v="1"/>
    <x v="5"/>
    <x v="0"/>
    <x v="1"/>
  </r>
  <r>
    <x v="7"/>
    <x v="0"/>
    <n v="32"/>
    <n v="28"/>
    <n v="0.875"/>
    <n v="10"/>
    <x v="5"/>
    <x v="0"/>
    <x v="1"/>
  </r>
  <r>
    <x v="7"/>
    <x v="1"/>
    <n v="27"/>
    <n v="24"/>
    <n v="0.88880000000000003"/>
    <n v="6"/>
    <x v="5"/>
    <x v="0"/>
    <x v="1"/>
  </r>
  <r>
    <x v="7"/>
    <x v="2"/>
    <n v="50"/>
    <n v="46"/>
    <n v="0.92"/>
    <n v="7"/>
    <x v="5"/>
    <x v="0"/>
    <x v="1"/>
  </r>
  <r>
    <x v="8"/>
    <x v="0"/>
    <n v="71"/>
    <n v="45"/>
    <n v="0.63380000000000003"/>
    <n v="9"/>
    <x v="5"/>
    <x v="0"/>
    <x v="2"/>
  </r>
  <r>
    <x v="8"/>
    <x v="1"/>
    <n v="59"/>
    <n v="41"/>
    <n v="0.69489999999999996"/>
    <n v="3"/>
    <x v="5"/>
    <x v="0"/>
    <x v="2"/>
  </r>
  <r>
    <x v="8"/>
    <x v="2"/>
    <n v="89"/>
    <n v="80"/>
    <n v="0.89880000000000004"/>
    <n v="6"/>
    <x v="5"/>
    <x v="0"/>
    <x v="2"/>
  </r>
  <r>
    <x v="9"/>
    <x v="0"/>
    <n v="48"/>
    <n v="42"/>
    <n v="0.875"/>
    <n v="0"/>
    <x v="5"/>
    <x v="0"/>
    <x v="2"/>
  </r>
  <r>
    <x v="9"/>
    <x v="1"/>
    <n v="39"/>
    <n v="29"/>
    <n v="0.74350000000000005"/>
    <n v="0"/>
    <x v="5"/>
    <x v="0"/>
    <x v="2"/>
  </r>
  <r>
    <x v="9"/>
    <x v="2"/>
    <n v="37"/>
    <n v="37"/>
    <n v="1"/>
    <n v="0"/>
    <x v="5"/>
    <x v="0"/>
    <x v="2"/>
  </r>
  <r>
    <x v="10"/>
    <x v="0"/>
    <n v="17"/>
    <n v="15"/>
    <n v="0.88229999999999997"/>
    <n v="1"/>
    <x v="5"/>
    <x v="0"/>
    <x v="2"/>
  </r>
  <r>
    <x v="10"/>
    <x v="1"/>
    <n v="11"/>
    <n v="9"/>
    <n v="0.81810000000000005"/>
    <n v="0"/>
    <x v="5"/>
    <x v="0"/>
    <x v="2"/>
  </r>
  <r>
    <x v="10"/>
    <x v="2"/>
    <n v="25"/>
    <n v="22"/>
    <n v="0.88"/>
    <n v="3"/>
    <x v="5"/>
    <x v="0"/>
    <x v="2"/>
  </r>
  <r>
    <x v="11"/>
    <x v="0"/>
    <n v="45"/>
    <n v="35"/>
    <n v="0.77769999999999995"/>
    <n v="5"/>
    <x v="5"/>
    <x v="0"/>
    <x v="2"/>
  </r>
  <r>
    <x v="11"/>
    <x v="1"/>
    <n v="33"/>
    <n v="24"/>
    <n v="0.72719999999999996"/>
    <n v="3"/>
    <x v="5"/>
    <x v="0"/>
    <x v="2"/>
  </r>
  <r>
    <x v="11"/>
    <x v="2"/>
    <n v="52"/>
    <n v="43"/>
    <n v="0.82689999999999997"/>
    <n v="6"/>
    <x v="5"/>
    <x v="0"/>
    <x v="2"/>
  </r>
  <r>
    <x v="12"/>
    <x v="0"/>
    <n v="46"/>
    <n v="35"/>
    <n v="0.76080000000000003"/>
    <n v="5"/>
    <x v="5"/>
    <x v="0"/>
    <x v="2"/>
  </r>
  <r>
    <x v="12"/>
    <x v="1"/>
    <n v="40"/>
    <n v="36"/>
    <n v="0.9"/>
    <n v="9"/>
    <x v="5"/>
    <x v="0"/>
    <x v="2"/>
  </r>
  <r>
    <x v="12"/>
    <x v="2"/>
    <n v="73"/>
    <n v="65"/>
    <n v="0.89039999999999997"/>
    <n v="11"/>
    <x v="5"/>
    <x v="0"/>
    <x v="2"/>
  </r>
  <r>
    <x v="53"/>
    <x v="0"/>
    <n v="9"/>
    <n v="5"/>
    <n v="0.55549999999999999"/>
    <n v="0"/>
    <x v="5"/>
    <x v="0"/>
    <x v="0"/>
  </r>
  <r>
    <x v="53"/>
    <x v="1"/>
    <n v="3"/>
    <n v="1"/>
    <n v="0.33329999999999999"/>
    <n v="0"/>
    <x v="5"/>
    <x v="0"/>
    <x v="0"/>
  </r>
  <r>
    <x v="53"/>
    <x v="2"/>
    <n v="14"/>
    <n v="12"/>
    <n v="0.85709999999999997"/>
    <n v="0"/>
    <x v="5"/>
    <x v="0"/>
    <x v="0"/>
  </r>
  <r>
    <x v="13"/>
    <x v="0"/>
    <n v="93"/>
    <n v="71"/>
    <n v="0.76339999999999997"/>
    <n v="12"/>
    <x v="5"/>
    <x v="0"/>
    <x v="3"/>
  </r>
  <r>
    <x v="13"/>
    <x v="1"/>
    <n v="22"/>
    <n v="18"/>
    <n v="0.81810000000000005"/>
    <n v="4"/>
    <x v="5"/>
    <x v="0"/>
    <x v="3"/>
  </r>
  <r>
    <x v="13"/>
    <x v="2"/>
    <n v="111"/>
    <n v="102"/>
    <n v="0.91890000000000005"/>
    <n v="21"/>
    <x v="5"/>
    <x v="0"/>
    <x v="3"/>
  </r>
  <r>
    <x v="14"/>
    <x v="0"/>
    <n v="83"/>
    <n v="41"/>
    <n v="0.49390000000000001"/>
    <n v="2"/>
    <x v="5"/>
    <x v="0"/>
    <x v="2"/>
  </r>
  <r>
    <x v="14"/>
    <x v="1"/>
    <n v="31"/>
    <n v="16"/>
    <n v="0.5161"/>
    <n v="1"/>
    <x v="5"/>
    <x v="0"/>
    <x v="2"/>
  </r>
  <r>
    <x v="14"/>
    <x v="2"/>
    <n v="50"/>
    <n v="38"/>
    <n v="0.76"/>
    <n v="7"/>
    <x v="5"/>
    <x v="0"/>
    <x v="2"/>
  </r>
  <r>
    <x v="15"/>
    <x v="0"/>
    <n v="10"/>
    <n v="6"/>
    <n v="0.6"/>
    <n v="1"/>
    <x v="5"/>
    <x v="0"/>
    <x v="4"/>
  </r>
  <r>
    <x v="15"/>
    <x v="1"/>
    <n v="4"/>
    <n v="3"/>
    <n v="0.75"/>
    <n v="1"/>
    <x v="5"/>
    <x v="0"/>
    <x v="4"/>
  </r>
  <r>
    <x v="15"/>
    <x v="2"/>
    <n v="15"/>
    <n v="15"/>
    <n v="1"/>
    <n v="0"/>
    <x v="5"/>
    <x v="0"/>
    <x v="4"/>
  </r>
  <r>
    <x v="16"/>
    <x v="0"/>
    <n v="16"/>
    <n v="11"/>
    <n v="0.6875"/>
    <n v="2"/>
    <x v="5"/>
    <x v="0"/>
    <x v="5"/>
  </r>
  <r>
    <x v="16"/>
    <x v="1"/>
    <n v="2"/>
    <n v="2"/>
    <n v="1"/>
    <n v="0"/>
    <x v="5"/>
    <x v="0"/>
    <x v="5"/>
  </r>
  <r>
    <x v="16"/>
    <x v="2"/>
    <n v="9"/>
    <n v="8"/>
    <n v="0.88880000000000003"/>
    <n v="0"/>
    <x v="5"/>
    <x v="0"/>
    <x v="5"/>
  </r>
  <r>
    <x v="17"/>
    <x v="0"/>
    <n v="69"/>
    <n v="35"/>
    <n v="0.50719999999999998"/>
    <n v="5"/>
    <x v="5"/>
    <x v="0"/>
    <x v="3"/>
  </r>
  <r>
    <x v="17"/>
    <x v="1"/>
    <n v="39"/>
    <n v="19"/>
    <n v="0.48709999999999998"/>
    <n v="4"/>
    <x v="5"/>
    <x v="0"/>
    <x v="3"/>
  </r>
  <r>
    <x v="17"/>
    <x v="2"/>
    <n v="61"/>
    <n v="56"/>
    <n v="0.91800000000000004"/>
    <n v="13"/>
    <x v="5"/>
    <x v="0"/>
    <x v="3"/>
  </r>
  <r>
    <x v="52"/>
    <x v="0"/>
    <n v="46"/>
    <n v="37"/>
    <n v="0.80430000000000001"/>
    <n v="3"/>
    <x v="5"/>
    <x v="0"/>
    <x v="3"/>
  </r>
  <r>
    <x v="52"/>
    <x v="1"/>
    <n v="11"/>
    <n v="8"/>
    <n v="0.72719999999999996"/>
    <n v="1"/>
    <x v="5"/>
    <x v="0"/>
    <x v="3"/>
  </r>
  <r>
    <x v="52"/>
    <x v="2"/>
    <n v="34"/>
    <n v="29"/>
    <n v="0.85289999999999999"/>
    <n v="0"/>
    <x v="5"/>
    <x v="0"/>
    <x v="3"/>
  </r>
  <r>
    <x v="18"/>
    <x v="0"/>
    <n v="32"/>
    <n v="23"/>
    <n v="0.71870000000000001"/>
    <n v="1"/>
    <x v="5"/>
    <x v="0"/>
    <x v="3"/>
  </r>
  <r>
    <x v="18"/>
    <x v="1"/>
    <n v="5"/>
    <n v="3"/>
    <n v="0.6"/>
    <n v="0"/>
    <x v="5"/>
    <x v="0"/>
    <x v="3"/>
  </r>
  <r>
    <x v="18"/>
    <x v="2"/>
    <n v="22"/>
    <n v="15"/>
    <n v="0.68179999999999996"/>
    <n v="1"/>
    <x v="5"/>
    <x v="0"/>
    <x v="3"/>
  </r>
  <r>
    <x v="19"/>
    <x v="0"/>
    <n v="12"/>
    <n v="2"/>
    <n v="0.1666"/>
    <n v="0"/>
    <x v="5"/>
    <x v="0"/>
    <x v="6"/>
  </r>
  <r>
    <x v="19"/>
    <x v="1"/>
    <n v="16"/>
    <n v="4"/>
    <n v="0.25"/>
    <n v="1"/>
    <x v="5"/>
    <x v="0"/>
    <x v="6"/>
  </r>
  <r>
    <x v="19"/>
    <x v="2"/>
    <n v="16"/>
    <n v="12"/>
    <n v="0.75"/>
    <n v="1"/>
    <x v="5"/>
    <x v="0"/>
    <x v="6"/>
  </r>
  <r>
    <x v="21"/>
    <x v="0"/>
    <n v="14"/>
    <n v="10"/>
    <n v="0.71419999999999995"/>
    <n v="3"/>
    <x v="5"/>
    <x v="0"/>
    <x v="0"/>
  </r>
  <r>
    <x v="21"/>
    <x v="1"/>
    <n v="5"/>
    <n v="4"/>
    <n v="0.8"/>
    <n v="0"/>
    <x v="5"/>
    <x v="0"/>
    <x v="0"/>
  </r>
  <r>
    <x v="21"/>
    <x v="2"/>
    <n v="20"/>
    <n v="17"/>
    <n v="0.85"/>
    <n v="0"/>
    <x v="5"/>
    <x v="0"/>
    <x v="0"/>
  </r>
  <r>
    <x v="22"/>
    <x v="0"/>
    <n v="28"/>
    <n v="20"/>
    <n v="0.71419999999999995"/>
    <n v="4"/>
    <x v="5"/>
    <x v="0"/>
    <x v="8"/>
  </r>
  <r>
    <x v="22"/>
    <x v="1"/>
    <n v="16"/>
    <n v="14"/>
    <n v="0.875"/>
    <n v="1"/>
    <x v="5"/>
    <x v="0"/>
    <x v="8"/>
  </r>
  <r>
    <x v="22"/>
    <x v="2"/>
    <n v="61"/>
    <n v="55"/>
    <n v="0.90159999999999996"/>
    <n v="10"/>
    <x v="5"/>
    <x v="0"/>
    <x v="8"/>
  </r>
  <r>
    <x v="23"/>
    <x v="0"/>
    <n v="8"/>
    <n v="6"/>
    <n v="0.75"/>
    <n v="2"/>
    <x v="5"/>
    <x v="0"/>
    <x v="9"/>
  </r>
  <r>
    <x v="23"/>
    <x v="1"/>
    <n v="9"/>
    <n v="8"/>
    <n v="0.88880000000000003"/>
    <n v="1"/>
    <x v="5"/>
    <x v="0"/>
    <x v="9"/>
  </r>
  <r>
    <x v="23"/>
    <x v="2"/>
    <n v="17"/>
    <n v="14"/>
    <n v="0.82350000000000001"/>
    <n v="0"/>
    <x v="5"/>
    <x v="0"/>
    <x v="9"/>
  </r>
  <r>
    <x v="24"/>
    <x v="0"/>
    <n v="17"/>
    <n v="13"/>
    <n v="0.76470000000000005"/>
    <n v="2"/>
    <x v="5"/>
    <x v="0"/>
    <x v="9"/>
  </r>
  <r>
    <x v="24"/>
    <x v="1"/>
    <n v="37"/>
    <n v="28"/>
    <n v="0.75670000000000004"/>
    <n v="7"/>
    <x v="5"/>
    <x v="0"/>
    <x v="9"/>
  </r>
  <r>
    <x v="24"/>
    <x v="2"/>
    <n v="29"/>
    <n v="25"/>
    <n v="0.86199999999999999"/>
    <n v="4"/>
    <x v="5"/>
    <x v="0"/>
    <x v="9"/>
  </r>
  <r>
    <x v="25"/>
    <x v="0"/>
    <n v="90"/>
    <n v="68"/>
    <n v="0.75549999999999995"/>
    <n v="14"/>
    <x v="5"/>
    <x v="0"/>
    <x v="10"/>
  </r>
  <r>
    <x v="25"/>
    <x v="1"/>
    <n v="23"/>
    <n v="20"/>
    <n v="0.86950000000000005"/>
    <n v="3"/>
    <x v="5"/>
    <x v="0"/>
    <x v="10"/>
  </r>
  <r>
    <x v="25"/>
    <x v="2"/>
    <n v="29"/>
    <n v="24"/>
    <n v="0.82750000000000001"/>
    <n v="0"/>
    <x v="5"/>
    <x v="0"/>
    <x v="10"/>
  </r>
  <r>
    <x v="26"/>
    <x v="0"/>
    <n v="79"/>
    <n v="61"/>
    <n v="0.77210000000000001"/>
    <n v="11"/>
    <x v="5"/>
    <x v="0"/>
    <x v="10"/>
  </r>
  <r>
    <x v="26"/>
    <x v="1"/>
    <n v="31"/>
    <n v="18"/>
    <n v="0.5806"/>
    <n v="1"/>
    <x v="5"/>
    <x v="0"/>
    <x v="10"/>
  </r>
  <r>
    <x v="26"/>
    <x v="2"/>
    <n v="56"/>
    <n v="50"/>
    <n v="0.89280000000000004"/>
    <n v="0"/>
    <x v="5"/>
    <x v="0"/>
    <x v="10"/>
  </r>
  <r>
    <x v="27"/>
    <x v="0"/>
    <n v="15"/>
    <n v="11"/>
    <n v="0.73329999999999995"/>
    <n v="0"/>
    <x v="5"/>
    <x v="0"/>
    <x v="10"/>
  </r>
  <r>
    <x v="27"/>
    <x v="1"/>
    <n v="7"/>
    <n v="5"/>
    <n v="0.71419999999999995"/>
    <n v="0"/>
    <x v="5"/>
    <x v="0"/>
    <x v="10"/>
  </r>
  <r>
    <x v="27"/>
    <x v="2"/>
    <n v="24"/>
    <n v="22"/>
    <n v="0.91659999999999997"/>
    <n v="1"/>
    <x v="5"/>
    <x v="0"/>
    <x v="10"/>
  </r>
  <r>
    <x v="28"/>
    <x v="0"/>
    <n v="8"/>
    <n v="7"/>
    <n v="0.875"/>
    <n v="0"/>
    <x v="5"/>
    <x v="0"/>
    <x v="11"/>
  </r>
  <r>
    <x v="28"/>
    <x v="1"/>
    <n v="2"/>
    <n v="2"/>
    <n v="1"/>
    <n v="0"/>
    <x v="5"/>
    <x v="0"/>
    <x v="11"/>
  </r>
  <r>
    <x v="28"/>
    <x v="2"/>
    <n v="6"/>
    <n v="5"/>
    <n v="0.83330000000000004"/>
    <n v="0"/>
    <x v="5"/>
    <x v="0"/>
    <x v="11"/>
  </r>
  <r>
    <x v="30"/>
    <x v="0"/>
    <n v="8"/>
    <n v="6"/>
    <n v="0.75"/>
    <n v="1"/>
    <x v="5"/>
    <x v="0"/>
    <x v="4"/>
  </r>
  <r>
    <x v="30"/>
    <x v="1"/>
    <n v="8"/>
    <n v="5"/>
    <n v="0.625"/>
    <n v="0"/>
    <x v="5"/>
    <x v="0"/>
    <x v="4"/>
  </r>
  <r>
    <x v="30"/>
    <x v="2"/>
    <n v="14"/>
    <n v="14"/>
    <n v="1"/>
    <n v="0"/>
    <x v="5"/>
    <x v="0"/>
    <x v="4"/>
  </r>
  <r>
    <x v="31"/>
    <x v="0"/>
    <n v="8"/>
    <n v="7"/>
    <n v="0.875"/>
    <n v="0"/>
    <x v="5"/>
    <x v="0"/>
    <x v="4"/>
  </r>
  <r>
    <x v="31"/>
    <x v="1"/>
    <n v="1"/>
    <n v="1"/>
    <n v="1"/>
    <n v="0"/>
    <x v="5"/>
    <x v="0"/>
    <x v="4"/>
  </r>
  <r>
    <x v="31"/>
    <x v="2"/>
    <n v="9"/>
    <n v="8"/>
    <n v="0.88880000000000003"/>
    <n v="1"/>
    <x v="5"/>
    <x v="0"/>
    <x v="4"/>
  </r>
  <r>
    <x v="32"/>
    <x v="0"/>
    <n v="4"/>
    <n v="2"/>
    <n v="0.5"/>
    <n v="1"/>
    <x v="5"/>
    <x v="0"/>
    <x v="4"/>
  </r>
  <r>
    <x v="32"/>
    <x v="1"/>
    <n v="2"/>
    <n v="1"/>
    <n v="0.5"/>
    <n v="0"/>
    <x v="5"/>
    <x v="0"/>
    <x v="4"/>
  </r>
  <r>
    <x v="32"/>
    <x v="2"/>
    <n v="10"/>
    <n v="8"/>
    <n v="0.8"/>
    <n v="1"/>
    <x v="5"/>
    <x v="0"/>
    <x v="4"/>
  </r>
  <r>
    <x v="33"/>
    <x v="0"/>
    <n v="5"/>
    <n v="5"/>
    <n v="1"/>
    <n v="0"/>
    <x v="5"/>
    <x v="0"/>
    <x v="4"/>
  </r>
  <r>
    <x v="33"/>
    <x v="1"/>
    <n v="2"/>
    <n v="2"/>
    <n v="1"/>
    <n v="1"/>
    <x v="5"/>
    <x v="0"/>
    <x v="4"/>
  </r>
  <r>
    <x v="33"/>
    <x v="2"/>
    <n v="10"/>
    <n v="10"/>
    <n v="1"/>
    <n v="1"/>
    <x v="5"/>
    <x v="0"/>
    <x v="4"/>
  </r>
  <r>
    <x v="34"/>
    <x v="0"/>
    <n v="13"/>
    <n v="11"/>
    <n v="0.84609999999999996"/>
    <n v="1"/>
    <x v="5"/>
    <x v="0"/>
    <x v="4"/>
  </r>
  <r>
    <x v="34"/>
    <x v="1"/>
    <n v="2"/>
    <n v="2"/>
    <n v="1"/>
    <n v="0"/>
    <x v="5"/>
    <x v="0"/>
    <x v="4"/>
  </r>
  <r>
    <x v="34"/>
    <x v="2"/>
    <n v="15"/>
    <n v="14"/>
    <n v="0.93330000000000002"/>
    <n v="0"/>
    <x v="5"/>
    <x v="0"/>
    <x v="4"/>
  </r>
  <r>
    <x v="35"/>
    <x v="0"/>
    <n v="5"/>
    <n v="4"/>
    <n v="0.8"/>
    <n v="0"/>
    <x v="5"/>
    <x v="0"/>
    <x v="4"/>
  </r>
  <r>
    <x v="35"/>
    <x v="1"/>
    <n v="7"/>
    <n v="6"/>
    <n v="0.85709999999999997"/>
    <n v="0"/>
    <x v="5"/>
    <x v="0"/>
    <x v="4"/>
  </r>
  <r>
    <x v="35"/>
    <x v="2"/>
    <n v="10"/>
    <n v="8"/>
    <n v="0.8"/>
    <n v="0"/>
    <x v="5"/>
    <x v="0"/>
    <x v="4"/>
  </r>
  <r>
    <x v="36"/>
    <x v="0"/>
    <n v="18"/>
    <n v="9"/>
    <n v="0.5"/>
    <n v="1"/>
    <x v="5"/>
    <x v="0"/>
    <x v="12"/>
  </r>
  <r>
    <x v="36"/>
    <x v="1"/>
    <n v="7"/>
    <n v="6"/>
    <n v="0.85709999999999997"/>
    <n v="1"/>
    <x v="5"/>
    <x v="0"/>
    <x v="12"/>
  </r>
  <r>
    <x v="36"/>
    <x v="2"/>
    <n v="21"/>
    <n v="19"/>
    <n v="0.90469999999999995"/>
    <n v="1"/>
    <x v="5"/>
    <x v="0"/>
    <x v="12"/>
  </r>
  <r>
    <x v="37"/>
    <x v="0"/>
    <n v="14"/>
    <n v="6"/>
    <n v="0.42849999999999999"/>
    <n v="1"/>
    <x v="5"/>
    <x v="0"/>
    <x v="13"/>
  </r>
  <r>
    <x v="37"/>
    <x v="1"/>
    <n v="14"/>
    <n v="9"/>
    <n v="0.64280000000000004"/>
    <n v="3"/>
    <x v="5"/>
    <x v="0"/>
    <x v="13"/>
  </r>
  <r>
    <x v="37"/>
    <x v="2"/>
    <n v="27"/>
    <n v="23"/>
    <n v="0.8518"/>
    <n v="2"/>
    <x v="5"/>
    <x v="0"/>
    <x v="13"/>
  </r>
  <r>
    <x v="38"/>
    <x v="0"/>
    <n v="32"/>
    <n v="23"/>
    <n v="0.71870000000000001"/>
    <n v="3"/>
    <x v="5"/>
    <x v="0"/>
    <x v="13"/>
  </r>
  <r>
    <x v="38"/>
    <x v="1"/>
    <n v="10"/>
    <n v="5"/>
    <n v="0.5"/>
    <n v="2"/>
    <x v="5"/>
    <x v="0"/>
    <x v="13"/>
  </r>
  <r>
    <x v="38"/>
    <x v="2"/>
    <n v="37"/>
    <n v="34"/>
    <n v="0.91890000000000005"/>
    <n v="2"/>
    <x v="5"/>
    <x v="0"/>
    <x v="13"/>
  </r>
  <r>
    <x v="39"/>
    <x v="0"/>
    <n v="50"/>
    <n v="43"/>
    <n v="0.86"/>
    <n v="6"/>
    <x v="5"/>
    <x v="0"/>
    <x v="2"/>
  </r>
  <r>
    <x v="39"/>
    <x v="1"/>
    <n v="10"/>
    <n v="9"/>
    <n v="0.9"/>
    <n v="1"/>
    <x v="5"/>
    <x v="0"/>
    <x v="2"/>
  </r>
  <r>
    <x v="39"/>
    <x v="2"/>
    <n v="37"/>
    <n v="35"/>
    <n v="0.94589999999999996"/>
    <n v="4"/>
    <x v="5"/>
    <x v="0"/>
    <x v="2"/>
  </r>
  <r>
    <x v="40"/>
    <x v="0"/>
    <n v="19"/>
    <n v="13"/>
    <n v="0.68420000000000003"/>
    <n v="0"/>
    <x v="5"/>
    <x v="0"/>
    <x v="14"/>
  </r>
  <r>
    <x v="40"/>
    <x v="1"/>
    <n v="18"/>
    <n v="17"/>
    <n v="0.94440000000000002"/>
    <n v="2"/>
    <x v="5"/>
    <x v="0"/>
    <x v="14"/>
  </r>
  <r>
    <x v="40"/>
    <x v="2"/>
    <n v="42"/>
    <n v="36"/>
    <n v="0.85709999999999997"/>
    <n v="3"/>
    <x v="5"/>
    <x v="0"/>
    <x v="14"/>
  </r>
  <r>
    <x v="41"/>
    <x v="0"/>
    <n v="4"/>
    <n v="1"/>
    <n v="0.25"/>
    <n v="0"/>
    <x v="5"/>
    <x v="0"/>
    <x v="14"/>
  </r>
  <r>
    <x v="41"/>
    <x v="1"/>
    <n v="7"/>
    <n v="6"/>
    <n v="0.85709999999999997"/>
    <n v="1"/>
    <x v="5"/>
    <x v="0"/>
    <x v="14"/>
  </r>
  <r>
    <x v="41"/>
    <x v="2"/>
    <n v="17"/>
    <n v="16"/>
    <n v="0.94110000000000005"/>
    <n v="1"/>
    <x v="5"/>
    <x v="0"/>
    <x v="14"/>
  </r>
  <r>
    <x v="42"/>
    <x v="0"/>
    <n v="95"/>
    <n v="68"/>
    <n v="0.7157"/>
    <n v="12"/>
    <x v="5"/>
    <x v="0"/>
    <x v="3"/>
  </r>
  <r>
    <x v="42"/>
    <x v="1"/>
    <n v="73"/>
    <n v="57"/>
    <n v="0.78080000000000005"/>
    <n v="15"/>
    <x v="5"/>
    <x v="0"/>
    <x v="3"/>
  </r>
  <r>
    <x v="42"/>
    <x v="2"/>
    <n v="90"/>
    <n v="78"/>
    <n v="0.86660000000000004"/>
    <n v="14"/>
    <x v="5"/>
    <x v="0"/>
    <x v="3"/>
  </r>
  <r>
    <x v="43"/>
    <x v="0"/>
    <n v="68"/>
    <n v="53"/>
    <n v="0.77939999999999998"/>
    <n v="12"/>
    <x v="5"/>
    <x v="0"/>
    <x v="6"/>
  </r>
  <r>
    <x v="43"/>
    <x v="1"/>
    <n v="31"/>
    <n v="28"/>
    <n v="0.9032"/>
    <n v="4"/>
    <x v="5"/>
    <x v="0"/>
    <x v="6"/>
  </r>
  <r>
    <x v="43"/>
    <x v="2"/>
    <n v="71"/>
    <n v="33"/>
    <n v="0.4647"/>
    <n v="0"/>
    <x v="5"/>
    <x v="0"/>
    <x v="6"/>
  </r>
  <r>
    <x v="44"/>
    <x v="0"/>
    <n v="77"/>
    <n v="31"/>
    <n v="0.40250000000000002"/>
    <n v="5"/>
    <x v="5"/>
    <x v="0"/>
    <x v="8"/>
  </r>
  <r>
    <x v="44"/>
    <x v="1"/>
    <n v="41"/>
    <n v="20"/>
    <n v="0.48780000000000001"/>
    <n v="3"/>
    <x v="5"/>
    <x v="0"/>
    <x v="8"/>
  </r>
  <r>
    <x v="44"/>
    <x v="2"/>
    <n v="50"/>
    <n v="45"/>
    <n v="0.9"/>
    <n v="10"/>
    <x v="5"/>
    <x v="0"/>
    <x v="8"/>
  </r>
  <r>
    <x v="45"/>
    <x v="0"/>
    <n v="25"/>
    <n v="18"/>
    <n v="0.72"/>
    <n v="3"/>
    <x v="5"/>
    <x v="0"/>
    <x v="15"/>
  </r>
  <r>
    <x v="45"/>
    <x v="1"/>
    <n v="4"/>
    <n v="4"/>
    <n v="1"/>
    <n v="0"/>
    <x v="5"/>
    <x v="0"/>
    <x v="15"/>
  </r>
  <r>
    <x v="45"/>
    <x v="2"/>
    <n v="21"/>
    <n v="17"/>
    <n v="0.8095"/>
    <n v="1"/>
    <x v="5"/>
    <x v="0"/>
    <x v="15"/>
  </r>
  <r>
    <x v="46"/>
    <x v="0"/>
    <n v="57"/>
    <n v="33"/>
    <n v="0.57889999999999997"/>
    <n v="3"/>
    <x v="5"/>
    <x v="0"/>
    <x v="3"/>
  </r>
  <r>
    <x v="46"/>
    <x v="1"/>
    <n v="27"/>
    <n v="17"/>
    <n v="0.62960000000000005"/>
    <n v="1"/>
    <x v="5"/>
    <x v="0"/>
    <x v="3"/>
  </r>
  <r>
    <x v="46"/>
    <x v="2"/>
    <n v="72"/>
    <n v="58"/>
    <n v="0.80549999999999999"/>
    <n v="6"/>
    <x v="5"/>
    <x v="0"/>
    <x v="3"/>
  </r>
  <r>
    <x v="47"/>
    <x v="0"/>
    <n v="29"/>
    <n v="24"/>
    <n v="0.82750000000000001"/>
    <n v="1"/>
    <x v="5"/>
    <x v="0"/>
    <x v="8"/>
  </r>
  <r>
    <x v="47"/>
    <x v="1"/>
    <n v="8"/>
    <n v="4"/>
    <n v="0.5"/>
    <n v="0"/>
    <x v="5"/>
    <x v="0"/>
    <x v="8"/>
  </r>
  <r>
    <x v="47"/>
    <x v="2"/>
    <n v="36"/>
    <n v="31"/>
    <n v="0.86109999999999998"/>
    <n v="6"/>
    <x v="5"/>
    <x v="0"/>
    <x v="8"/>
  </r>
  <r>
    <x v="48"/>
    <x v="0"/>
    <n v="44"/>
    <n v="34"/>
    <n v="0.77270000000000005"/>
    <n v="3"/>
    <x v="5"/>
    <x v="0"/>
    <x v="8"/>
  </r>
  <r>
    <x v="48"/>
    <x v="1"/>
    <n v="65"/>
    <n v="53"/>
    <n v="0.81530000000000002"/>
    <n v="10"/>
    <x v="5"/>
    <x v="0"/>
    <x v="8"/>
  </r>
  <r>
    <x v="48"/>
    <x v="2"/>
    <n v="68"/>
    <n v="63"/>
    <n v="0.9264"/>
    <n v="17"/>
    <x v="5"/>
    <x v="0"/>
    <x v="8"/>
  </r>
  <r>
    <x v="49"/>
    <x v="0"/>
    <n v="28"/>
    <n v="17"/>
    <n v="0.60709999999999997"/>
    <n v="2"/>
    <x v="5"/>
    <x v="0"/>
    <x v="8"/>
  </r>
  <r>
    <x v="49"/>
    <x v="1"/>
    <n v="16"/>
    <n v="9"/>
    <n v="0.5625"/>
    <n v="1"/>
    <x v="5"/>
    <x v="0"/>
    <x v="8"/>
  </r>
  <r>
    <x v="49"/>
    <x v="2"/>
    <n v="21"/>
    <n v="17"/>
    <n v="0.8095"/>
    <n v="2"/>
    <x v="5"/>
    <x v="0"/>
    <x v="8"/>
  </r>
  <r>
    <x v="50"/>
    <x v="0"/>
    <n v="8"/>
    <n v="4"/>
    <n v="0.5"/>
    <n v="0"/>
    <x v="5"/>
    <x v="0"/>
    <x v="16"/>
  </r>
  <r>
    <x v="50"/>
    <x v="1"/>
    <n v="10"/>
    <n v="5"/>
    <n v="0.5"/>
    <n v="1"/>
    <x v="5"/>
    <x v="0"/>
    <x v="16"/>
  </r>
  <r>
    <x v="50"/>
    <x v="2"/>
    <n v="16"/>
    <n v="15"/>
    <n v="0.9375"/>
    <n v="3"/>
    <x v="5"/>
    <x v="0"/>
    <x v="16"/>
  </r>
  <r>
    <x v="51"/>
    <x v="0"/>
    <n v="19"/>
    <n v="17"/>
    <n v="0.89470000000000005"/>
    <n v="2"/>
    <x v="5"/>
    <x v="0"/>
    <x v="16"/>
  </r>
  <r>
    <x v="51"/>
    <x v="1"/>
    <n v="7"/>
    <n v="6"/>
    <n v="0.85709999999999997"/>
    <n v="2"/>
    <x v="5"/>
    <x v="0"/>
    <x v="16"/>
  </r>
  <r>
    <x v="51"/>
    <x v="2"/>
    <n v="15"/>
    <n v="13"/>
    <n v="0.86660000000000004"/>
    <n v="2"/>
    <x v="5"/>
    <x v="0"/>
    <x v="16"/>
  </r>
  <r>
    <x v="54"/>
    <x v="0"/>
    <n v="5"/>
    <n v="3"/>
    <n v="0.6"/>
    <n v="0"/>
    <x v="5"/>
    <x v="0"/>
    <x v="17"/>
  </r>
  <r>
    <x v="54"/>
    <x v="1"/>
    <n v="2"/>
    <n v="1"/>
    <n v="0.5"/>
    <n v="0"/>
    <x v="5"/>
    <x v="0"/>
    <x v="17"/>
  </r>
  <r>
    <x v="54"/>
    <x v="2"/>
    <n v="6"/>
    <n v="5"/>
    <n v="0.83330000000000004"/>
    <n v="0"/>
    <x v="5"/>
    <x v="0"/>
    <x v="17"/>
  </r>
  <r>
    <x v="0"/>
    <x v="0"/>
    <n v="16"/>
    <n v="12"/>
    <n v="0.75"/>
    <n v="1"/>
    <x v="6"/>
    <x v="0"/>
    <x v="0"/>
  </r>
  <r>
    <x v="0"/>
    <x v="1"/>
    <n v="13"/>
    <n v="11"/>
    <n v="0.84609999999999996"/>
    <n v="1"/>
    <x v="6"/>
    <x v="0"/>
    <x v="0"/>
  </r>
  <r>
    <x v="0"/>
    <x v="2"/>
    <n v="29"/>
    <n v="25"/>
    <n v="0.86199999999999999"/>
    <n v="1"/>
    <x v="6"/>
    <x v="0"/>
    <x v="0"/>
  </r>
  <r>
    <x v="1"/>
    <x v="0"/>
    <n v="11"/>
    <n v="10"/>
    <n v="0.90900000000000003"/>
    <n v="2"/>
    <x v="6"/>
    <x v="0"/>
    <x v="0"/>
  </r>
  <r>
    <x v="1"/>
    <x v="1"/>
    <n v="3"/>
    <n v="1"/>
    <n v="0.33329999999999999"/>
    <n v="0"/>
    <x v="6"/>
    <x v="0"/>
    <x v="0"/>
  </r>
  <r>
    <x v="1"/>
    <x v="2"/>
    <n v="11"/>
    <n v="9"/>
    <n v="0.81810000000000005"/>
    <n v="1"/>
    <x v="6"/>
    <x v="0"/>
    <x v="0"/>
  </r>
  <r>
    <x v="2"/>
    <x v="0"/>
    <n v="12"/>
    <n v="9"/>
    <n v="0.75"/>
    <n v="0"/>
    <x v="6"/>
    <x v="0"/>
    <x v="1"/>
  </r>
  <r>
    <x v="2"/>
    <x v="1"/>
    <n v="7"/>
    <n v="5"/>
    <n v="0.71419999999999995"/>
    <n v="1"/>
    <x v="6"/>
    <x v="0"/>
    <x v="1"/>
  </r>
  <r>
    <x v="2"/>
    <x v="2"/>
    <n v="14"/>
    <n v="13"/>
    <n v="0.92849999999999999"/>
    <n v="1"/>
    <x v="6"/>
    <x v="0"/>
    <x v="1"/>
  </r>
  <r>
    <x v="3"/>
    <x v="0"/>
    <n v="11"/>
    <n v="9"/>
    <n v="0.81810000000000005"/>
    <n v="1"/>
    <x v="6"/>
    <x v="0"/>
    <x v="1"/>
  </r>
  <r>
    <x v="3"/>
    <x v="1"/>
    <n v="6"/>
    <n v="5"/>
    <n v="0.83330000000000004"/>
    <n v="0"/>
    <x v="6"/>
    <x v="0"/>
    <x v="1"/>
  </r>
  <r>
    <x v="3"/>
    <x v="2"/>
    <n v="13"/>
    <n v="12"/>
    <n v="0.92300000000000004"/>
    <n v="0"/>
    <x v="6"/>
    <x v="0"/>
    <x v="1"/>
  </r>
  <r>
    <x v="4"/>
    <x v="0"/>
    <n v="10"/>
    <n v="5"/>
    <n v="0.5"/>
    <n v="0"/>
    <x v="6"/>
    <x v="0"/>
    <x v="1"/>
  </r>
  <r>
    <x v="4"/>
    <x v="1"/>
    <n v="1"/>
    <n v="1"/>
    <n v="1"/>
    <n v="0"/>
    <x v="6"/>
    <x v="0"/>
    <x v="1"/>
  </r>
  <r>
    <x v="4"/>
    <x v="2"/>
    <n v="13"/>
    <n v="9"/>
    <n v="0.69230000000000003"/>
    <n v="2"/>
    <x v="6"/>
    <x v="0"/>
    <x v="1"/>
  </r>
  <r>
    <x v="5"/>
    <x v="0"/>
    <n v="18"/>
    <n v="10"/>
    <n v="0.55549999999999999"/>
    <n v="1"/>
    <x v="6"/>
    <x v="0"/>
    <x v="1"/>
  </r>
  <r>
    <x v="5"/>
    <x v="1"/>
    <n v="17"/>
    <n v="11"/>
    <n v="0.64700000000000002"/>
    <n v="3"/>
    <x v="6"/>
    <x v="0"/>
    <x v="1"/>
  </r>
  <r>
    <x v="5"/>
    <x v="2"/>
    <n v="19"/>
    <n v="15"/>
    <n v="0.78939999999999999"/>
    <n v="3"/>
    <x v="6"/>
    <x v="0"/>
    <x v="1"/>
  </r>
  <r>
    <x v="6"/>
    <x v="0"/>
    <n v="24"/>
    <n v="17"/>
    <n v="0.70830000000000004"/>
    <n v="0"/>
    <x v="6"/>
    <x v="0"/>
    <x v="1"/>
  </r>
  <r>
    <x v="6"/>
    <x v="1"/>
    <n v="4"/>
    <n v="4"/>
    <n v="1"/>
    <n v="0"/>
    <x v="6"/>
    <x v="0"/>
    <x v="1"/>
  </r>
  <r>
    <x v="6"/>
    <x v="2"/>
    <n v="16"/>
    <n v="13"/>
    <n v="0.8125"/>
    <n v="3"/>
    <x v="6"/>
    <x v="0"/>
    <x v="1"/>
  </r>
  <r>
    <x v="7"/>
    <x v="0"/>
    <n v="48"/>
    <n v="43"/>
    <n v="0.89580000000000004"/>
    <n v="10"/>
    <x v="6"/>
    <x v="0"/>
    <x v="1"/>
  </r>
  <r>
    <x v="7"/>
    <x v="1"/>
    <n v="10"/>
    <n v="7"/>
    <n v="0.7"/>
    <n v="0"/>
    <x v="6"/>
    <x v="0"/>
    <x v="1"/>
  </r>
  <r>
    <x v="7"/>
    <x v="2"/>
    <n v="48"/>
    <n v="45"/>
    <n v="0.9375"/>
    <n v="5"/>
    <x v="6"/>
    <x v="0"/>
    <x v="1"/>
  </r>
  <r>
    <x v="8"/>
    <x v="0"/>
    <n v="72"/>
    <n v="44"/>
    <n v="0.61109999999999998"/>
    <n v="3"/>
    <x v="6"/>
    <x v="0"/>
    <x v="2"/>
  </r>
  <r>
    <x v="8"/>
    <x v="1"/>
    <n v="71"/>
    <n v="49"/>
    <n v="0.69010000000000005"/>
    <n v="5"/>
    <x v="6"/>
    <x v="0"/>
    <x v="2"/>
  </r>
  <r>
    <x v="8"/>
    <x v="2"/>
    <n v="83"/>
    <n v="66"/>
    <n v="0.79510000000000003"/>
    <n v="6"/>
    <x v="6"/>
    <x v="0"/>
    <x v="2"/>
  </r>
  <r>
    <x v="9"/>
    <x v="0"/>
    <n v="79"/>
    <n v="62"/>
    <n v="0.78480000000000005"/>
    <n v="0"/>
    <x v="6"/>
    <x v="0"/>
    <x v="2"/>
  </r>
  <r>
    <x v="9"/>
    <x v="1"/>
    <n v="71"/>
    <n v="50"/>
    <n v="0.70420000000000005"/>
    <n v="0"/>
    <x v="6"/>
    <x v="0"/>
    <x v="2"/>
  </r>
  <r>
    <x v="9"/>
    <x v="2"/>
    <n v="32"/>
    <n v="32"/>
    <n v="1"/>
    <n v="0"/>
    <x v="6"/>
    <x v="0"/>
    <x v="2"/>
  </r>
  <r>
    <x v="10"/>
    <x v="0"/>
    <n v="20"/>
    <n v="18"/>
    <n v="0.9"/>
    <n v="3"/>
    <x v="6"/>
    <x v="0"/>
    <x v="2"/>
  </r>
  <r>
    <x v="10"/>
    <x v="1"/>
    <n v="12"/>
    <n v="11"/>
    <n v="0.91659999999999997"/>
    <n v="1"/>
    <x v="6"/>
    <x v="0"/>
    <x v="2"/>
  </r>
  <r>
    <x v="10"/>
    <x v="2"/>
    <n v="30"/>
    <n v="24"/>
    <n v="0.8"/>
    <n v="2"/>
    <x v="6"/>
    <x v="0"/>
    <x v="2"/>
  </r>
  <r>
    <x v="11"/>
    <x v="0"/>
    <n v="65"/>
    <n v="56"/>
    <n v="0.86150000000000004"/>
    <n v="8"/>
    <x v="6"/>
    <x v="0"/>
    <x v="2"/>
  </r>
  <r>
    <x v="11"/>
    <x v="1"/>
    <n v="34"/>
    <n v="30"/>
    <n v="0.88229999999999997"/>
    <n v="2"/>
    <x v="6"/>
    <x v="0"/>
    <x v="2"/>
  </r>
  <r>
    <x v="11"/>
    <x v="2"/>
    <n v="45"/>
    <n v="40"/>
    <n v="0.88880000000000003"/>
    <n v="5"/>
    <x v="6"/>
    <x v="0"/>
    <x v="2"/>
  </r>
  <r>
    <x v="12"/>
    <x v="0"/>
    <n v="56"/>
    <n v="51"/>
    <n v="0.91069999999999995"/>
    <n v="10"/>
    <x v="6"/>
    <x v="0"/>
    <x v="2"/>
  </r>
  <r>
    <x v="12"/>
    <x v="1"/>
    <n v="44"/>
    <n v="39"/>
    <n v="0.88629999999999998"/>
    <n v="7"/>
    <x v="6"/>
    <x v="0"/>
    <x v="2"/>
  </r>
  <r>
    <x v="12"/>
    <x v="2"/>
    <n v="74"/>
    <n v="66"/>
    <n v="0.89180000000000004"/>
    <n v="9"/>
    <x v="6"/>
    <x v="0"/>
    <x v="2"/>
  </r>
  <r>
    <x v="53"/>
    <x v="0"/>
    <n v="13"/>
    <n v="9"/>
    <n v="0.69230000000000003"/>
    <n v="1"/>
    <x v="6"/>
    <x v="0"/>
    <x v="0"/>
  </r>
  <r>
    <x v="53"/>
    <x v="1"/>
    <n v="2"/>
    <n v="1"/>
    <n v="0.5"/>
    <n v="1"/>
    <x v="6"/>
    <x v="0"/>
    <x v="0"/>
  </r>
  <r>
    <x v="53"/>
    <x v="2"/>
    <n v="21"/>
    <n v="16"/>
    <n v="0.76190000000000002"/>
    <n v="1"/>
    <x v="6"/>
    <x v="0"/>
    <x v="0"/>
  </r>
  <r>
    <x v="13"/>
    <x v="0"/>
    <n v="91"/>
    <n v="74"/>
    <n v="0.81310000000000004"/>
    <n v="10"/>
    <x v="6"/>
    <x v="0"/>
    <x v="3"/>
  </r>
  <r>
    <x v="13"/>
    <x v="1"/>
    <n v="28"/>
    <n v="26"/>
    <n v="0.92849999999999999"/>
    <n v="7"/>
    <x v="6"/>
    <x v="0"/>
    <x v="3"/>
  </r>
  <r>
    <x v="13"/>
    <x v="2"/>
    <n v="80"/>
    <n v="69"/>
    <n v="0.86250000000000004"/>
    <n v="12"/>
    <x v="6"/>
    <x v="0"/>
    <x v="3"/>
  </r>
  <r>
    <x v="14"/>
    <x v="0"/>
    <n v="119"/>
    <n v="68"/>
    <n v="0.57140000000000002"/>
    <n v="7"/>
    <x v="6"/>
    <x v="0"/>
    <x v="2"/>
  </r>
  <r>
    <x v="14"/>
    <x v="1"/>
    <n v="36"/>
    <n v="24"/>
    <n v="0.66659999999999997"/>
    <n v="2"/>
    <x v="6"/>
    <x v="0"/>
    <x v="2"/>
  </r>
  <r>
    <x v="14"/>
    <x v="2"/>
    <n v="47"/>
    <n v="38"/>
    <n v="0.8085"/>
    <n v="2"/>
    <x v="6"/>
    <x v="0"/>
    <x v="2"/>
  </r>
  <r>
    <x v="15"/>
    <x v="0"/>
    <n v="5"/>
    <n v="4"/>
    <n v="0.8"/>
    <n v="0"/>
    <x v="6"/>
    <x v="0"/>
    <x v="4"/>
  </r>
  <r>
    <x v="15"/>
    <x v="1"/>
    <n v="1"/>
    <n v="1"/>
    <n v="1"/>
    <n v="0"/>
    <x v="6"/>
    <x v="0"/>
    <x v="4"/>
  </r>
  <r>
    <x v="15"/>
    <x v="2"/>
    <n v="8"/>
    <n v="5"/>
    <n v="0.625"/>
    <n v="0"/>
    <x v="6"/>
    <x v="0"/>
    <x v="4"/>
  </r>
  <r>
    <x v="16"/>
    <x v="0"/>
    <n v="20"/>
    <n v="19"/>
    <n v="0.95"/>
    <n v="3"/>
    <x v="6"/>
    <x v="0"/>
    <x v="5"/>
  </r>
  <r>
    <x v="16"/>
    <x v="1"/>
    <n v="7"/>
    <n v="7"/>
    <n v="1"/>
    <n v="0"/>
    <x v="6"/>
    <x v="0"/>
    <x v="5"/>
  </r>
  <r>
    <x v="16"/>
    <x v="2"/>
    <n v="2"/>
    <n v="2"/>
    <n v="1"/>
    <n v="0"/>
    <x v="6"/>
    <x v="0"/>
    <x v="5"/>
  </r>
  <r>
    <x v="17"/>
    <x v="0"/>
    <n v="78"/>
    <n v="33"/>
    <n v="0.42299999999999999"/>
    <n v="2"/>
    <x v="6"/>
    <x v="0"/>
    <x v="3"/>
  </r>
  <r>
    <x v="17"/>
    <x v="1"/>
    <n v="33"/>
    <n v="21"/>
    <n v="0.63629999999999998"/>
    <n v="6"/>
    <x v="6"/>
    <x v="0"/>
    <x v="3"/>
  </r>
  <r>
    <x v="17"/>
    <x v="2"/>
    <n v="67"/>
    <n v="56"/>
    <n v="0.83579999999999999"/>
    <n v="10"/>
    <x v="6"/>
    <x v="0"/>
    <x v="3"/>
  </r>
  <r>
    <x v="52"/>
    <x v="0"/>
    <n v="27"/>
    <n v="23"/>
    <n v="0.8518"/>
    <n v="4"/>
    <x v="6"/>
    <x v="0"/>
    <x v="3"/>
  </r>
  <r>
    <x v="52"/>
    <x v="1"/>
    <n v="12"/>
    <n v="9"/>
    <n v="0.75"/>
    <n v="2"/>
    <x v="6"/>
    <x v="0"/>
    <x v="3"/>
  </r>
  <r>
    <x v="52"/>
    <x v="2"/>
    <n v="30"/>
    <n v="28"/>
    <n v="0.93330000000000002"/>
    <n v="0"/>
    <x v="6"/>
    <x v="0"/>
    <x v="3"/>
  </r>
  <r>
    <x v="18"/>
    <x v="0"/>
    <n v="46"/>
    <n v="32"/>
    <n v="0.6956"/>
    <n v="0"/>
    <x v="6"/>
    <x v="0"/>
    <x v="3"/>
  </r>
  <r>
    <x v="18"/>
    <x v="1"/>
    <n v="12"/>
    <n v="11"/>
    <n v="0.91659999999999997"/>
    <n v="0"/>
    <x v="6"/>
    <x v="0"/>
    <x v="3"/>
  </r>
  <r>
    <x v="18"/>
    <x v="2"/>
    <n v="27"/>
    <n v="24"/>
    <n v="0.88880000000000003"/>
    <n v="1"/>
    <x v="6"/>
    <x v="0"/>
    <x v="3"/>
  </r>
  <r>
    <x v="19"/>
    <x v="0"/>
    <n v="15"/>
    <n v="6"/>
    <n v="0.4"/>
    <n v="0"/>
    <x v="6"/>
    <x v="0"/>
    <x v="6"/>
  </r>
  <r>
    <x v="19"/>
    <x v="1"/>
    <n v="11"/>
    <n v="5"/>
    <n v="0.45450000000000002"/>
    <n v="1"/>
    <x v="6"/>
    <x v="0"/>
    <x v="6"/>
  </r>
  <r>
    <x v="19"/>
    <x v="2"/>
    <n v="21"/>
    <n v="19"/>
    <n v="0.90469999999999995"/>
    <n v="3"/>
    <x v="6"/>
    <x v="0"/>
    <x v="6"/>
  </r>
  <r>
    <x v="21"/>
    <x v="0"/>
    <n v="14"/>
    <n v="11"/>
    <n v="0.78569999999999995"/>
    <n v="0"/>
    <x v="6"/>
    <x v="0"/>
    <x v="0"/>
  </r>
  <r>
    <x v="21"/>
    <x v="1"/>
    <n v="6"/>
    <n v="3"/>
    <n v="0.5"/>
    <n v="0"/>
    <x v="6"/>
    <x v="0"/>
    <x v="0"/>
  </r>
  <r>
    <x v="21"/>
    <x v="2"/>
    <n v="20"/>
    <n v="20"/>
    <n v="1"/>
    <n v="0"/>
    <x v="6"/>
    <x v="0"/>
    <x v="0"/>
  </r>
  <r>
    <x v="22"/>
    <x v="0"/>
    <n v="48"/>
    <n v="37"/>
    <n v="0.77080000000000004"/>
    <n v="8"/>
    <x v="6"/>
    <x v="0"/>
    <x v="8"/>
  </r>
  <r>
    <x v="22"/>
    <x v="1"/>
    <n v="13"/>
    <n v="12"/>
    <n v="0.92300000000000004"/>
    <n v="1"/>
    <x v="6"/>
    <x v="0"/>
    <x v="8"/>
  </r>
  <r>
    <x v="22"/>
    <x v="2"/>
    <n v="76"/>
    <n v="60"/>
    <n v="0.78939999999999999"/>
    <n v="19"/>
    <x v="6"/>
    <x v="0"/>
    <x v="8"/>
  </r>
  <r>
    <x v="23"/>
    <x v="0"/>
    <n v="17"/>
    <n v="7"/>
    <n v="0.41170000000000001"/>
    <n v="1"/>
    <x v="6"/>
    <x v="0"/>
    <x v="9"/>
  </r>
  <r>
    <x v="23"/>
    <x v="1"/>
    <n v="6"/>
    <n v="4"/>
    <n v="0.66659999999999997"/>
    <n v="1"/>
    <x v="6"/>
    <x v="0"/>
    <x v="9"/>
  </r>
  <r>
    <x v="23"/>
    <x v="2"/>
    <n v="21"/>
    <n v="18"/>
    <n v="0.85709999999999997"/>
    <n v="2"/>
    <x v="6"/>
    <x v="0"/>
    <x v="9"/>
  </r>
  <r>
    <x v="24"/>
    <x v="0"/>
    <n v="46"/>
    <n v="39"/>
    <n v="0.8478"/>
    <n v="6"/>
    <x v="6"/>
    <x v="0"/>
    <x v="9"/>
  </r>
  <r>
    <x v="24"/>
    <x v="1"/>
    <n v="44"/>
    <n v="32"/>
    <n v="0.72719999999999996"/>
    <n v="11"/>
    <x v="6"/>
    <x v="0"/>
    <x v="9"/>
  </r>
  <r>
    <x v="24"/>
    <x v="2"/>
    <n v="27"/>
    <n v="23"/>
    <n v="0.8518"/>
    <n v="8"/>
    <x v="6"/>
    <x v="0"/>
    <x v="9"/>
  </r>
  <r>
    <x v="25"/>
    <x v="0"/>
    <n v="96"/>
    <n v="73"/>
    <n v="0.76039999999999996"/>
    <n v="11"/>
    <x v="6"/>
    <x v="0"/>
    <x v="10"/>
  </r>
  <r>
    <x v="25"/>
    <x v="1"/>
    <n v="37"/>
    <n v="28"/>
    <n v="0.75670000000000004"/>
    <n v="5"/>
    <x v="6"/>
    <x v="0"/>
    <x v="10"/>
  </r>
  <r>
    <x v="25"/>
    <x v="2"/>
    <n v="36"/>
    <n v="34"/>
    <n v="0.94440000000000002"/>
    <n v="0"/>
    <x v="6"/>
    <x v="0"/>
    <x v="10"/>
  </r>
  <r>
    <x v="26"/>
    <x v="0"/>
    <n v="107"/>
    <n v="90"/>
    <n v="0.84109999999999996"/>
    <n v="14"/>
    <x v="6"/>
    <x v="0"/>
    <x v="10"/>
  </r>
  <r>
    <x v="26"/>
    <x v="1"/>
    <n v="45"/>
    <n v="36"/>
    <n v="0.8"/>
    <n v="8"/>
    <x v="6"/>
    <x v="0"/>
    <x v="10"/>
  </r>
  <r>
    <x v="26"/>
    <x v="2"/>
    <n v="49"/>
    <n v="42"/>
    <n v="0.85709999999999997"/>
    <n v="0"/>
    <x v="6"/>
    <x v="0"/>
    <x v="10"/>
  </r>
  <r>
    <x v="27"/>
    <x v="0"/>
    <n v="29"/>
    <n v="22"/>
    <n v="0.75860000000000005"/>
    <n v="2"/>
    <x v="6"/>
    <x v="0"/>
    <x v="10"/>
  </r>
  <r>
    <x v="27"/>
    <x v="1"/>
    <n v="15"/>
    <n v="10"/>
    <n v="0.66659999999999997"/>
    <n v="0"/>
    <x v="6"/>
    <x v="0"/>
    <x v="10"/>
  </r>
  <r>
    <x v="27"/>
    <x v="2"/>
    <n v="22"/>
    <n v="19"/>
    <n v="0.86360000000000003"/>
    <n v="2"/>
    <x v="6"/>
    <x v="0"/>
    <x v="10"/>
  </r>
  <r>
    <x v="28"/>
    <x v="0"/>
    <n v="11"/>
    <n v="10"/>
    <n v="0.90900000000000003"/>
    <n v="2"/>
    <x v="6"/>
    <x v="0"/>
    <x v="11"/>
  </r>
  <r>
    <x v="28"/>
    <x v="2"/>
    <n v="5"/>
    <n v="4"/>
    <n v="0.8"/>
    <n v="0"/>
    <x v="6"/>
    <x v="0"/>
    <x v="11"/>
  </r>
  <r>
    <x v="30"/>
    <x v="0"/>
    <n v="10"/>
    <n v="7"/>
    <n v="0.7"/>
    <n v="1"/>
    <x v="6"/>
    <x v="0"/>
    <x v="4"/>
  </r>
  <r>
    <x v="30"/>
    <x v="1"/>
    <n v="8"/>
    <n v="5"/>
    <n v="0.625"/>
    <n v="1"/>
    <x v="6"/>
    <x v="0"/>
    <x v="4"/>
  </r>
  <r>
    <x v="30"/>
    <x v="2"/>
    <n v="15"/>
    <n v="12"/>
    <n v="0.8"/>
    <n v="0"/>
    <x v="6"/>
    <x v="0"/>
    <x v="4"/>
  </r>
  <r>
    <x v="31"/>
    <x v="0"/>
    <n v="6"/>
    <n v="6"/>
    <n v="1"/>
    <n v="0"/>
    <x v="6"/>
    <x v="0"/>
    <x v="4"/>
  </r>
  <r>
    <x v="31"/>
    <x v="1"/>
    <n v="1"/>
    <n v="1"/>
    <n v="1"/>
    <n v="0"/>
    <x v="6"/>
    <x v="0"/>
    <x v="4"/>
  </r>
  <r>
    <x v="31"/>
    <x v="2"/>
    <n v="8"/>
    <n v="6"/>
    <n v="0.75"/>
    <n v="1"/>
    <x v="6"/>
    <x v="0"/>
    <x v="4"/>
  </r>
  <r>
    <x v="32"/>
    <x v="0"/>
    <n v="4"/>
    <n v="2"/>
    <n v="0.5"/>
    <n v="0"/>
    <x v="6"/>
    <x v="0"/>
    <x v="4"/>
  </r>
  <r>
    <x v="32"/>
    <x v="1"/>
    <n v="2"/>
    <n v="1"/>
    <n v="0.5"/>
    <n v="1"/>
    <x v="6"/>
    <x v="0"/>
    <x v="4"/>
  </r>
  <r>
    <x v="32"/>
    <x v="2"/>
    <n v="19"/>
    <n v="16"/>
    <n v="0.84209999999999996"/>
    <n v="2"/>
    <x v="6"/>
    <x v="0"/>
    <x v="4"/>
  </r>
  <r>
    <x v="33"/>
    <x v="0"/>
    <n v="6"/>
    <n v="5"/>
    <n v="0.83330000000000004"/>
    <n v="1"/>
    <x v="6"/>
    <x v="0"/>
    <x v="4"/>
  </r>
  <r>
    <x v="33"/>
    <x v="1"/>
    <n v="3"/>
    <n v="3"/>
    <n v="1"/>
    <n v="0"/>
    <x v="6"/>
    <x v="0"/>
    <x v="4"/>
  </r>
  <r>
    <x v="33"/>
    <x v="2"/>
    <n v="10"/>
    <n v="9"/>
    <n v="0.9"/>
    <n v="0"/>
    <x v="6"/>
    <x v="0"/>
    <x v="4"/>
  </r>
  <r>
    <x v="34"/>
    <x v="0"/>
    <n v="15"/>
    <n v="7"/>
    <n v="0.46660000000000001"/>
    <n v="2"/>
    <x v="6"/>
    <x v="0"/>
    <x v="4"/>
  </r>
  <r>
    <x v="34"/>
    <x v="1"/>
    <n v="5"/>
    <n v="3"/>
    <n v="0.6"/>
    <n v="0"/>
    <x v="6"/>
    <x v="0"/>
    <x v="4"/>
  </r>
  <r>
    <x v="34"/>
    <x v="2"/>
    <n v="17"/>
    <n v="14"/>
    <n v="0.82350000000000001"/>
    <n v="0"/>
    <x v="6"/>
    <x v="0"/>
    <x v="4"/>
  </r>
  <r>
    <x v="35"/>
    <x v="0"/>
    <n v="4"/>
    <n v="3"/>
    <n v="0.75"/>
    <n v="0"/>
    <x v="6"/>
    <x v="0"/>
    <x v="4"/>
  </r>
  <r>
    <x v="35"/>
    <x v="1"/>
    <n v="3"/>
    <n v="2"/>
    <n v="0.66659999999999997"/>
    <n v="0"/>
    <x v="6"/>
    <x v="0"/>
    <x v="4"/>
  </r>
  <r>
    <x v="35"/>
    <x v="2"/>
    <n v="6"/>
    <n v="5"/>
    <n v="0.83330000000000004"/>
    <n v="0"/>
    <x v="6"/>
    <x v="0"/>
    <x v="4"/>
  </r>
  <r>
    <x v="36"/>
    <x v="0"/>
    <n v="32"/>
    <n v="26"/>
    <n v="0.8125"/>
    <n v="5"/>
    <x v="6"/>
    <x v="0"/>
    <x v="12"/>
  </r>
  <r>
    <x v="36"/>
    <x v="1"/>
    <n v="9"/>
    <n v="4"/>
    <n v="0.44440000000000002"/>
    <n v="0"/>
    <x v="6"/>
    <x v="0"/>
    <x v="12"/>
  </r>
  <r>
    <x v="36"/>
    <x v="2"/>
    <n v="21"/>
    <n v="17"/>
    <n v="0.8095"/>
    <n v="2"/>
    <x v="6"/>
    <x v="0"/>
    <x v="12"/>
  </r>
  <r>
    <x v="37"/>
    <x v="0"/>
    <n v="12"/>
    <n v="9"/>
    <n v="0.75"/>
    <n v="1"/>
    <x v="6"/>
    <x v="0"/>
    <x v="13"/>
  </r>
  <r>
    <x v="37"/>
    <x v="1"/>
    <n v="8"/>
    <n v="4"/>
    <n v="0.5"/>
    <n v="0"/>
    <x v="6"/>
    <x v="0"/>
    <x v="13"/>
  </r>
  <r>
    <x v="37"/>
    <x v="2"/>
    <n v="28"/>
    <n v="25"/>
    <n v="0.89280000000000004"/>
    <n v="1"/>
    <x v="6"/>
    <x v="0"/>
    <x v="13"/>
  </r>
  <r>
    <x v="38"/>
    <x v="0"/>
    <n v="30"/>
    <n v="28"/>
    <n v="0.93330000000000002"/>
    <n v="1"/>
    <x v="6"/>
    <x v="0"/>
    <x v="13"/>
  </r>
  <r>
    <x v="38"/>
    <x v="1"/>
    <n v="13"/>
    <n v="11"/>
    <n v="0.84609999999999996"/>
    <n v="3"/>
    <x v="6"/>
    <x v="0"/>
    <x v="13"/>
  </r>
  <r>
    <x v="38"/>
    <x v="2"/>
    <n v="30"/>
    <n v="30"/>
    <n v="1"/>
    <n v="1"/>
    <x v="6"/>
    <x v="0"/>
    <x v="13"/>
  </r>
  <r>
    <x v="39"/>
    <x v="0"/>
    <n v="77"/>
    <n v="70"/>
    <n v="0.90900000000000003"/>
    <n v="10"/>
    <x v="6"/>
    <x v="0"/>
    <x v="2"/>
  </r>
  <r>
    <x v="39"/>
    <x v="1"/>
    <n v="22"/>
    <n v="18"/>
    <n v="0.81810000000000005"/>
    <n v="5"/>
    <x v="6"/>
    <x v="0"/>
    <x v="2"/>
  </r>
  <r>
    <x v="39"/>
    <x v="2"/>
    <n v="49"/>
    <n v="46"/>
    <n v="0.93869999999999998"/>
    <n v="3"/>
    <x v="6"/>
    <x v="0"/>
    <x v="2"/>
  </r>
  <r>
    <x v="40"/>
    <x v="0"/>
    <n v="27"/>
    <n v="18"/>
    <n v="0.66659999999999997"/>
    <n v="2"/>
    <x v="6"/>
    <x v="0"/>
    <x v="14"/>
  </r>
  <r>
    <x v="40"/>
    <x v="1"/>
    <n v="20"/>
    <n v="14"/>
    <n v="0.7"/>
    <n v="3"/>
    <x v="6"/>
    <x v="0"/>
    <x v="14"/>
  </r>
  <r>
    <x v="40"/>
    <x v="2"/>
    <n v="27"/>
    <n v="25"/>
    <n v="0.92589999999999995"/>
    <n v="2"/>
    <x v="6"/>
    <x v="0"/>
    <x v="14"/>
  </r>
  <r>
    <x v="41"/>
    <x v="0"/>
    <n v="11"/>
    <n v="7"/>
    <n v="0.63629999999999998"/>
    <n v="1"/>
    <x v="6"/>
    <x v="0"/>
    <x v="14"/>
  </r>
  <r>
    <x v="41"/>
    <x v="1"/>
    <n v="10"/>
    <n v="9"/>
    <n v="0.9"/>
    <n v="2"/>
    <x v="6"/>
    <x v="0"/>
    <x v="14"/>
  </r>
  <r>
    <x v="41"/>
    <x v="2"/>
    <n v="13"/>
    <n v="13"/>
    <n v="1"/>
    <n v="0"/>
    <x v="6"/>
    <x v="0"/>
    <x v="14"/>
  </r>
  <r>
    <x v="42"/>
    <x v="0"/>
    <n v="89"/>
    <n v="72"/>
    <n v="0.80889999999999995"/>
    <n v="12"/>
    <x v="6"/>
    <x v="0"/>
    <x v="3"/>
  </r>
  <r>
    <x v="42"/>
    <x v="1"/>
    <n v="58"/>
    <n v="50"/>
    <n v="0.86199999999999999"/>
    <n v="13"/>
    <x v="6"/>
    <x v="0"/>
    <x v="3"/>
  </r>
  <r>
    <x v="42"/>
    <x v="2"/>
    <n v="82"/>
    <n v="72"/>
    <n v="0.878"/>
    <n v="12"/>
    <x v="6"/>
    <x v="0"/>
    <x v="3"/>
  </r>
  <r>
    <x v="43"/>
    <x v="0"/>
    <n v="74"/>
    <n v="58"/>
    <n v="0.78369999999999995"/>
    <n v="14"/>
    <x v="6"/>
    <x v="0"/>
    <x v="6"/>
  </r>
  <r>
    <x v="43"/>
    <x v="1"/>
    <n v="44"/>
    <n v="44"/>
    <n v="1"/>
    <n v="12"/>
    <x v="6"/>
    <x v="0"/>
    <x v="6"/>
  </r>
  <r>
    <x v="43"/>
    <x v="2"/>
    <n v="48"/>
    <n v="26"/>
    <n v="0.54159999999999997"/>
    <n v="0"/>
    <x v="6"/>
    <x v="0"/>
    <x v="6"/>
  </r>
  <r>
    <x v="44"/>
    <x v="0"/>
    <n v="107"/>
    <n v="42"/>
    <n v="0.39250000000000002"/>
    <n v="6"/>
    <x v="6"/>
    <x v="0"/>
    <x v="8"/>
  </r>
  <r>
    <x v="44"/>
    <x v="1"/>
    <n v="44"/>
    <n v="21"/>
    <n v="0.47720000000000001"/>
    <n v="3"/>
    <x v="6"/>
    <x v="0"/>
    <x v="8"/>
  </r>
  <r>
    <x v="44"/>
    <x v="2"/>
    <n v="60"/>
    <n v="49"/>
    <n v="0.81659999999999999"/>
    <n v="12"/>
    <x v="6"/>
    <x v="0"/>
    <x v="8"/>
  </r>
  <r>
    <x v="54"/>
    <x v="0"/>
    <n v="3"/>
    <n v="1"/>
    <n v="0.33329999999999999"/>
    <n v="1"/>
    <x v="6"/>
    <x v="0"/>
    <x v="17"/>
  </r>
  <r>
    <x v="54"/>
    <x v="1"/>
    <n v="1"/>
    <n v="0"/>
    <n v="0"/>
    <n v="0"/>
    <x v="6"/>
    <x v="0"/>
    <x v="17"/>
  </r>
  <r>
    <x v="54"/>
    <x v="2"/>
    <n v="6"/>
    <n v="5"/>
    <n v="0.83330000000000004"/>
    <n v="0"/>
    <x v="6"/>
    <x v="0"/>
    <x v="17"/>
  </r>
  <r>
    <x v="45"/>
    <x v="0"/>
    <n v="21"/>
    <n v="11"/>
    <n v="0.52380000000000004"/>
    <n v="2"/>
    <x v="6"/>
    <x v="0"/>
    <x v="15"/>
  </r>
  <r>
    <x v="45"/>
    <x v="1"/>
    <n v="7"/>
    <n v="4"/>
    <n v="0.57140000000000002"/>
    <n v="1"/>
    <x v="6"/>
    <x v="0"/>
    <x v="15"/>
  </r>
  <r>
    <x v="45"/>
    <x v="2"/>
    <n v="21"/>
    <n v="19"/>
    <n v="0.90469999999999995"/>
    <n v="1"/>
    <x v="6"/>
    <x v="0"/>
    <x v="15"/>
  </r>
  <r>
    <x v="46"/>
    <x v="0"/>
    <n v="58"/>
    <n v="33"/>
    <n v="0.56889999999999996"/>
    <n v="3"/>
    <x v="6"/>
    <x v="0"/>
    <x v="3"/>
  </r>
  <r>
    <x v="46"/>
    <x v="1"/>
    <n v="40"/>
    <n v="30"/>
    <n v="0.75"/>
    <n v="0"/>
    <x v="6"/>
    <x v="0"/>
    <x v="3"/>
  </r>
  <r>
    <x v="46"/>
    <x v="2"/>
    <n v="96"/>
    <n v="80"/>
    <n v="0.83330000000000004"/>
    <n v="11"/>
    <x v="6"/>
    <x v="0"/>
    <x v="3"/>
  </r>
  <r>
    <x v="47"/>
    <x v="0"/>
    <n v="29"/>
    <n v="21"/>
    <n v="0.72409999999999997"/>
    <n v="2"/>
    <x v="6"/>
    <x v="0"/>
    <x v="8"/>
  </r>
  <r>
    <x v="47"/>
    <x v="1"/>
    <n v="16"/>
    <n v="13"/>
    <n v="0.8125"/>
    <n v="1"/>
    <x v="6"/>
    <x v="0"/>
    <x v="8"/>
  </r>
  <r>
    <x v="47"/>
    <x v="2"/>
    <n v="35"/>
    <n v="31"/>
    <n v="0.88570000000000004"/>
    <n v="8"/>
    <x v="6"/>
    <x v="0"/>
    <x v="8"/>
  </r>
  <r>
    <x v="48"/>
    <x v="0"/>
    <n v="53"/>
    <n v="41"/>
    <n v="0.77349999999999997"/>
    <n v="7"/>
    <x v="6"/>
    <x v="0"/>
    <x v="8"/>
  </r>
  <r>
    <x v="48"/>
    <x v="1"/>
    <n v="47"/>
    <n v="39"/>
    <n v="0.82969999999999999"/>
    <n v="8"/>
    <x v="6"/>
    <x v="0"/>
    <x v="8"/>
  </r>
  <r>
    <x v="48"/>
    <x v="2"/>
    <n v="55"/>
    <n v="49"/>
    <n v="0.89090000000000003"/>
    <n v="10"/>
    <x v="6"/>
    <x v="0"/>
    <x v="8"/>
  </r>
  <r>
    <x v="49"/>
    <x v="0"/>
    <n v="46"/>
    <n v="27"/>
    <n v="0.58689999999999998"/>
    <n v="3"/>
    <x v="6"/>
    <x v="0"/>
    <x v="8"/>
  </r>
  <r>
    <x v="49"/>
    <x v="1"/>
    <n v="20"/>
    <n v="13"/>
    <n v="0.65"/>
    <n v="1"/>
    <x v="6"/>
    <x v="0"/>
    <x v="8"/>
  </r>
  <r>
    <x v="49"/>
    <x v="2"/>
    <n v="25"/>
    <n v="24"/>
    <n v="0.96"/>
    <n v="6"/>
    <x v="6"/>
    <x v="0"/>
    <x v="8"/>
  </r>
  <r>
    <x v="50"/>
    <x v="0"/>
    <n v="8"/>
    <n v="6"/>
    <n v="0.75"/>
    <n v="0"/>
    <x v="6"/>
    <x v="0"/>
    <x v="16"/>
  </r>
  <r>
    <x v="50"/>
    <x v="1"/>
    <n v="10"/>
    <n v="4"/>
    <n v="0.4"/>
    <n v="0"/>
    <x v="6"/>
    <x v="0"/>
    <x v="16"/>
  </r>
  <r>
    <x v="50"/>
    <x v="2"/>
    <n v="12"/>
    <n v="8"/>
    <n v="0.66659999999999997"/>
    <n v="2"/>
    <x v="6"/>
    <x v="0"/>
    <x v="16"/>
  </r>
  <r>
    <x v="51"/>
    <x v="0"/>
    <n v="36"/>
    <n v="29"/>
    <n v="0.80549999999999999"/>
    <n v="6"/>
    <x v="6"/>
    <x v="0"/>
    <x v="16"/>
  </r>
  <r>
    <x v="51"/>
    <x v="1"/>
    <n v="7"/>
    <n v="7"/>
    <n v="1"/>
    <n v="3"/>
    <x v="6"/>
    <x v="0"/>
    <x v="16"/>
  </r>
  <r>
    <x v="51"/>
    <x v="2"/>
    <n v="18"/>
    <n v="16"/>
    <n v="0.88880000000000003"/>
    <n v="2"/>
    <x v="6"/>
    <x v="0"/>
    <x v="16"/>
  </r>
  <r>
    <x v="55"/>
    <x v="0"/>
    <n v="8"/>
    <n v="6"/>
    <n v="0.75"/>
    <n v="2"/>
    <x v="5"/>
    <x v="0"/>
    <x v="13"/>
  </r>
  <r>
    <x v="55"/>
    <x v="1"/>
    <n v="16"/>
    <n v="13"/>
    <n v="0.8125"/>
    <n v="0"/>
    <x v="5"/>
    <x v="0"/>
    <x v="13"/>
  </r>
  <r>
    <x v="55"/>
    <x v="2"/>
    <n v="47"/>
    <n v="37"/>
    <n v="0.78720000000000001"/>
    <n v="0"/>
    <x v="5"/>
    <x v="0"/>
    <x v="13"/>
  </r>
  <r>
    <x v="55"/>
    <x v="0"/>
    <n v="16"/>
    <n v="11"/>
    <n v="0.6875"/>
    <n v="1"/>
    <x v="6"/>
    <x v="0"/>
    <x v="13"/>
  </r>
  <r>
    <x v="55"/>
    <x v="1"/>
    <n v="11"/>
    <n v="9"/>
    <n v="0.81810000000000005"/>
    <n v="0"/>
    <x v="6"/>
    <x v="0"/>
    <x v="13"/>
  </r>
  <r>
    <x v="55"/>
    <x v="2"/>
    <n v="43"/>
    <n v="40"/>
    <n v="0.93020000000000003"/>
    <n v="0"/>
    <x v="6"/>
    <x v="0"/>
    <x v="13"/>
  </r>
  <r>
    <x v="0"/>
    <x v="0"/>
    <n v="16"/>
    <n v="16"/>
    <n v="1"/>
    <n v="1"/>
    <x v="7"/>
    <x v="1"/>
    <x v="0"/>
  </r>
  <r>
    <x v="0"/>
    <x v="1"/>
    <n v="6"/>
    <n v="5"/>
    <n v="0.83330000000000004"/>
    <n v="0"/>
    <x v="7"/>
    <x v="1"/>
    <x v="0"/>
  </r>
  <r>
    <x v="0"/>
    <x v="2"/>
    <n v="29"/>
    <n v="26"/>
    <n v="0.89649999999999996"/>
    <n v="3"/>
    <x v="7"/>
    <x v="1"/>
    <x v="0"/>
  </r>
  <r>
    <x v="1"/>
    <x v="0"/>
    <n v="16"/>
    <n v="8"/>
    <n v="0.5"/>
    <n v="3"/>
    <x v="7"/>
    <x v="1"/>
    <x v="0"/>
  </r>
  <r>
    <x v="1"/>
    <x v="1"/>
    <n v="3"/>
    <n v="2"/>
    <n v="0.66659999999999997"/>
    <n v="1"/>
    <x v="7"/>
    <x v="1"/>
    <x v="0"/>
  </r>
  <r>
    <x v="1"/>
    <x v="2"/>
    <n v="11"/>
    <n v="6"/>
    <n v="0.5454"/>
    <n v="2"/>
    <x v="7"/>
    <x v="1"/>
    <x v="0"/>
  </r>
  <r>
    <x v="2"/>
    <x v="0"/>
    <n v="13"/>
    <n v="8"/>
    <n v="0.61529999999999996"/>
    <n v="1"/>
    <x v="7"/>
    <x v="1"/>
    <x v="1"/>
  </r>
  <r>
    <x v="2"/>
    <x v="1"/>
    <n v="12"/>
    <n v="5"/>
    <n v="0.41660000000000003"/>
    <n v="2"/>
    <x v="7"/>
    <x v="1"/>
    <x v="1"/>
  </r>
  <r>
    <x v="2"/>
    <x v="2"/>
    <n v="15"/>
    <n v="14"/>
    <n v="0.93330000000000002"/>
    <n v="2"/>
    <x v="7"/>
    <x v="1"/>
    <x v="1"/>
  </r>
  <r>
    <x v="3"/>
    <x v="0"/>
    <n v="10"/>
    <n v="6"/>
    <n v="0.6"/>
    <n v="0"/>
    <x v="7"/>
    <x v="1"/>
    <x v="1"/>
  </r>
  <r>
    <x v="3"/>
    <x v="1"/>
    <n v="6"/>
    <n v="2"/>
    <n v="0.33329999999999999"/>
    <n v="0"/>
    <x v="7"/>
    <x v="1"/>
    <x v="1"/>
  </r>
  <r>
    <x v="3"/>
    <x v="2"/>
    <n v="15"/>
    <n v="14"/>
    <n v="0.93330000000000002"/>
    <n v="6"/>
    <x v="7"/>
    <x v="1"/>
    <x v="1"/>
  </r>
  <r>
    <x v="4"/>
    <x v="0"/>
    <n v="11"/>
    <n v="10"/>
    <n v="0.90900000000000003"/>
    <n v="0"/>
    <x v="7"/>
    <x v="1"/>
    <x v="1"/>
  </r>
  <r>
    <x v="4"/>
    <x v="1"/>
    <n v="4"/>
    <n v="3"/>
    <n v="0.75"/>
    <n v="0"/>
    <x v="7"/>
    <x v="1"/>
    <x v="1"/>
  </r>
  <r>
    <x v="4"/>
    <x v="2"/>
    <n v="20"/>
    <n v="19"/>
    <n v="0.95"/>
    <n v="4"/>
    <x v="7"/>
    <x v="1"/>
    <x v="1"/>
  </r>
  <r>
    <x v="5"/>
    <x v="0"/>
    <n v="12"/>
    <n v="6"/>
    <n v="0.5"/>
    <n v="1"/>
    <x v="7"/>
    <x v="1"/>
    <x v="1"/>
  </r>
  <r>
    <x v="5"/>
    <x v="1"/>
    <n v="24"/>
    <n v="18"/>
    <n v="0.75"/>
    <n v="0"/>
    <x v="7"/>
    <x v="1"/>
    <x v="1"/>
  </r>
  <r>
    <x v="5"/>
    <x v="2"/>
    <n v="28"/>
    <n v="26"/>
    <n v="0.92849999999999999"/>
    <n v="1"/>
    <x v="7"/>
    <x v="1"/>
    <x v="1"/>
  </r>
  <r>
    <x v="6"/>
    <x v="0"/>
    <n v="23"/>
    <n v="18"/>
    <n v="0.78259999999999996"/>
    <n v="1"/>
    <x v="7"/>
    <x v="1"/>
    <x v="1"/>
  </r>
  <r>
    <x v="6"/>
    <x v="1"/>
    <n v="5"/>
    <n v="5"/>
    <n v="1"/>
    <n v="1"/>
    <x v="7"/>
    <x v="1"/>
    <x v="1"/>
  </r>
  <r>
    <x v="6"/>
    <x v="2"/>
    <n v="27"/>
    <n v="26"/>
    <n v="0.96289999999999998"/>
    <n v="8"/>
    <x v="7"/>
    <x v="1"/>
    <x v="1"/>
  </r>
  <r>
    <x v="7"/>
    <x v="0"/>
    <n v="34"/>
    <n v="27"/>
    <n v="0.79410000000000003"/>
    <n v="5"/>
    <x v="7"/>
    <x v="1"/>
    <x v="1"/>
  </r>
  <r>
    <x v="7"/>
    <x v="1"/>
    <n v="16"/>
    <n v="15"/>
    <n v="0.9375"/>
    <n v="1"/>
    <x v="7"/>
    <x v="1"/>
    <x v="1"/>
  </r>
  <r>
    <x v="7"/>
    <x v="2"/>
    <n v="65"/>
    <n v="57"/>
    <n v="0.87690000000000001"/>
    <n v="7"/>
    <x v="7"/>
    <x v="1"/>
    <x v="1"/>
  </r>
  <r>
    <x v="8"/>
    <x v="0"/>
    <n v="57"/>
    <n v="36"/>
    <n v="0.63149999999999995"/>
    <n v="4"/>
    <x v="7"/>
    <x v="1"/>
    <x v="2"/>
  </r>
  <r>
    <x v="8"/>
    <x v="1"/>
    <n v="76"/>
    <n v="54"/>
    <n v="0.71050000000000002"/>
    <n v="6"/>
    <x v="7"/>
    <x v="1"/>
    <x v="2"/>
  </r>
  <r>
    <x v="8"/>
    <x v="2"/>
    <n v="124"/>
    <n v="101"/>
    <n v="0.8145"/>
    <n v="12"/>
    <x v="7"/>
    <x v="1"/>
    <x v="2"/>
  </r>
  <r>
    <x v="9"/>
    <x v="0"/>
    <n v="43"/>
    <n v="32"/>
    <n v="0.74409999999999998"/>
    <n v="1"/>
    <x v="7"/>
    <x v="1"/>
    <x v="2"/>
  </r>
  <r>
    <x v="9"/>
    <x v="1"/>
    <n v="73"/>
    <n v="56"/>
    <n v="0.7671"/>
    <n v="1"/>
    <x v="7"/>
    <x v="1"/>
    <x v="2"/>
  </r>
  <r>
    <x v="9"/>
    <x v="2"/>
    <n v="43"/>
    <n v="41"/>
    <n v="0.95340000000000003"/>
    <n v="0"/>
    <x v="7"/>
    <x v="1"/>
    <x v="2"/>
  </r>
  <r>
    <x v="10"/>
    <x v="0"/>
    <n v="18"/>
    <n v="13"/>
    <n v="0.72219999999999995"/>
    <n v="1"/>
    <x v="7"/>
    <x v="1"/>
    <x v="2"/>
  </r>
  <r>
    <x v="10"/>
    <x v="1"/>
    <n v="4"/>
    <n v="4"/>
    <n v="1"/>
    <n v="0"/>
    <x v="7"/>
    <x v="1"/>
    <x v="2"/>
  </r>
  <r>
    <x v="10"/>
    <x v="2"/>
    <n v="32"/>
    <n v="31"/>
    <n v="0.96870000000000001"/>
    <n v="3"/>
    <x v="7"/>
    <x v="1"/>
    <x v="2"/>
  </r>
  <r>
    <x v="11"/>
    <x v="0"/>
    <n v="57"/>
    <n v="43"/>
    <n v="0.75429999999999997"/>
    <n v="8"/>
    <x v="7"/>
    <x v="1"/>
    <x v="2"/>
  </r>
  <r>
    <x v="11"/>
    <x v="1"/>
    <n v="35"/>
    <n v="30"/>
    <n v="0.85709999999999997"/>
    <n v="7"/>
    <x v="7"/>
    <x v="1"/>
    <x v="2"/>
  </r>
  <r>
    <x v="11"/>
    <x v="2"/>
    <n v="51"/>
    <n v="46"/>
    <n v="0.90190000000000003"/>
    <n v="5"/>
    <x v="7"/>
    <x v="1"/>
    <x v="2"/>
  </r>
  <r>
    <x v="12"/>
    <x v="0"/>
    <n v="38"/>
    <n v="31"/>
    <n v="0.81569999999999998"/>
    <n v="3"/>
    <x v="7"/>
    <x v="1"/>
    <x v="2"/>
  </r>
  <r>
    <x v="12"/>
    <x v="1"/>
    <n v="35"/>
    <n v="35"/>
    <n v="1"/>
    <n v="4"/>
    <x v="7"/>
    <x v="1"/>
    <x v="2"/>
  </r>
  <r>
    <x v="12"/>
    <x v="2"/>
    <n v="79"/>
    <n v="68"/>
    <n v="0.86070000000000002"/>
    <n v="7"/>
    <x v="7"/>
    <x v="1"/>
    <x v="2"/>
  </r>
  <r>
    <x v="53"/>
    <x v="0"/>
    <n v="6"/>
    <n v="3"/>
    <n v="0.5"/>
    <n v="0"/>
    <x v="7"/>
    <x v="1"/>
    <x v="0"/>
  </r>
  <r>
    <x v="53"/>
    <x v="1"/>
    <n v="6"/>
    <n v="4"/>
    <n v="0.66659999999999997"/>
    <n v="0"/>
    <x v="7"/>
    <x v="1"/>
    <x v="0"/>
  </r>
  <r>
    <x v="53"/>
    <x v="2"/>
    <n v="24"/>
    <n v="20"/>
    <n v="0.83330000000000004"/>
    <n v="0"/>
    <x v="7"/>
    <x v="1"/>
    <x v="0"/>
  </r>
  <r>
    <x v="13"/>
    <x v="0"/>
    <n v="64"/>
    <n v="57"/>
    <n v="0.89059999999999995"/>
    <n v="9"/>
    <x v="7"/>
    <x v="1"/>
    <x v="3"/>
  </r>
  <r>
    <x v="13"/>
    <x v="1"/>
    <n v="18"/>
    <n v="17"/>
    <n v="0.94440000000000002"/>
    <n v="3"/>
    <x v="7"/>
    <x v="1"/>
    <x v="3"/>
  </r>
  <r>
    <x v="13"/>
    <x v="2"/>
    <n v="129"/>
    <n v="114"/>
    <n v="0.88370000000000004"/>
    <n v="15"/>
    <x v="7"/>
    <x v="1"/>
    <x v="3"/>
  </r>
  <r>
    <x v="14"/>
    <x v="0"/>
    <n v="62"/>
    <n v="39"/>
    <n v="0.629"/>
    <n v="9"/>
    <x v="7"/>
    <x v="1"/>
    <x v="2"/>
  </r>
  <r>
    <x v="14"/>
    <x v="1"/>
    <n v="55"/>
    <n v="32"/>
    <n v="0.58179999999999998"/>
    <n v="5"/>
    <x v="7"/>
    <x v="1"/>
    <x v="2"/>
  </r>
  <r>
    <x v="14"/>
    <x v="2"/>
    <n v="58"/>
    <n v="51"/>
    <n v="0.87929999999999997"/>
    <n v="6"/>
    <x v="7"/>
    <x v="1"/>
    <x v="2"/>
  </r>
  <r>
    <x v="15"/>
    <x v="0"/>
    <n v="6"/>
    <n v="5"/>
    <n v="0.83330000000000004"/>
    <n v="0"/>
    <x v="7"/>
    <x v="1"/>
    <x v="4"/>
  </r>
  <r>
    <x v="15"/>
    <x v="1"/>
    <n v="0"/>
    <n v="0"/>
    <m/>
    <n v="0"/>
    <x v="7"/>
    <x v="1"/>
    <x v="4"/>
  </r>
  <r>
    <x v="15"/>
    <x v="2"/>
    <n v="11"/>
    <n v="10"/>
    <n v="0.90900000000000003"/>
    <n v="1"/>
    <x v="7"/>
    <x v="1"/>
    <x v="4"/>
  </r>
  <r>
    <x v="16"/>
    <x v="0"/>
    <n v="16"/>
    <n v="14"/>
    <n v="0.875"/>
    <n v="5"/>
    <x v="7"/>
    <x v="1"/>
    <x v="5"/>
  </r>
  <r>
    <x v="16"/>
    <x v="1"/>
    <n v="7"/>
    <n v="7"/>
    <n v="1"/>
    <n v="2"/>
    <x v="7"/>
    <x v="1"/>
    <x v="5"/>
  </r>
  <r>
    <x v="16"/>
    <x v="2"/>
    <n v="10"/>
    <n v="6"/>
    <n v="0.6"/>
    <n v="0"/>
    <x v="7"/>
    <x v="1"/>
    <x v="5"/>
  </r>
  <r>
    <x v="17"/>
    <x v="0"/>
    <n v="51"/>
    <n v="22"/>
    <n v="0.43130000000000002"/>
    <n v="4"/>
    <x v="7"/>
    <x v="1"/>
    <x v="3"/>
  </r>
  <r>
    <x v="17"/>
    <x v="1"/>
    <n v="36"/>
    <n v="20"/>
    <n v="0.55549999999999999"/>
    <n v="6"/>
    <x v="7"/>
    <x v="1"/>
    <x v="3"/>
  </r>
  <r>
    <x v="17"/>
    <x v="2"/>
    <n v="89"/>
    <n v="83"/>
    <n v="0.9325"/>
    <n v="17"/>
    <x v="7"/>
    <x v="1"/>
    <x v="3"/>
  </r>
  <r>
    <x v="52"/>
    <x v="0"/>
    <n v="32"/>
    <n v="27"/>
    <n v="0.84370000000000001"/>
    <n v="3"/>
    <x v="7"/>
    <x v="1"/>
    <x v="3"/>
  </r>
  <r>
    <x v="52"/>
    <x v="1"/>
    <n v="13"/>
    <n v="12"/>
    <n v="0.92300000000000004"/>
    <n v="2"/>
    <x v="7"/>
    <x v="1"/>
    <x v="3"/>
  </r>
  <r>
    <x v="52"/>
    <x v="2"/>
    <n v="41"/>
    <n v="37"/>
    <n v="0.90239999999999998"/>
    <n v="0"/>
    <x v="7"/>
    <x v="1"/>
    <x v="3"/>
  </r>
  <r>
    <x v="18"/>
    <x v="0"/>
    <n v="34"/>
    <n v="24"/>
    <n v="0.70579999999999998"/>
    <n v="1"/>
    <x v="7"/>
    <x v="1"/>
    <x v="3"/>
  </r>
  <r>
    <x v="18"/>
    <x v="1"/>
    <n v="9"/>
    <n v="8"/>
    <n v="0.88880000000000003"/>
    <n v="0"/>
    <x v="7"/>
    <x v="1"/>
    <x v="3"/>
  </r>
  <r>
    <x v="18"/>
    <x v="2"/>
    <n v="31"/>
    <n v="28"/>
    <n v="0.9032"/>
    <n v="0"/>
    <x v="7"/>
    <x v="1"/>
    <x v="3"/>
  </r>
  <r>
    <x v="19"/>
    <x v="0"/>
    <n v="14"/>
    <n v="8"/>
    <n v="0.57140000000000002"/>
    <n v="1"/>
    <x v="7"/>
    <x v="1"/>
    <x v="6"/>
  </r>
  <r>
    <x v="19"/>
    <x v="1"/>
    <n v="13"/>
    <n v="5"/>
    <n v="0.3846"/>
    <n v="0"/>
    <x v="7"/>
    <x v="1"/>
    <x v="6"/>
  </r>
  <r>
    <x v="19"/>
    <x v="2"/>
    <n v="22"/>
    <n v="17"/>
    <n v="0.77270000000000005"/>
    <n v="3"/>
    <x v="7"/>
    <x v="1"/>
    <x v="6"/>
  </r>
  <r>
    <x v="21"/>
    <x v="0"/>
    <n v="13"/>
    <n v="6"/>
    <n v="0.46150000000000002"/>
    <n v="0"/>
    <x v="7"/>
    <x v="1"/>
    <x v="0"/>
  </r>
  <r>
    <x v="21"/>
    <x v="1"/>
    <n v="13"/>
    <n v="10"/>
    <n v="0.76919999999999999"/>
    <n v="3"/>
    <x v="7"/>
    <x v="1"/>
    <x v="0"/>
  </r>
  <r>
    <x v="21"/>
    <x v="2"/>
    <n v="17"/>
    <n v="15"/>
    <n v="0.88229999999999997"/>
    <n v="0"/>
    <x v="7"/>
    <x v="1"/>
    <x v="0"/>
  </r>
  <r>
    <x v="22"/>
    <x v="0"/>
    <n v="29"/>
    <n v="22"/>
    <n v="0.75860000000000005"/>
    <n v="3"/>
    <x v="7"/>
    <x v="1"/>
    <x v="8"/>
  </r>
  <r>
    <x v="22"/>
    <x v="1"/>
    <n v="21"/>
    <n v="17"/>
    <n v="0.8095"/>
    <n v="2"/>
    <x v="7"/>
    <x v="1"/>
    <x v="8"/>
  </r>
  <r>
    <x v="22"/>
    <x v="2"/>
    <n v="97"/>
    <n v="79"/>
    <n v="0.81440000000000001"/>
    <n v="23"/>
    <x v="7"/>
    <x v="1"/>
    <x v="8"/>
  </r>
  <r>
    <x v="23"/>
    <x v="0"/>
    <n v="14"/>
    <n v="9"/>
    <n v="0.64280000000000004"/>
    <n v="1"/>
    <x v="7"/>
    <x v="1"/>
    <x v="9"/>
  </r>
  <r>
    <x v="23"/>
    <x v="1"/>
    <n v="5"/>
    <n v="4"/>
    <n v="0.8"/>
    <n v="0"/>
    <x v="7"/>
    <x v="1"/>
    <x v="9"/>
  </r>
  <r>
    <x v="23"/>
    <x v="2"/>
    <n v="26"/>
    <n v="23"/>
    <n v="0.88460000000000005"/>
    <n v="0"/>
    <x v="7"/>
    <x v="1"/>
    <x v="9"/>
  </r>
  <r>
    <x v="24"/>
    <x v="0"/>
    <n v="36"/>
    <n v="25"/>
    <n v="0.69440000000000002"/>
    <n v="4"/>
    <x v="7"/>
    <x v="1"/>
    <x v="9"/>
  </r>
  <r>
    <x v="24"/>
    <x v="1"/>
    <n v="61"/>
    <n v="40"/>
    <n v="0.65569999999999995"/>
    <n v="10"/>
    <x v="7"/>
    <x v="1"/>
    <x v="9"/>
  </r>
  <r>
    <x v="24"/>
    <x v="2"/>
    <n v="29"/>
    <n v="24"/>
    <n v="0.82750000000000001"/>
    <n v="6"/>
    <x v="7"/>
    <x v="1"/>
    <x v="9"/>
  </r>
  <r>
    <x v="25"/>
    <x v="0"/>
    <n v="86"/>
    <n v="62"/>
    <n v="0.72089999999999999"/>
    <n v="6"/>
    <x v="7"/>
    <x v="1"/>
    <x v="10"/>
  </r>
  <r>
    <x v="25"/>
    <x v="1"/>
    <n v="18"/>
    <n v="12"/>
    <n v="0.66659999999999997"/>
    <n v="6"/>
    <x v="7"/>
    <x v="1"/>
    <x v="10"/>
  </r>
  <r>
    <x v="25"/>
    <x v="2"/>
    <n v="37"/>
    <n v="32"/>
    <n v="0.86480000000000001"/>
    <n v="0"/>
    <x v="7"/>
    <x v="1"/>
    <x v="10"/>
  </r>
  <r>
    <x v="26"/>
    <x v="0"/>
    <n v="80"/>
    <n v="62"/>
    <n v="0.77500000000000002"/>
    <n v="10"/>
    <x v="7"/>
    <x v="1"/>
    <x v="10"/>
  </r>
  <r>
    <x v="26"/>
    <x v="1"/>
    <n v="29"/>
    <n v="17"/>
    <n v="0.58620000000000005"/>
    <n v="3"/>
    <x v="7"/>
    <x v="1"/>
    <x v="10"/>
  </r>
  <r>
    <x v="26"/>
    <x v="2"/>
    <n v="75"/>
    <n v="64"/>
    <n v="0.85329999999999995"/>
    <n v="0"/>
    <x v="7"/>
    <x v="1"/>
    <x v="10"/>
  </r>
  <r>
    <x v="27"/>
    <x v="0"/>
    <n v="33"/>
    <n v="24"/>
    <n v="0.72719999999999996"/>
    <n v="0"/>
    <x v="7"/>
    <x v="1"/>
    <x v="10"/>
  </r>
  <r>
    <x v="27"/>
    <x v="1"/>
    <n v="8"/>
    <n v="7"/>
    <n v="0.875"/>
    <n v="1"/>
    <x v="7"/>
    <x v="1"/>
    <x v="10"/>
  </r>
  <r>
    <x v="27"/>
    <x v="2"/>
    <n v="19"/>
    <n v="18"/>
    <n v="0.94730000000000003"/>
    <n v="2"/>
    <x v="7"/>
    <x v="1"/>
    <x v="10"/>
  </r>
  <r>
    <x v="28"/>
    <x v="0"/>
    <n v="5"/>
    <n v="3"/>
    <n v="0.6"/>
    <n v="0"/>
    <x v="7"/>
    <x v="1"/>
    <x v="11"/>
  </r>
  <r>
    <x v="28"/>
    <x v="1"/>
    <n v="3"/>
    <n v="3"/>
    <n v="1"/>
    <n v="0"/>
    <x v="7"/>
    <x v="1"/>
    <x v="11"/>
  </r>
  <r>
    <x v="28"/>
    <x v="2"/>
    <n v="6"/>
    <n v="5"/>
    <n v="0.83330000000000004"/>
    <n v="0"/>
    <x v="7"/>
    <x v="1"/>
    <x v="11"/>
  </r>
  <r>
    <x v="30"/>
    <x v="0"/>
    <n v="6"/>
    <n v="6"/>
    <n v="1"/>
    <n v="1"/>
    <x v="7"/>
    <x v="1"/>
    <x v="4"/>
  </r>
  <r>
    <x v="30"/>
    <x v="1"/>
    <n v="4"/>
    <n v="3"/>
    <n v="0.75"/>
    <n v="0"/>
    <x v="7"/>
    <x v="1"/>
    <x v="4"/>
  </r>
  <r>
    <x v="30"/>
    <x v="2"/>
    <n v="22"/>
    <n v="21"/>
    <n v="0.95450000000000002"/>
    <n v="0"/>
    <x v="7"/>
    <x v="1"/>
    <x v="4"/>
  </r>
  <r>
    <x v="31"/>
    <x v="0"/>
    <n v="4"/>
    <n v="3"/>
    <n v="0.75"/>
    <n v="0"/>
    <x v="7"/>
    <x v="1"/>
    <x v="4"/>
  </r>
  <r>
    <x v="31"/>
    <x v="1"/>
    <n v="4"/>
    <n v="3"/>
    <n v="0.75"/>
    <n v="0"/>
    <x v="7"/>
    <x v="1"/>
    <x v="4"/>
  </r>
  <r>
    <x v="31"/>
    <x v="2"/>
    <n v="4"/>
    <n v="4"/>
    <n v="1"/>
    <n v="2"/>
    <x v="7"/>
    <x v="1"/>
    <x v="4"/>
  </r>
  <r>
    <x v="32"/>
    <x v="0"/>
    <n v="10"/>
    <n v="6"/>
    <n v="0.6"/>
    <n v="1"/>
    <x v="7"/>
    <x v="1"/>
    <x v="4"/>
  </r>
  <r>
    <x v="32"/>
    <x v="1"/>
    <n v="2"/>
    <n v="1"/>
    <n v="0.5"/>
    <n v="0"/>
    <x v="7"/>
    <x v="1"/>
    <x v="4"/>
  </r>
  <r>
    <x v="32"/>
    <x v="2"/>
    <n v="11"/>
    <n v="9"/>
    <n v="0.81810000000000005"/>
    <n v="0"/>
    <x v="7"/>
    <x v="1"/>
    <x v="4"/>
  </r>
  <r>
    <x v="33"/>
    <x v="0"/>
    <n v="7"/>
    <n v="6"/>
    <n v="0.85709999999999997"/>
    <n v="0"/>
    <x v="7"/>
    <x v="1"/>
    <x v="4"/>
  </r>
  <r>
    <x v="33"/>
    <x v="1"/>
    <n v="3"/>
    <n v="2"/>
    <n v="0.66659999999999997"/>
    <n v="0"/>
    <x v="7"/>
    <x v="1"/>
    <x v="4"/>
  </r>
  <r>
    <x v="33"/>
    <x v="2"/>
    <n v="13"/>
    <n v="13"/>
    <n v="1"/>
    <n v="1"/>
    <x v="7"/>
    <x v="1"/>
    <x v="4"/>
  </r>
  <r>
    <x v="34"/>
    <x v="0"/>
    <n v="12"/>
    <n v="10"/>
    <n v="0.83330000000000004"/>
    <n v="2"/>
    <x v="7"/>
    <x v="1"/>
    <x v="4"/>
  </r>
  <r>
    <x v="34"/>
    <x v="1"/>
    <n v="7"/>
    <n v="4"/>
    <n v="0.57140000000000002"/>
    <n v="1"/>
    <x v="7"/>
    <x v="1"/>
    <x v="4"/>
  </r>
  <r>
    <x v="34"/>
    <x v="2"/>
    <n v="21"/>
    <n v="18"/>
    <n v="0.85709999999999997"/>
    <n v="0"/>
    <x v="7"/>
    <x v="1"/>
    <x v="4"/>
  </r>
  <r>
    <x v="35"/>
    <x v="0"/>
    <n v="13"/>
    <n v="10"/>
    <n v="0.76919999999999999"/>
    <n v="2"/>
    <x v="7"/>
    <x v="1"/>
    <x v="4"/>
  </r>
  <r>
    <x v="35"/>
    <x v="1"/>
    <n v="2"/>
    <n v="0"/>
    <n v="0"/>
    <n v="0"/>
    <x v="7"/>
    <x v="1"/>
    <x v="4"/>
  </r>
  <r>
    <x v="35"/>
    <x v="2"/>
    <n v="13"/>
    <n v="13"/>
    <n v="1"/>
    <n v="0"/>
    <x v="7"/>
    <x v="1"/>
    <x v="4"/>
  </r>
  <r>
    <x v="36"/>
    <x v="0"/>
    <n v="15"/>
    <n v="13"/>
    <n v="0.86660000000000004"/>
    <n v="1"/>
    <x v="7"/>
    <x v="1"/>
    <x v="12"/>
  </r>
  <r>
    <x v="36"/>
    <x v="1"/>
    <n v="14"/>
    <n v="12"/>
    <n v="0.85709999999999997"/>
    <n v="5"/>
    <x v="7"/>
    <x v="1"/>
    <x v="12"/>
  </r>
  <r>
    <x v="36"/>
    <x v="2"/>
    <n v="18"/>
    <n v="16"/>
    <n v="0.88880000000000003"/>
    <n v="2"/>
    <x v="7"/>
    <x v="1"/>
    <x v="12"/>
  </r>
  <r>
    <x v="37"/>
    <x v="0"/>
    <n v="21"/>
    <n v="15"/>
    <n v="0.71419999999999995"/>
    <n v="1"/>
    <x v="7"/>
    <x v="1"/>
    <x v="13"/>
  </r>
  <r>
    <x v="37"/>
    <x v="1"/>
    <n v="13"/>
    <n v="7"/>
    <n v="0.53839999999999999"/>
    <n v="0"/>
    <x v="7"/>
    <x v="1"/>
    <x v="13"/>
  </r>
  <r>
    <x v="37"/>
    <x v="2"/>
    <n v="45"/>
    <n v="38"/>
    <n v="0.84440000000000004"/>
    <n v="2"/>
    <x v="7"/>
    <x v="1"/>
    <x v="13"/>
  </r>
  <r>
    <x v="55"/>
    <x v="0"/>
    <n v="14"/>
    <n v="6"/>
    <n v="0.42849999999999999"/>
    <n v="0"/>
    <x v="7"/>
    <x v="1"/>
    <x v="13"/>
  </r>
  <r>
    <x v="55"/>
    <x v="1"/>
    <n v="22"/>
    <n v="13"/>
    <n v="0.59089999999999998"/>
    <n v="0"/>
    <x v="7"/>
    <x v="1"/>
    <x v="13"/>
  </r>
  <r>
    <x v="55"/>
    <x v="2"/>
    <n v="40"/>
    <n v="35"/>
    <n v="0.875"/>
    <n v="0"/>
    <x v="7"/>
    <x v="1"/>
    <x v="13"/>
  </r>
  <r>
    <x v="38"/>
    <x v="0"/>
    <n v="20"/>
    <n v="18"/>
    <n v="0.9"/>
    <n v="4"/>
    <x v="7"/>
    <x v="1"/>
    <x v="13"/>
  </r>
  <r>
    <x v="38"/>
    <x v="1"/>
    <n v="15"/>
    <n v="12"/>
    <n v="0.8"/>
    <n v="0"/>
    <x v="7"/>
    <x v="1"/>
    <x v="13"/>
  </r>
  <r>
    <x v="38"/>
    <x v="2"/>
    <n v="46"/>
    <n v="38"/>
    <n v="0.82599999999999996"/>
    <n v="3"/>
    <x v="7"/>
    <x v="1"/>
    <x v="13"/>
  </r>
  <r>
    <x v="39"/>
    <x v="0"/>
    <n v="49"/>
    <n v="45"/>
    <n v="0.91830000000000001"/>
    <n v="5"/>
    <x v="7"/>
    <x v="1"/>
    <x v="2"/>
  </r>
  <r>
    <x v="39"/>
    <x v="1"/>
    <n v="25"/>
    <n v="22"/>
    <n v="0.88"/>
    <n v="3"/>
    <x v="7"/>
    <x v="1"/>
    <x v="2"/>
  </r>
  <r>
    <x v="39"/>
    <x v="2"/>
    <n v="52"/>
    <n v="49"/>
    <n v="0.94230000000000003"/>
    <n v="7"/>
    <x v="7"/>
    <x v="1"/>
    <x v="2"/>
  </r>
  <r>
    <x v="40"/>
    <x v="0"/>
    <n v="23"/>
    <n v="16"/>
    <n v="0.6956"/>
    <n v="0"/>
    <x v="7"/>
    <x v="1"/>
    <x v="14"/>
  </r>
  <r>
    <x v="40"/>
    <x v="1"/>
    <n v="26"/>
    <n v="19"/>
    <n v="0.73070000000000002"/>
    <n v="3"/>
    <x v="7"/>
    <x v="1"/>
    <x v="14"/>
  </r>
  <r>
    <x v="40"/>
    <x v="2"/>
    <n v="36"/>
    <n v="34"/>
    <n v="0.94440000000000002"/>
    <n v="1"/>
    <x v="7"/>
    <x v="1"/>
    <x v="14"/>
  </r>
  <r>
    <x v="41"/>
    <x v="0"/>
    <n v="24"/>
    <n v="17"/>
    <n v="0.70830000000000004"/>
    <n v="5"/>
    <x v="7"/>
    <x v="1"/>
    <x v="14"/>
  </r>
  <r>
    <x v="41"/>
    <x v="1"/>
    <n v="5"/>
    <n v="2"/>
    <n v="0.4"/>
    <n v="0"/>
    <x v="7"/>
    <x v="1"/>
    <x v="14"/>
  </r>
  <r>
    <x v="41"/>
    <x v="2"/>
    <n v="35"/>
    <n v="33"/>
    <n v="0.94279999999999997"/>
    <n v="2"/>
    <x v="7"/>
    <x v="1"/>
    <x v="14"/>
  </r>
  <r>
    <x v="42"/>
    <x v="0"/>
    <n v="78"/>
    <n v="59"/>
    <n v="0.75639999999999996"/>
    <n v="8"/>
    <x v="7"/>
    <x v="1"/>
    <x v="3"/>
  </r>
  <r>
    <x v="42"/>
    <x v="1"/>
    <n v="85"/>
    <n v="67"/>
    <n v="0.78820000000000001"/>
    <n v="11"/>
    <x v="7"/>
    <x v="1"/>
    <x v="3"/>
  </r>
  <r>
    <x v="42"/>
    <x v="2"/>
    <n v="103"/>
    <n v="92"/>
    <n v="0.89319999999999999"/>
    <n v="17"/>
    <x v="7"/>
    <x v="1"/>
    <x v="3"/>
  </r>
  <r>
    <x v="43"/>
    <x v="0"/>
    <n v="60"/>
    <n v="51"/>
    <n v="0.85"/>
    <n v="6"/>
    <x v="7"/>
    <x v="1"/>
    <x v="6"/>
  </r>
  <r>
    <x v="43"/>
    <x v="1"/>
    <n v="41"/>
    <n v="39"/>
    <n v="0.95120000000000005"/>
    <n v="8"/>
    <x v="7"/>
    <x v="1"/>
    <x v="6"/>
  </r>
  <r>
    <x v="43"/>
    <x v="2"/>
    <n v="89"/>
    <n v="52"/>
    <n v="0.58420000000000005"/>
    <n v="0"/>
    <x v="7"/>
    <x v="1"/>
    <x v="6"/>
  </r>
  <r>
    <x v="44"/>
    <x v="0"/>
    <n v="100"/>
    <n v="37"/>
    <n v="0.37"/>
    <n v="7"/>
    <x v="7"/>
    <x v="1"/>
    <x v="8"/>
  </r>
  <r>
    <x v="44"/>
    <x v="1"/>
    <n v="48"/>
    <n v="25"/>
    <n v="0.52080000000000004"/>
    <n v="2"/>
    <x v="7"/>
    <x v="1"/>
    <x v="8"/>
  </r>
  <r>
    <x v="44"/>
    <x v="2"/>
    <n v="59"/>
    <n v="48"/>
    <n v="0.8135"/>
    <n v="5"/>
    <x v="7"/>
    <x v="1"/>
    <x v="8"/>
  </r>
  <r>
    <x v="54"/>
    <x v="0"/>
    <n v="3"/>
    <n v="2"/>
    <n v="0.66659999999999997"/>
    <n v="0"/>
    <x v="7"/>
    <x v="1"/>
    <x v="17"/>
  </r>
  <r>
    <x v="54"/>
    <x v="1"/>
    <n v="2"/>
    <n v="1"/>
    <n v="0.5"/>
    <n v="1"/>
    <x v="7"/>
    <x v="1"/>
    <x v="17"/>
  </r>
  <r>
    <x v="54"/>
    <x v="2"/>
    <n v="6"/>
    <n v="5"/>
    <n v="0.83330000000000004"/>
    <n v="0"/>
    <x v="7"/>
    <x v="1"/>
    <x v="17"/>
  </r>
  <r>
    <x v="45"/>
    <x v="0"/>
    <n v="16"/>
    <n v="12"/>
    <n v="0.75"/>
    <n v="2"/>
    <x v="7"/>
    <x v="1"/>
    <x v="15"/>
  </r>
  <r>
    <x v="45"/>
    <x v="1"/>
    <n v="3"/>
    <n v="1"/>
    <n v="0.33329999999999999"/>
    <n v="0"/>
    <x v="7"/>
    <x v="1"/>
    <x v="15"/>
  </r>
  <r>
    <x v="45"/>
    <x v="2"/>
    <n v="23"/>
    <n v="20"/>
    <n v="0.86950000000000005"/>
    <n v="3"/>
    <x v="7"/>
    <x v="1"/>
    <x v="15"/>
  </r>
  <r>
    <x v="46"/>
    <x v="0"/>
    <n v="53"/>
    <n v="24"/>
    <n v="0.45279999999999998"/>
    <n v="3"/>
    <x v="7"/>
    <x v="1"/>
    <x v="3"/>
  </r>
  <r>
    <x v="46"/>
    <x v="1"/>
    <n v="39"/>
    <n v="20"/>
    <n v="0.51280000000000003"/>
    <n v="0"/>
    <x v="7"/>
    <x v="1"/>
    <x v="3"/>
  </r>
  <r>
    <x v="46"/>
    <x v="2"/>
    <n v="110"/>
    <n v="96"/>
    <n v="0.87270000000000003"/>
    <n v="9"/>
    <x v="7"/>
    <x v="1"/>
    <x v="3"/>
  </r>
  <r>
    <x v="47"/>
    <x v="0"/>
    <n v="23"/>
    <n v="12"/>
    <n v="0.52170000000000005"/>
    <n v="1"/>
    <x v="7"/>
    <x v="1"/>
    <x v="8"/>
  </r>
  <r>
    <x v="47"/>
    <x v="1"/>
    <n v="25"/>
    <n v="22"/>
    <n v="0.88"/>
    <n v="2"/>
    <x v="7"/>
    <x v="1"/>
    <x v="8"/>
  </r>
  <r>
    <x v="47"/>
    <x v="2"/>
    <n v="44"/>
    <n v="41"/>
    <n v="0.93179999999999996"/>
    <n v="9"/>
    <x v="7"/>
    <x v="1"/>
    <x v="8"/>
  </r>
  <r>
    <x v="48"/>
    <x v="0"/>
    <n v="27"/>
    <n v="21"/>
    <n v="0.77769999999999995"/>
    <n v="1"/>
    <x v="7"/>
    <x v="1"/>
    <x v="8"/>
  </r>
  <r>
    <x v="48"/>
    <x v="1"/>
    <n v="31"/>
    <n v="25"/>
    <n v="0.80640000000000001"/>
    <n v="3"/>
    <x v="7"/>
    <x v="1"/>
    <x v="8"/>
  </r>
  <r>
    <x v="48"/>
    <x v="2"/>
    <n v="58"/>
    <n v="55"/>
    <n v="0.94820000000000004"/>
    <n v="9"/>
    <x v="7"/>
    <x v="1"/>
    <x v="8"/>
  </r>
  <r>
    <x v="49"/>
    <x v="0"/>
    <n v="47"/>
    <n v="23"/>
    <n v="0.48930000000000001"/>
    <n v="1"/>
    <x v="7"/>
    <x v="1"/>
    <x v="8"/>
  </r>
  <r>
    <x v="49"/>
    <x v="1"/>
    <n v="13"/>
    <n v="8"/>
    <n v="0.61529999999999996"/>
    <n v="1"/>
    <x v="7"/>
    <x v="1"/>
    <x v="8"/>
  </r>
  <r>
    <x v="49"/>
    <x v="2"/>
    <n v="28"/>
    <n v="21"/>
    <n v="0.75"/>
    <n v="3"/>
    <x v="7"/>
    <x v="1"/>
    <x v="8"/>
  </r>
  <r>
    <x v="50"/>
    <x v="0"/>
    <n v="11"/>
    <n v="6"/>
    <n v="0.5454"/>
    <n v="0"/>
    <x v="7"/>
    <x v="1"/>
    <x v="16"/>
  </r>
  <r>
    <x v="50"/>
    <x v="1"/>
    <n v="7"/>
    <n v="2"/>
    <n v="0.28570000000000001"/>
    <n v="0"/>
    <x v="7"/>
    <x v="1"/>
    <x v="16"/>
  </r>
  <r>
    <x v="50"/>
    <x v="2"/>
    <n v="13"/>
    <n v="13"/>
    <n v="1"/>
    <n v="2"/>
    <x v="7"/>
    <x v="1"/>
    <x v="16"/>
  </r>
  <r>
    <x v="51"/>
    <x v="0"/>
    <n v="17"/>
    <n v="14"/>
    <n v="0.82350000000000001"/>
    <n v="2"/>
    <x v="7"/>
    <x v="1"/>
    <x v="16"/>
  </r>
  <r>
    <x v="51"/>
    <x v="1"/>
    <n v="5"/>
    <n v="5"/>
    <n v="1"/>
    <n v="0"/>
    <x v="7"/>
    <x v="1"/>
    <x v="16"/>
  </r>
  <r>
    <x v="51"/>
    <x v="2"/>
    <n v="18"/>
    <n v="16"/>
    <n v="0.88880000000000003"/>
    <n v="1"/>
    <x v="7"/>
    <x v="1"/>
    <x v="16"/>
  </r>
  <r>
    <x v="0"/>
    <x v="0"/>
    <n v="11"/>
    <n v="7"/>
    <n v="0.63629999999999998"/>
    <n v="1"/>
    <x v="8"/>
    <x v="1"/>
    <x v="0"/>
  </r>
  <r>
    <x v="0"/>
    <x v="1"/>
    <n v="17"/>
    <n v="16"/>
    <n v="0.94110000000000005"/>
    <n v="1"/>
    <x v="8"/>
    <x v="1"/>
    <x v="0"/>
  </r>
  <r>
    <x v="0"/>
    <x v="2"/>
    <n v="33"/>
    <n v="31"/>
    <n v="0.93930000000000002"/>
    <n v="3"/>
    <x v="8"/>
    <x v="1"/>
    <x v="0"/>
  </r>
  <r>
    <x v="1"/>
    <x v="0"/>
    <n v="9"/>
    <n v="6"/>
    <n v="0.66659999999999997"/>
    <n v="0"/>
    <x v="8"/>
    <x v="1"/>
    <x v="0"/>
  </r>
  <r>
    <x v="1"/>
    <x v="1"/>
    <n v="5"/>
    <n v="5"/>
    <n v="1"/>
    <n v="0"/>
    <x v="8"/>
    <x v="1"/>
    <x v="0"/>
  </r>
  <r>
    <x v="1"/>
    <x v="2"/>
    <n v="10"/>
    <n v="10"/>
    <n v="1"/>
    <n v="1"/>
    <x v="8"/>
    <x v="1"/>
    <x v="0"/>
  </r>
  <r>
    <x v="2"/>
    <x v="0"/>
    <n v="12"/>
    <n v="6"/>
    <n v="0.5"/>
    <n v="1"/>
    <x v="8"/>
    <x v="1"/>
    <x v="1"/>
  </r>
  <r>
    <x v="2"/>
    <x v="1"/>
    <n v="8"/>
    <n v="4"/>
    <n v="0.5"/>
    <n v="0"/>
    <x v="8"/>
    <x v="1"/>
    <x v="1"/>
  </r>
  <r>
    <x v="2"/>
    <x v="2"/>
    <n v="7"/>
    <n v="6"/>
    <n v="0.85709999999999997"/>
    <n v="1"/>
    <x v="8"/>
    <x v="1"/>
    <x v="1"/>
  </r>
  <r>
    <x v="3"/>
    <x v="0"/>
    <n v="7"/>
    <n v="6"/>
    <n v="0.85709999999999997"/>
    <n v="0"/>
    <x v="8"/>
    <x v="1"/>
    <x v="1"/>
  </r>
  <r>
    <x v="3"/>
    <x v="1"/>
    <n v="4"/>
    <n v="4"/>
    <n v="1"/>
    <n v="0"/>
    <x v="8"/>
    <x v="1"/>
    <x v="1"/>
  </r>
  <r>
    <x v="3"/>
    <x v="2"/>
    <n v="12"/>
    <n v="12"/>
    <n v="1"/>
    <n v="3"/>
    <x v="8"/>
    <x v="1"/>
    <x v="1"/>
  </r>
  <r>
    <x v="4"/>
    <x v="0"/>
    <n v="8"/>
    <n v="5"/>
    <n v="0.625"/>
    <n v="0"/>
    <x v="8"/>
    <x v="1"/>
    <x v="1"/>
  </r>
  <r>
    <x v="4"/>
    <x v="1"/>
    <n v="2"/>
    <n v="1"/>
    <n v="0.5"/>
    <n v="0"/>
    <x v="8"/>
    <x v="1"/>
    <x v="1"/>
  </r>
  <r>
    <x v="4"/>
    <x v="2"/>
    <n v="14"/>
    <n v="13"/>
    <n v="0.92849999999999999"/>
    <n v="0"/>
    <x v="8"/>
    <x v="1"/>
    <x v="1"/>
  </r>
  <r>
    <x v="5"/>
    <x v="0"/>
    <n v="7"/>
    <n v="3"/>
    <n v="0.42849999999999999"/>
    <n v="0"/>
    <x v="8"/>
    <x v="1"/>
    <x v="1"/>
  </r>
  <r>
    <x v="5"/>
    <x v="1"/>
    <n v="16"/>
    <n v="12"/>
    <n v="0.75"/>
    <n v="7"/>
    <x v="8"/>
    <x v="1"/>
    <x v="1"/>
  </r>
  <r>
    <x v="5"/>
    <x v="2"/>
    <n v="34"/>
    <n v="29"/>
    <n v="0.85289999999999999"/>
    <n v="3"/>
    <x v="8"/>
    <x v="1"/>
    <x v="1"/>
  </r>
  <r>
    <x v="6"/>
    <x v="0"/>
    <n v="16"/>
    <n v="14"/>
    <n v="0.875"/>
    <n v="0"/>
    <x v="8"/>
    <x v="1"/>
    <x v="1"/>
  </r>
  <r>
    <x v="6"/>
    <x v="1"/>
    <n v="7"/>
    <n v="4"/>
    <n v="0.57140000000000002"/>
    <n v="0"/>
    <x v="8"/>
    <x v="1"/>
    <x v="1"/>
  </r>
  <r>
    <x v="6"/>
    <x v="2"/>
    <n v="21"/>
    <n v="20"/>
    <n v="0.95230000000000004"/>
    <n v="3"/>
    <x v="8"/>
    <x v="1"/>
    <x v="1"/>
  </r>
  <r>
    <x v="7"/>
    <x v="0"/>
    <n v="27"/>
    <n v="23"/>
    <n v="0.8518"/>
    <n v="9"/>
    <x v="8"/>
    <x v="1"/>
    <x v="1"/>
  </r>
  <r>
    <x v="7"/>
    <x v="1"/>
    <n v="18"/>
    <n v="16"/>
    <n v="0.88880000000000003"/>
    <n v="0"/>
    <x v="8"/>
    <x v="1"/>
    <x v="1"/>
  </r>
  <r>
    <x v="7"/>
    <x v="2"/>
    <n v="66"/>
    <n v="60"/>
    <n v="0.90900000000000003"/>
    <n v="4"/>
    <x v="8"/>
    <x v="1"/>
    <x v="1"/>
  </r>
  <r>
    <x v="8"/>
    <x v="0"/>
    <n v="52"/>
    <n v="39"/>
    <n v="0.75"/>
    <n v="4"/>
    <x v="8"/>
    <x v="1"/>
    <x v="2"/>
  </r>
  <r>
    <x v="8"/>
    <x v="1"/>
    <n v="65"/>
    <n v="40"/>
    <n v="0.61529999999999996"/>
    <n v="6"/>
    <x v="8"/>
    <x v="1"/>
    <x v="2"/>
  </r>
  <r>
    <x v="8"/>
    <x v="2"/>
    <n v="84"/>
    <n v="67"/>
    <n v="0.79759999999999998"/>
    <n v="10"/>
    <x v="8"/>
    <x v="1"/>
    <x v="2"/>
  </r>
  <r>
    <x v="9"/>
    <x v="0"/>
    <n v="33"/>
    <n v="28"/>
    <n v="0.84840000000000004"/>
    <n v="0"/>
    <x v="8"/>
    <x v="1"/>
    <x v="2"/>
  </r>
  <r>
    <x v="9"/>
    <x v="1"/>
    <n v="66"/>
    <n v="53"/>
    <n v="0.80300000000000005"/>
    <n v="0"/>
    <x v="8"/>
    <x v="1"/>
    <x v="2"/>
  </r>
  <r>
    <x v="9"/>
    <x v="2"/>
    <n v="29"/>
    <n v="28"/>
    <n v="0.96550000000000002"/>
    <n v="0"/>
    <x v="8"/>
    <x v="1"/>
    <x v="2"/>
  </r>
  <r>
    <x v="10"/>
    <x v="0"/>
    <n v="5"/>
    <n v="4"/>
    <n v="0.8"/>
    <n v="1"/>
    <x v="8"/>
    <x v="1"/>
    <x v="2"/>
  </r>
  <r>
    <x v="10"/>
    <x v="1"/>
    <n v="4"/>
    <n v="3"/>
    <n v="0.75"/>
    <n v="0"/>
    <x v="8"/>
    <x v="1"/>
    <x v="2"/>
  </r>
  <r>
    <x v="10"/>
    <x v="2"/>
    <n v="16"/>
    <n v="16"/>
    <n v="1"/>
    <n v="3"/>
    <x v="8"/>
    <x v="1"/>
    <x v="2"/>
  </r>
  <r>
    <x v="11"/>
    <x v="0"/>
    <n v="40"/>
    <n v="32"/>
    <n v="0.8"/>
    <n v="2"/>
    <x v="8"/>
    <x v="1"/>
    <x v="2"/>
  </r>
  <r>
    <x v="11"/>
    <x v="1"/>
    <n v="35"/>
    <n v="27"/>
    <n v="0.77139999999999997"/>
    <n v="1"/>
    <x v="8"/>
    <x v="1"/>
    <x v="2"/>
  </r>
  <r>
    <x v="11"/>
    <x v="2"/>
    <n v="40"/>
    <n v="36"/>
    <n v="0.9"/>
    <n v="4"/>
    <x v="8"/>
    <x v="1"/>
    <x v="2"/>
  </r>
  <r>
    <x v="12"/>
    <x v="0"/>
    <n v="28"/>
    <n v="20"/>
    <n v="0.71419999999999995"/>
    <n v="2"/>
    <x v="8"/>
    <x v="1"/>
    <x v="2"/>
  </r>
  <r>
    <x v="12"/>
    <x v="1"/>
    <n v="27"/>
    <n v="24"/>
    <n v="0.88880000000000003"/>
    <n v="4"/>
    <x v="8"/>
    <x v="1"/>
    <x v="2"/>
  </r>
  <r>
    <x v="12"/>
    <x v="2"/>
    <n v="68"/>
    <n v="60"/>
    <n v="0.88229999999999997"/>
    <n v="16"/>
    <x v="8"/>
    <x v="1"/>
    <x v="2"/>
  </r>
  <r>
    <x v="53"/>
    <x v="0"/>
    <n v="4"/>
    <n v="1"/>
    <n v="0.25"/>
    <n v="1"/>
    <x v="8"/>
    <x v="1"/>
    <x v="0"/>
  </r>
  <r>
    <x v="53"/>
    <x v="1"/>
    <n v="10"/>
    <n v="5"/>
    <n v="0.5"/>
    <n v="1"/>
    <x v="8"/>
    <x v="1"/>
    <x v="0"/>
  </r>
  <r>
    <x v="53"/>
    <x v="2"/>
    <n v="15"/>
    <n v="15"/>
    <n v="1"/>
    <n v="2"/>
    <x v="8"/>
    <x v="1"/>
    <x v="0"/>
  </r>
  <r>
    <x v="13"/>
    <x v="0"/>
    <n v="72"/>
    <n v="55"/>
    <n v="0.76380000000000003"/>
    <n v="10"/>
    <x v="8"/>
    <x v="1"/>
    <x v="3"/>
  </r>
  <r>
    <x v="13"/>
    <x v="1"/>
    <n v="21"/>
    <n v="18"/>
    <n v="0.85709999999999997"/>
    <n v="3"/>
    <x v="8"/>
    <x v="1"/>
    <x v="3"/>
  </r>
  <r>
    <x v="13"/>
    <x v="2"/>
    <n v="114"/>
    <n v="100"/>
    <n v="0.87709999999999999"/>
    <n v="14"/>
    <x v="8"/>
    <x v="1"/>
    <x v="3"/>
  </r>
  <r>
    <x v="14"/>
    <x v="0"/>
    <n v="69"/>
    <n v="47"/>
    <n v="0.68110000000000004"/>
    <n v="3"/>
    <x v="8"/>
    <x v="1"/>
    <x v="2"/>
  </r>
  <r>
    <x v="14"/>
    <x v="1"/>
    <n v="32"/>
    <n v="23"/>
    <n v="0.71870000000000001"/>
    <n v="3"/>
    <x v="8"/>
    <x v="1"/>
    <x v="2"/>
  </r>
  <r>
    <x v="14"/>
    <x v="2"/>
    <n v="49"/>
    <n v="45"/>
    <n v="0.91830000000000001"/>
    <n v="4"/>
    <x v="8"/>
    <x v="1"/>
    <x v="2"/>
  </r>
  <r>
    <x v="15"/>
    <x v="0"/>
    <n v="8"/>
    <n v="5"/>
    <n v="0.625"/>
    <n v="0"/>
    <x v="8"/>
    <x v="1"/>
    <x v="4"/>
  </r>
  <r>
    <x v="15"/>
    <x v="1"/>
    <n v="2"/>
    <n v="0"/>
    <n v="0"/>
    <n v="0"/>
    <x v="8"/>
    <x v="1"/>
    <x v="4"/>
  </r>
  <r>
    <x v="15"/>
    <x v="2"/>
    <n v="8"/>
    <n v="8"/>
    <n v="1"/>
    <n v="1"/>
    <x v="8"/>
    <x v="1"/>
    <x v="4"/>
  </r>
  <r>
    <x v="16"/>
    <x v="0"/>
    <n v="12"/>
    <n v="10"/>
    <n v="0.83330000000000004"/>
    <n v="3"/>
    <x v="8"/>
    <x v="1"/>
    <x v="5"/>
  </r>
  <r>
    <x v="16"/>
    <x v="1"/>
    <n v="2"/>
    <n v="2"/>
    <n v="1"/>
    <n v="0"/>
    <x v="8"/>
    <x v="1"/>
    <x v="5"/>
  </r>
  <r>
    <x v="16"/>
    <x v="2"/>
    <n v="5"/>
    <n v="2"/>
    <n v="0.4"/>
    <n v="0"/>
    <x v="8"/>
    <x v="1"/>
    <x v="5"/>
  </r>
  <r>
    <x v="17"/>
    <x v="0"/>
    <n v="51"/>
    <n v="14"/>
    <n v="0.27450000000000002"/>
    <n v="2"/>
    <x v="8"/>
    <x v="1"/>
    <x v="3"/>
  </r>
  <r>
    <x v="17"/>
    <x v="1"/>
    <n v="41"/>
    <n v="17"/>
    <n v="0.41460000000000002"/>
    <n v="1"/>
    <x v="8"/>
    <x v="1"/>
    <x v="3"/>
  </r>
  <r>
    <x v="17"/>
    <x v="2"/>
    <n v="76"/>
    <n v="70"/>
    <n v="0.92100000000000004"/>
    <n v="19"/>
    <x v="8"/>
    <x v="1"/>
    <x v="3"/>
  </r>
  <r>
    <x v="52"/>
    <x v="0"/>
    <n v="33"/>
    <n v="26"/>
    <n v="0.78779999999999994"/>
    <n v="1"/>
    <x v="8"/>
    <x v="1"/>
    <x v="3"/>
  </r>
  <r>
    <x v="52"/>
    <x v="1"/>
    <n v="20"/>
    <n v="17"/>
    <n v="0.85"/>
    <n v="3"/>
    <x v="8"/>
    <x v="1"/>
    <x v="3"/>
  </r>
  <r>
    <x v="52"/>
    <x v="2"/>
    <n v="39"/>
    <n v="36"/>
    <n v="0.92300000000000004"/>
    <n v="0"/>
    <x v="8"/>
    <x v="1"/>
    <x v="3"/>
  </r>
  <r>
    <x v="18"/>
    <x v="0"/>
    <n v="29"/>
    <n v="19"/>
    <n v="0.65510000000000002"/>
    <n v="0"/>
    <x v="8"/>
    <x v="1"/>
    <x v="3"/>
  </r>
  <r>
    <x v="18"/>
    <x v="1"/>
    <n v="8"/>
    <n v="7"/>
    <n v="0.875"/>
    <n v="0"/>
    <x v="8"/>
    <x v="1"/>
    <x v="3"/>
  </r>
  <r>
    <x v="18"/>
    <x v="2"/>
    <n v="25"/>
    <n v="20"/>
    <n v="0.8"/>
    <n v="0"/>
    <x v="8"/>
    <x v="1"/>
    <x v="3"/>
  </r>
  <r>
    <x v="19"/>
    <x v="0"/>
    <n v="16"/>
    <n v="6"/>
    <n v="0.375"/>
    <n v="0"/>
    <x v="8"/>
    <x v="1"/>
    <x v="6"/>
  </r>
  <r>
    <x v="19"/>
    <x v="1"/>
    <n v="11"/>
    <n v="2"/>
    <n v="0.18179999999999999"/>
    <n v="0"/>
    <x v="8"/>
    <x v="1"/>
    <x v="6"/>
  </r>
  <r>
    <x v="19"/>
    <x v="2"/>
    <n v="14"/>
    <n v="14"/>
    <n v="1"/>
    <n v="2"/>
    <x v="8"/>
    <x v="1"/>
    <x v="6"/>
  </r>
  <r>
    <x v="21"/>
    <x v="0"/>
    <n v="13"/>
    <n v="8"/>
    <n v="0.61529999999999996"/>
    <n v="1"/>
    <x v="8"/>
    <x v="1"/>
    <x v="0"/>
  </r>
  <r>
    <x v="21"/>
    <x v="1"/>
    <n v="6"/>
    <n v="6"/>
    <n v="1"/>
    <n v="2"/>
    <x v="8"/>
    <x v="1"/>
    <x v="0"/>
  </r>
  <r>
    <x v="21"/>
    <x v="2"/>
    <n v="13"/>
    <n v="12"/>
    <n v="0.92300000000000004"/>
    <n v="0"/>
    <x v="8"/>
    <x v="1"/>
    <x v="0"/>
  </r>
  <r>
    <x v="22"/>
    <x v="0"/>
    <n v="28"/>
    <n v="22"/>
    <n v="0.78569999999999995"/>
    <n v="3"/>
    <x v="8"/>
    <x v="1"/>
    <x v="8"/>
  </r>
  <r>
    <x v="22"/>
    <x v="1"/>
    <n v="21"/>
    <n v="13"/>
    <n v="0.61899999999999999"/>
    <n v="3"/>
    <x v="8"/>
    <x v="1"/>
    <x v="8"/>
  </r>
  <r>
    <x v="22"/>
    <x v="2"/>
    <n v="71"/>
    <n v="55"/>
    <n v="0.77459999999999996"/>
    <n v="9"/>
    <x v="8"/>
    <x v="1"/>
    <x v="8"/>
  </r>
  <r>
    <x v="23"/>
    <x v="0"/>
    <n v="9"/>
    <n v="8"/>
    <n v="0.88880000000000003"/>
    <n v="2"/>
    <x v="8"/>
    <x v="1"/>
    <x v="9"/>
  </r>
  <r>
    <x v="23"/>
    <x v="1"/>
    <n v="10"/>
    <n v="5"/>
    <n v="0.5"/>
    <n v="1"/>
    <x v="8"/>
    <x v="1"/>
    <x v="9"/>
  </r>
  <r>
    <x v="23"/>
    <x v="2"/>
    <n v="26"/>
    <n v="23"/>
    <n v="0.88460000000000005"/>
    <n v="1"/>
    <x v="8"/>
    <x v="1"/>
    <x v="9"/>
  </r>
  <r>
    <x v="24"/>
    <x v="0"/>
    <n v="30"/>
    <n v="20"/>
    <n v="0.66659999999999997"/>
    <n v="5"/>
    <x v="8"/>
    <x v="1"/>
    <x v="9"/>
  </r>
  <r>
    <x v="24"/>
    <x v="1"/>
    <n v="44"/>
    <n v="39"/>
    <n v="0.88629999999999998"/>
    <n v="8"/>
    <x v="8"/>
    <x v="1"/>
    <x v="9"/>
  </r>
  <r>
    <x v="24"/>
    <x v="2"/>
    <n v="23"/>
    <n v="20"/>
    <n v="0.86950000000000005"/>
    <n v="2"/>
    <x v="8"/>
    <x v="1"/>
    <x v="9"/>
  </r>
  <r>
    <x v="25"/>
    <x v="0"/>
    <n v="75"/>
    <n v="53"/>
    <n v="0.70660000000000001"/>
    <n v="7"/>
    <x v="8"/>
    <x v="1"/>
    <x v="10"/>
  </r>
  <r>
    <x v="25"/>
    <x v="1"/>
    <n v="23"/>
    <n v="17"/>
    <n v="0.73909999999999998"/>
    <n v="2"/>
    <x v="8"/>
    <x v="1"/>
    <x v="10"/>
  </r>
  <r>
    <x v="25"/>
    <x v="2"/>
    <n v="32"/>
    <n v="31"/>
    <n v="0.96870000000000001"/>
    <n v="0"/>
    <x v="8"/>
    <x v="1"/>
    <x v="10"/>
  </r>
  <r>
    <x v="26"/>
    <x v="0"/>
    <n v="86"/>
    <n v="68"/>
    <n v="0.79059999999999997"/>
    <n v="9"/>
    <x v="8"/>
    <x v="1"/>
    <x v="10"/>
  </r>
  <r>
    <x v="26"/>
    <x v="1"/>
    <n v="42"/>
    <n v="26"/>
    <n v="0.61899999999999999"/>
    <n v="3"/>
    <x v="8"/>
    <x v="1"/>
    <x v="10"/>
  </r>
  <r>
    <x v="26"/>
    <x v="2"/>
    <n v="45"/>
    <n v="43"/>
    <n v="0.95550000000000002"/>
    <n v="0"/>
    <x v="8"/>
    <x v="1"/>
    <x v="10"/>
  </r>
  <r>
    <x v="27"/>
    <x v="0"/>
    <n v="19"/>
    <n v="14"/>
    <n v="0.73680000000000001"/>
    <n v="0"/>
    <x v="8"/>
    <x v="1"/>
    <x v="10"/>
  </r>
  <r>
    <x v="27"/>
    <x v="1"/>
    <n v="9"/>
    <n v="7"/>
    <n v="0.77769999999999995"/>
    <n v="0"/>
    <x v="8"/>
    <x v="1"/>
    <x v="10"/>
  </r>
  <r>
    <x v="27"/>
    <x v="2"/>
    <n v="25"/>
    <n v="21"/>
    <n v="0.84"/>
    <n v="1"/>
    <x v="8"/>
    <x v="1"/>
    <x v="10"/>
  </r>
  <r>
    <x v="28"/>
    <x v="0"/>
    <n v="7"/>
    <n v="5"/>
    <n v="0.71419999999999995"/>
    <n v="0"/>
    <x v="8"/>
    <x v="1"/>
    <x v="11"/>
  </r>
  <r>
    <x v="28"/>
    <x v="1"/>
    <n v="3"/>
    <n v="2"/>
    <n v="0.66659999999999997"/>
    <n v="0"/>
    <x v="8"/>
    <x v="1"/>
    <x v="11"/>
  </r>
  <r>
    <x v="28"/>
    <x v="2"/>
    <n v="9"/>
    <n v="8"/>
    <n v="0.88880000000000003"/>
    <n v="0"/>
    <x v="8"/>
    <x v="1"/>
    <x v="11"/>
  </r>
  <r>
    <x v="30"/>
    <x v="0"/>
    <n v="14"/>
    <n v="9"/>
    <n v="0.64280000000000004"/>
    <n v="1"/>
    <x v="8"/>
    <x v="1"/>
    <x v="4"/>
  </r>
  <r>
    <x v="30"/>
    <x v="1"/>
    <n v="5"/>
    <n v="4"/>
    <n v="0.8"/>
    <n v="0"/>
    <x v="8"/>
    <x v="1"/>
    <x v="4"/>
  </r>
  <r>
    <x v="30"/>
    <x v="2"/>
    <n v="7"/>
    <n v="6"/>
    <n v="0.85709999999999997"/>
    <n v="0"/>
    <x v="8"/>
    <x v="1"/>
    <x v="4"/>
  </r>
  <r>
    <x v="31"/>
    <x v="0"/>
    <n v="6"/>
    <n v="6"/>
    <n v="1"/>
    <n v="0"/>
    <x v="8"/>
    <x v="1"/>
    <x v="4"/>
  </r>
  <r>
    <x v="31"/>
    <x v="1"/>
    <n v="3"/>
    <n v="3"/>
    <n v="1"/>
    <n v="0"/>
    <x v="8"/>
    <x v="1"/>
    <x v="4"/>
  </r>
  <r>
    <x v="31"/>
    <x v="2"/>
    <n v="4"/>
    <n v="3"/>
    <n v="0.75"/>
    <n v="0"/>
    <x v="8"/>
    <x v="1"/>
    <x v="4"/>
  </r>
  <r>
    <x v="32"/>
    <x v="0"/>
    <n v="8"/>
    <n v="1"/>
    <n v="0.125"/>
    <n v="0"/>
    <x v="8"/>
    <x v="1"/>
    <x v="4"/>
  </r>
  <r>
    <x v="32"/>
    <x v="1"/>
    <n v="3"/>
    <n v="2"/>
    <n v="0.66659999999999997"/>
    <n v="0"/>
    <x v="8"/>
    <x v="1"/>
    <x v="4"/>
  </r>
  <r>
    <x v="32"/>
    <x v="2"/>
    <n v="14"/>
    <n v="13"/>
    <n v="0.92849999999999999"/>
    <n v="0"/>
    <x v="8"/>
    <x v="1"/>
    <x v="4"/>
  </r>
  <r>
    <x v="33"/>
    <x v="0"/>
    <n v="6"/>
    <n v="4"/>
    <n v="0.66659999999999997"/>
    <n v="0"/>
    <x v="8"/>
    <x v="1"/>
    <x v="4"/>
  </r>
  <r>
    <x v="33"/>
    <x v="2"/>
    <n v="7"/>
    <n v="5"/>
    <n v="0.71419999999999995"/>
    <n v="1"/>
    <x v="8"/>
    <x v="1"/>
    <x v="4"/>
  </r>
  <r>
    <x v="34"/>
    <x v="0"/>
    <n v="8"/>
    <n v="5"/>
    <n v="0.625"/>
    <n v="1"/>
    <x v="8"/>
    <x v="1"/>
    <x v="4"/>
  </r>
  <r>
    <x v="34"/>
    <x v="1"/>
    <n v="5"/>
    <n v="4"/>
    <n v="0.8"/>
    <n v="1"/>
    <x v="8"/>
    <x v="1"/>
    <x v="4"/>
  </r>
  <r>
    <x v="34"/>
    <x v="2"/>
    <n v="19"/>
    <n v="13"/>
    <n v="0.68420000000000003"/>
    <n v="0"/>
    <x v="8"/>
    <x v="1"/>
    <x v="4"/>
  </r>
  <r>
    <x v="35"/>
    <x v="0"/>
    <n v="6"/>
    <n v="4"/>
    <n v="0.66659999999999997"/>
    <n v="0"/>
    <x v="8"/>
    <x v="1"/>
    <x v="4"/>
  </r>
  <r>
    <x v="35"/>
    <x v="1"/>
    <n v="2"/>
    <n v="1"/>
    <n v="0.5"/>
    <n v="0"/>
    <x v="8"/>
    <x v="1"/>
    <x v="4"/>
  </r>
  <r>
    <x v="35"/>
    <x v="2"/>
    <n v="7"/>
    <n v="7"/>
    <n v="1"/>
    <n v="0"/>
    <x v="8"/>
    <x v="1"/>
    <x v="4"/>
  </r>
  <r>
    <x v="36"/>
    <x v="0"/>
    <n v="12"/>
    <n v="12"/>
    <n v="1"/>
    <n v="1"/>
    <x v="8"/>
    <x v="1"/>
    <x v="12"/>
  </r>
  <r>
    <x v="36"/>
    <x v="1"/>
    <n v="10"/>
    <n v="9"/>
    <n v="0.9"/>
    <n v="3"/>
    <x v="8"/>
    <x v="1"/>
    <x v="12"/>
  </r>
  <r>
    <x v="36"/>
    <x v="2"/>
    <n v="16"/>
    <n v="14"/>
    <n v="0.875"/>
    <n v="2"/>
    <x v="8"/>
    <x v="1"/>
    <x v="12"/>
  </r>
  <r>
    <x v="37"/>
    <x v="0"/>
    <n v="14"/>
    <n v="8"/>
    <n v="0.57140000000000002"/>
    <n v="1"/>
    <x v="8"/>
    <x v="1"/>
    <x v="13"/>
  </r>
  <r>
    <x v="37"/>
    <x v="1"/>
    <n v="7"/>
    <n v="4"/>
    <n v="0.57140000000000002"/>
    <n v="0"/>
    <x v="8"/>
    <x v="1"/>
    <x v="13"/>
  </r>
  <r>
    <x v="37"/>
    <x v="2"/>
    <n v="36"/>
    <n v="33"/>
    <n v="0.91659999999999997"/>
    <n v="3"/>
    <x v="8"/>
    <x v="1"/>
    <x v="13"/>
  </r>
  <r>
    <x v="55"/>
    <x v="0"/>
    <n v="16"/>
    <n v="7"/>
    <n v="0.4375"/>
    <n v="1"/>
    <x v="8"/>
    <x v="1"/>
    <x v="13"/>
  </r>
  <r>
    <x v="55"/>
    <x v="1"/>
    <n v="21"/>
    <n v="16"/>
    <n v="0.76190000000000002"/>
    <n v="0"/>
    <x v="8"/>
    <x v="1"/>
    <x v="13"/>
  </r>
  <r>
    <x v="55"/>
    <x v="2"/>
    <n v="52"/>
    <n v="49"/>
    <n v="0.94230000000000003"/>
    <n v="0"/>
    <x v="8"/>
    <x v="1"/>
    <x v="13"/>
  </r>
  <r>
    <x v="38"/>
    <x v="0"/>
    <n v="21"/>
    <n v="16"/>
    <n v="0.76190000000000002"/>
    <n v="1"/>
    <x v="8"/>
    <x v="1"/>
    <x v="13"/>
  </r>
  <r>
    <x v="38"/>
    <x v="1"/>
    <n v="9"/>
    <n v="8"/>
    <n v="0.88880000000000003"/>
    <n v="2"/>
    <x v="8"/>
    <x v="1"/>
    <x v="13"/>
  </r>
  <r>
    <x v="38"/>
    <x v="2"/>
    <n v="41"/>
    <n v="35"/>
    <n v="0.85360000000000003"/>
    <n v="3"/>
    <x v="8"/>
    <x v="1"/>
    <x v="13"/>
  </r>
  <r>
    <x v="39"/>
    <x v="0"/>
    <n v="48"/>
    <n v="35"/>
    <n v="0.72909999999999997"/>
    <n v="6"/>
    <x v="8"/>
    <x v="1"/>
    <x v="2"/>
  </r>
  <r>
    <x v="39"/>
    <x v="1"/>
    <n v="23"/>
    <n v="22"/>
    <n v="0.95650000000000002"/>
    <n v="5"/>
    <x v="8"/>
    <x v="1"/>
    <x v="2"/>
  </r>
  <r>
    <x v="39"/>
    <x v="2"/>
    <n v="49"/>
    <n v="42"/>
    <n v="0.85709999999999997"/>
    <n v="5"/>
    <x v="8"/>
    <x v="1"/>
    <x v="2"/>
  </r>
  <r>
    <x v="40"/>
    <x v="0"/>
    <n v="28"/>
    <n v="15"/>
    <n v="0.53569999999999995"/>
    <n v="3"/>
    <x v="8"/>
    <x v="1"/>
    <x v="14"/>
  </r>
  <r>
    <x v="40"/>
    <x v="1"/>
    <n v="17"/>
    <n v="13"/>
    <n v="0.76470000000000005"/>
    <n v="0"/>
    <x v="8"/>
    <x v="1"/>
    <x v="14"/>
  </r>
  <r>
    <x v="40"/>
    <x v="2"/>
    <n v="34"/>
    <n v="30"/>
    <n v="0.88229999999999997"/>
    <n v="1"/>
    <x v="8"/>
    <x v="1"/>
    <x v="14"/>
  </r>
  <r>
    <x v="41"/>
    <x v="0"/>
    <n v="9"/>
    <n v="7"/>
    <n v="0.77769999999999995"/>
    <n v="2"/>
    <x v="8"/>
    <x v="1"/>
    <x v="14"/>
  </r>
  <r>
    <x v="41"/>
    <x v="1"/>
    <n v="8"/>
    <n v="5"/>
    <n v="0.625"/>
    <n v="0"/>
    <x v="8"/>
    <x v="1"/>
    <x v="14"/>
  </r>
  <r>
    <x v="41"/>
    <x v="2"/>
    <n v="8"/>
    <n v="8"/>
    <n v="1"/>
    <n v="0"/>
    <x v="8"/>
    <x v="1"/>
    <x v="14"/>
  </r>
  <r>
    <x v="42"/>
    <x v="0"/>
    <n v="46"/>
    <n v="38"/>
    <n v="0.82599999999999996"/>
    <n v="11"/>
    <x v="8"/>
    <x v="1"/>
    <x v="3"/>
  </r>
  <r>
    <x v="42"/>
    <x v="1"/>
    <n v="53"/>
    <n v="45"/>
    <n v="0.84899999999999998"/>
    <n v="12"/>
    <x v="8"/>
    <x v="1"/>
    <x v="3"/>
  </r>
  <r>
    <x v="42"/>
    <x v="2"/>
    <n v="107"/>
    <n v="94"/>
    <n v="0.87849999999999995"/>
    <n v="17"/>
    <x v="8"/>
    <x v="1"/>
    <x v="3"/>
  </r>
  <r>
    <x v="43"/>
    <x v="0"/>
    <n v="59"/>
    <n v="51"/>
    <n v="0.86439999999999995"/>
    <n v="2"/>
    <x v="8"/>
    <x v="1"/>
    <x v="6"/>
  </r>
  <r>
    <x v="43"/>
    <x v="1"/>
    <n v="27"/>
    <n v="21"/>
    <n v="0.77769999999999995"/>
    <n v="4"/>
    <x v="8"/>
    <x v="1"/>
    <x v="6"/>
  </r>
  <r>
    <x v="43"/>
    <x v="2"/>
    <n v="58"/>
    <n v="33"/>
    <n v="0.56889999999999996"/>
    <n v="0"/>
    <x v="8"/>
    <x v="1"/>
    <x v="6"/>
  </r>
  <r>
    <x v="44"/>
    <x v="0"/>
    <n v="79"/>
    <n v="24"/>
    <n v="0.30370000000000003"/>
    <n v="2"/>
    <x v="8"/>
    <x v="1"/>
    <x v="8"/>
  </r>
  <r>
    <x v="44"/>
    <x v="1"/>
    <n v="56"/>
    <n v="18"/>
    <n v="0.32140000000000002"/>
    <n v="2"/>
    <x v="8"/>
    <x v="1"/>
    <x v="8"/>
  </r>
  <r>
    <x v="44"/>
    <x v="2"/>
    <n v="49"/>
    <n v="47"/>
    <n v="0.95909999999999995"/>
    <n v="10"/>
    <x v="8"/>
    <x v="1"/>
    <x v="8"/>
  </r>
  <r>
    <x v="54"/>
    <x v="0"/>
    <n v="4"/>
    <n v="3"/>
    <n v="0.75"/>
    <n v="0"/>
    <x v="8"/>
    <x v="1"/>
    <x v="17"/>
  </r>
  <r>
    <x v="54"/>
    <x v="1"/>
    <n v="2"/>
    <n v="1"/>
    <n v="0.5"/>
    <n v="0"/>
    <x v="8"/>
    <x v="1"/>
    <x v="17"/>
  </r>
  <r>
    <x v="54"/>
    <x v="2"/>
    <n v="5"/>
    <n v="4"/>
    <n v="0.8"/>
    <n v="0"/>
    <x v="8"/>
    <x v="1"/>
    <x v="17"/>
  </r>
  <r>
    <x v="45"/>
    <x v="0"/>
    <n v="18"/>
    <n v="9"/>
    <n v="0.5"/>
    <n v="0"/>
    <x v="8"/>
    <x v="1"/>
    <x v="15"/>
  </r>
  <r>
    <x v="45"/>
    <x v="1"/>
    <n v="5"/>
    <n v="4"/>
    <n v="0.8"/>
    <n v="1"/>
    <x v="8"/>
    <x v="1"/>
    <x v="15"/>
  </r>
  <r>
    <x v="45"/>
    <x v="2"/>
    <n v="21"/>
    <n v="19"/>
    <n v="0.90469999999999995"/>
    <n v="0"/>
    <x v="8"/>
    <x v="1"/>
    <x v="15"/>
  </r>
  <r>
    <x v="46"/>
    <x v="0"/>
    <n v="54"/>
    <n v="31"/>
    <n v="0.57399999999999995"/>
    <n v="2"/>
    <x v="8"/>
    <x v="1"/>
    <x v="3"/>
  </r>
  <r>
    <x v="46"/>
    <x v="1"/>
    <n v="26"/>
    <n v="13"/>
    <n v="0.5"/>
    <n v="0"/>
    <x v="8"/>
    <x v="1"/>
    <x v="3"/>
  </r>
  <r>
    <x v="46"/>
    <x v="2"/>
    <n v="90"/>
    <n v="75"/>
    <n v="0.83330000000000004"/>
    <n v="7"/>
    <x v="8"/>
    <x v="1"/>
    <x v="3"/>
  </r>
  <r>
    <x v="47"/>
    <x v="0"/>
    <n v="25"/>
    <n v="19"/>
    <n v="0.76"/>
    <n v="0"/>
    <x v="8"/>
    <x v="1"/>
    <x v="8"/>
  </r>
  <r>
    <x v="47"/>
    <x v="1"/>
    <n v="24"/>
    <n v="17"/>
    <n v="0.70830000000000004"/>
    <n v="1"/>
    <x v="8"/>
    <x v="1"/>
    <x v="8"/>
  </r>
  <r>
    <x v="47"/>
    <x v="2"/>
    <n v="34"/>
    <n v="28"/>
    <n v="0.82350000000000001"/>
    <n v="2"/>
    <x v="8"/>
    <x v="1"/>
    <x v="8"/>
  </r>
  <r>
    <x v="48"/>
    <x v="0"/>
    <n v="38"/>
    <n v="31"/>
    <n v="0.81569999999999998"/>
    <n v="1"/>
    <x v="8"/>
    <x v="1"/>
    <x v="8"/>
  </r>
  <r>
    <x v="48"/>
    <x v="1"/>
    <n v="35"/>
    <n v="32"/>
    <n v="0.91420000000000001"/>
    <n v="2"/>
    <x v="8"/>
    <x v="1"/>
    <x v="8"/>
  </r>
  <r>
    <x v="48"/>
    <x v="2"/>
    <n v="50"/>
    <n v="48"/>
    <n v="0.96"/>
    <n v="4"/>
    <x v="8"/>
    <x v="1"/>
    <x v="8"/>
  </r>
  <r>
    <x v="49"/>
    <x v="0"/>
    <n v="44"/>
    <n v="25"/>
    <n v="0.56810000000000005"/>
    <n v="0"/>
    <x v="8"/>
    <x v="1"/>
    <x v="8"/>
  </r>
  <r>
    <x v="49"/>
    <x v="1"/>
    <n v="18"/>
    <n v="14"/>
    <n v="0.77769999999999995"/>
    <n v="3"/>
    <x v="8"/>
    <x v="1"/>
    <x v="8"/>
  </r>
  <r>
    <x v="49"/>
    <x v="2"/>
    <n v="30"/>
    <n v="25"/>
    <n v="0.83330000000000004"/>
    <n v="2"/>
    <x v="8"/>
    <x v="1"/>
    <x v="8"/>
  </r>
  <r>
    <x v="50"/>
    <x v="0"/>
    <n v="13"/>
    <n v="6"/>
    <n v="0.46150000000000002"/>
    <n v="0"/>
    <x v="8"/>
    <x v="1"/>
    <x v="16"/>
  </r>
  <r>
    <x v="50"/>
    <x v="1"/>
    <n v="5"/>
    <n v="2"/>
    <n v="0.4"/>
    <n v="0"/>
    <x v="8"/>
    <x v="1"/>
    <x v="16"/>
  </r>
  <r>
    <x v="50"/>
    <x v="2"/>
    <n v="14"/>
    <n v="13"/>
    <n v="0.92849999999999999"/>
    <n v="2"/>
    <x v="8"/>
    <x v="1"/>
    <x v="16"/>
  </r>
  <r>
    <x v="51"/>
    <x v="0"/>
    <n v="20"/>
    <n v="15"/>
    <n v="0.75"/>
    <n v="3"/>
    <x v="8"/>
    <x v="1"/>
    <x v="16"/>
  </r>
  <r>
    <x v="51"/>
    <x v="1"/>
    <n v="8"/>
    <n v="8"/>
    <n v="1"/>
    <n v="0"/>
    <x v="8"/>
    <x v="1"/>
    <x v="16"/>
  </r>
  <r>
    <x v="51"/>
    <x v="2"/>
    <n v="23"/>
    <n v="20"/>
    <n v="0.86950000000000005"/>
    <n v="0"/>
    <x v="8"/>
    <x v="1"/>
    <x v="16"/>
  </r>
  <r>
    <x v="0"/>
    <x v="0"/>
    <n v="8"/>
    <n v="5"/>
    <n v="0.625"/>
    <n v="1"/>
    <x v="9"/>
    <x v="1"/>
    <x v="0"/>
  </r>
  <r>
    <x v="0"/>
    <x v="1"/>
    <n v="27"/>
    <n v="24"/>
    <n v="0.88880000000000003"/>
    <n v="4"/>
    <x v="9"/>
    <x v="1"/>
    <x v="0"/>
  </r>
  <r>
    <x v="0"/>
    <x v="2"/>
    <n v="30"/>
    <n v="25"/>
    <n v="0.83330000000000004"/>
    <n v="2"/>
    <x v="9"/>
    <x v="1"/>
    <x v="0"/>
  </r>
  <r>
    <x v="1"/>
    <x v="0"/>
    <n v="10"/>
    <n v="8"/>
    <n v="0.8"/>
    <n v="0"/>
    <x v="9"/>
    <x v="1"/>
    <x v="0"/>
  </r>
  <r>
    <x v="1"/>
    <x v="1"/>
    <n v="4"/>
    <n v="3"/>
    <n v="0.75"/>
    <n v="1"/>
    <x v="9"/>
    <x v="1"/>
    <x v="0"/>
  </r>
  <r>
    <x v="1"/>
    <x v="2"/>
    <n v="8"/>
    <n v="7"/>
    <n v="0.875"/>
    <n v="0"/>
    <x v="9"/>
    <x v="1"/>
    <x v="0"/>
  </r>
  <r>
    <x v="2"/>
    <x v="0"/>
    <n v="8"/>
    <n v="3"/>
    <n v="0.375"/>
    <n v="0"/>
    <x v="9"/>
    <x v="1"/>
    <x v="1"/>
  </r>
  <r>
    <x v="2"/>
    <x v="1"/>
    <n v="16"/>
    <n v="11"/>
    <n v="0.6875"/>
    <n v="4"/>
    <x v="9"/>
    <x v="1"/>
    <x v="1"/>
  </r>
  <r>
    <x v="2"/>
    <x v="2"/>
    <n v="15"/>
    <n v="13"/>
    <n v="0.86660000000000004"/>
    <n v="3"/>
    <x v="9"/>
    <x v="1"/>
    <x v="1"/>
  </r>
  <r>
    <x v="3"/>
    <x v="0"/>
    <n v="2"/>
    <n v="1"/>
    <n v="0.5"/>
    <n v="0"/>
    <x v="9"/>
    <x v="1"/>
    <x v="1"/>
  </r>
  <r>
    <x v="3"/>
    <x v="1"/>
    <n v="2"/>
    <n v="1"/>
    <n v="0.5"/>
    <n v="0"/>
    <x v="9"/>
    <x v="1"/>
    <x v="1"/>
  </r>
  <r>
    <x v="3"/>
    <x v="2"/>
    <n v="20"/>
    <n v="19"/>
    <n v="0.95"/>
    <n v="2"/>
    <x v="9"/>
    <x v="1"/>
    <x v="1"/>
  </r>
  <r>
    <x v="4"/>
    <x v="0"/>
    <n v="7"/>
    <n v="4"/>
    <n v="0.57140000000000002"/>
    <n v="0"/>
    <x v="9"/>
    <x v="1"/>
    <x v="1"/>
  </r>
  <r>
    <x v="4"/>
    <x v="1"/>
    <n v="3"/>
    <n v="2"/>
    <n v="0.66659999999999997"/>
    <n v="0"/>
    <x v="9"/>
    <x v="1"/>
    <x v="1"/>
  </r>
  <r>
    <x v="4"/>
    <x v="2"/>
    <n v="14"/>
    <n v="14"/>
    <n v="1"/>
    <n v="0"/>
    <x v="9"/>
    <x v="1"/>
    <x v="1"/>
  </r>
  <r>
    <x v="5"/>
    <x v="0"/>
    <n v="14"/>
    <n v="8"/>
    <n v="0.57140000000000002"/>
    <n v="3"/>
    <x v="9"/>
    <x v="1"/>
    <x v="1"/>
  </r>
  <r>
    <x v="5"/>
    <x v="1"/>
    <n v="9"/>
    <n v="6"/>
    <n v="0.66659999999999997"/>
    <n v="1"/>
    <x v="9"/>
    <x v="1"/>
    <x v="1"/>
  </r>
  <r>
    <x v="5"/>
    <x v="2"/>
    <n v="28"/>
    <n v="26"/>
    <n v="0.92849999999999999"/>
    <n v="6"/>
    <x v="9"/>
    <x v="1"/>
    <x v="1"/>
  </r>
  <r>
    <x v="6"/>
    <x v="0"/>
    <n v="17"/>
    <n v="15"/>
    <n v="0.88229999999999997"/>
    <n v="2"/>
    <x v="9"/>
    <x v="1"/>
    <x v="1"/>
  </r>
  <r>
    <x v="6"/>
    <x v="1"/>
    <n v="3"/>
    <n v="2"/>
    <n v="0.66659999999999997"/>
    <n v="0"/>
    <x v="9"/>
    <x v="1"/>
    <x v="1"/>
  </r>
  <r>
    <x v="6"/>
    <x v="2"/>
    <n v="34"/>
    <n v="31"/>
    <n v="0.91169999999999995"/>
    <n v="2"/>
    <x v="9"/>
    <x v="1"/>
    <x v="1"/>
  </r>
  <r>
    <x v="7"/>
    <x v="0"/>
    <n v="30"/>
    <n v="23"/>
    <n v="0.76659999999999995"/>
    <n v="7"/>
    <x v="9"/>
    <x v="1"/>
    <x v="1"/>
  </r>
  <r>
    <x v="7"/>
    <x v="1"/>
    <n v="15"/>
    <n v="12"/>
    <n v="0.8"/>
    <n v="3"/>
    <x v="9"/>
    <x v="1"/>
    <x v="1"/>
  </r>
  <r>
    <x v="7"/>
    <x v="2"/>
    <n v="62"/>
    <n v="58"/>
    <n v="0.93540000000000001"/>
    <n v="9"/>
    <x v="9"/>
    <x v="1"/>
    <x v="1"/>
  </r>
  <r>
    <x v="8"/>
    <x v="0"/>
    <n v="46"/>
    <n v="26"/>
    <n v="0.56520000000000004"/>
    <n v="3"/>
    <x v="9"/>
    <x v="1"/>
    <x v="2"/>
  </r>
  <r>
    <x v="8"/>
    <x v="1"/>
    <n v="86"/>
    <n v="57"/>
    <n v="0.66269999999999996"/>
    <n v="7"/>
    <x v="9"/>
    <x v="1"/>
    <x v="2"/>
  </r>
  <r>
    <x v="8"/>
    <x v="2"/>
    <n v="139"/>
    <n v="123"/>
    <n v="0.88480000000000003"/>
    <n v="16"/>
    <x v="9"/>
    <x v="1"/>
    <x v="2"/>
  </r>
  <r>
    <x v="9"/>
    <x v="0"/>
    <n v="51"/>
    <n v="43"/>
    <n v="0.84309999999999996"/>
    <n v="1"/>
    <x v="9"/>
    <x v="1"/>
    <x v="2"/>
  </r>
  <r>
    <x v="9"/>
    <x v="1"/>
    <n v="52"/>
    <n v="39"/>
    <n v="0.75"/>
    <n v="0"/>
    <x v="9"/>
    <x v="1"/>
    <x v="2"/>
  </r>
  <r>
    <x v="9"/>
    <x v="2"/>
    <n v="27"/>
    <n v="27"/>
    <n v="1"/>
    <n v="0"/>
    <x v="9"/>
    <x v="1"/>
    <x v="2"/>
  </r>
  <r>
    <x v="10"/>
    <x v="0"/>
    <n v="15"/>
    <n v="12"/>
    <n v="0.8"/>
    <n v="0"/>
    <x v="9"/>
    <x v="1"/>
    <x v="2"/>
  </r>
  <r>
    <x v="10"/>
    <x v="1"/>
    <n v="4"/>
    <n v="2"/>
    <n v="0.5"/>
    <n v="0"/>
    <x v="9"/>
    <x v="1"/>
    <x v="2"/>
  </r>
  <r>
    <x v="10"/>
    <x v="2"/>
    <n v="23"/>
    <n v="21"/>
    <n v="0.91300000000000003"/>
    <n v="2"/>
    <x v="9"/>
    <x v="1"/>
    <x v="2"/>
  </r>
  <r>
    <x v="11"/>
    <x v="0"/>
    <n v="46"/>
    <n v="32"/>
    <n v="0.6956"/>
    <n v="4"/>
    <x v="9"/>
    <x v="1"/>
    <x v="2"/>
  </r>
  <r>
    <x v="11"/>
    <x v="1"/>
    <n v="31"/>
    <n v="23"/>
    <n v="0.7419"/>
    <n v="3"/>
    <x v="9"/>
    <x v="1"/>
    <x v="2"/>
  </r>
  <r>
    <x v="11"/>
    <x v="2"/>
    <n v="55"/>
    <n v="52"/>
    <n v="0.94540000000000002"/>
    <n v="9"/>
    <x v="9"/>
    <x v="1"/>
    <x v="2"/>
  </r>
  <r>
    <x v="12"/>
    <x v="0"/>
    <n v="37"/>
    <n v="28"/>
    <n v="0.75670000000000004"/>
    <n v="2"/>
    <x v="9"/>
    <x v="1"/>
    <x v="2"/>
  </r>
  <r>
    <x v="12"/>
    <x v="1"/>
    <n v="28"/>
    <n v="18"/>
    <n v="0.64280000000000004"/>
    <n v="1"/>
    <x v="9"/>
    <x v="1"/>
    <x v="2"/>
  </r>
  <r>
    <x v="12"/>
    <x v="2"/>
    <n v="93"/>
    <n v="80"/>
    <n v="0.86019999999999996"/>
    <n v="18"/>
    <x v="9"/>
    <x v="1"/>
    <x v="2"/>
  </r>
  <r>
    <x v="53"/>
    <x v="0"/>
    <n v="4"/>
    <n v="3"/>
    <n v="0.75"/>
    <n v="0"/>
    <x v="9"/>
    <x v="1"/>
    <x v="0"/>
  </r>
  <r>
    <x v="53"/>
    <x v="1"/>
    <n v="1"/>
    <n v="1"/>
    <n v="1"/>
    <n v="0"/>
    <x v="9"/>
    <x v="1"/>
    <x v="0"/>
  </r>
  <r>
    <x v="53"/>
    <x v="2"/>
    <n v="26"/>
    <n v="26"/>
    <n v="1"/>
    <n v="1"/>
    <x v="9"/>
    <x v="1"/>
    <x v="0"/>
  </r>
  <r>
    <x v="13"/>
    <x v="0"/>
    <n v="55"/>
    <n v="47"/>
    <n v="0.85450000000000004"/>
    <n v="4"/>
    <x v="9"/>
    <x v="1"/>
    <x v="3"/>
  </r>
  <r>
    <x v="13"/>
    <x v="1"/>
    <n v="23"/>
    <n v="22"/>
    <n v="0.95650000000000002"/>
    <n v="4"/>
    <x v="9"/>
    <x v="1"/>
    <x v="3"/>
  </r>
  <r>
    <x v="13"/>
    <x v="2"/>
    <n v="114"/>
    <n v="99"/>
    <n v="0.86839999999999995"/>
    <n v="22"/>
    <x v="9"/>
    <x v="1"/>
    <x v="3"/>
  </r>
  <r>
    <x v="14"/>
    <x v="0"/>
    <n v="69"/>
    <n v="47"/>
    <n v="0.68110000000000004"/>
    <n v="3"/>
    <x v="9"/>
    <x v="1"/>
    <x v="2"/>
  </r>
  <r>
    <x v="14"/>
    <x v="1"/>
    <n v="50"/>
    <n v="35"/>
    <n v="0.7"/>
    <n v="1"/>
    <x v="9"/>
    <x v="1"/>
    <x v="2"/>
  </r>
  <r>
    <x v="14"/>
    <x v="2"/>
    <n v="52"/>
    <n v="48"/>
    <n v="0.92300000000000004"/>
    <n v="2"/>
    <x v="9"/>
    <x v="1"/>
    <x v="2"/>
  </r>
  <r>
    <x v="15"/>
    <x v="0"/>
    <n v="8"/>
    <n v="7"/>
    <n v="0.875"/>
    <n v="2"/>
    <x v="9"/>
    <x v="1"/>
    <x v="4"/>
  </r>
  <r>
    <x v="15"/>
    <x v="1"/>
    <n v="5"/>
    <n v="4"/>
    <n v="0.8"/>
    <n v="0"/>
    <x v="9"/>
    <x v="1"/>
    <x v="4"/>
  </r>
  <r>
    <x v="15"/>
    <x v="2"/>
    <n v="9"/>
    <n v="8"/>
    <n v="0.88880000000000003"/>
    <n v="1"/>
    <x v="9"/>
    <x v="1"/>
    <x v="4"/>
  </r>
  <r>
    <x v="16"/>
    <x v="0"/>
    <n v="16"/>
    <n v="14"/>
    <n v="0.875"/>
    <n v="5"/>
    <x v="9"/>
    <x v="1"/>
    <x v="5"/>
  </r>
  <r>
    <x v="16"/>
    <x v="1"/>
    <n v="0"/>
    <n v="0"/>
    <m/>
    <n v="0"/>
    <x v="9"/>
    <x v="1"/>
    <x v="5"/>
  </r>
  <r>
    <x v="16"/>
    <x v="2"/>
    <n v="7"/>
    <n v="4"/>
    <n v="0.57140000000000002"/>
    <n v="0"/>
    <x v="9"/>
    <x v="1"/>
    <x v="5"/>
  </r>
  <r>
    <x v="17"/>
    <x v="0"/>
    <n v="66"/>
    <n v="46"/>
    <n v="0.69689999999999996"/>
    <n v="9"/>
    <x v="9"/>
    <x v="1"/>
    <x v="3"/>
  </r>
  <r>
    <x v="17"/>
    <x v="1"/>
    <n v="85"/>
    <n v="71"/>
    <n v="0.83520000000000005"/>
    <n v="16"/>
    <x v="9"/>
    <x v="1"/>
    <x v="3"/>
  </r>
  <r>
    <x v="17"/>
    <x v="2"/>
    <n v="74"/>
    <n v="66"/>
    <n v="0.89180000000000004"/>
    <n v="19"/>
    <x v="9"/>
    <x v="1"/>
    <x v="3"/>
  </r>
  <r>
    <x v="52"/>
    <x v="0"/>
    <n v="37"/>
    <n v="27"/>
    <n v="0.72970000000000002"/>
    <n v="2"/>
    <x v="9"/>
    <x v="1"/>
    <x v="3"/>
  </r>
  <r>
    <x v="52"/>
    <x v="1"/>
    <n v="19"/>
    <n v="18"/>
    <n v="0.94730000000000003"/>
    <n v="5"/>
    <x v="9"/>
    <x v="1"/>
    <x v="3"/>
  </r>
  <r>
    <x v="52"/>
    <x v="2"/>
    <n v="31"/>
    <n v="29"/>
    <n v="0.93540000000000001"/>
    <n v="0"/>
    <x v="9"/>
    <x v="1"/>
    <x v="3"/>
  </r>
  <r>
    <x v="18"/>
    <x v="0"/>
    <n v="16"/>
    <n v="14"/>
    <n v="0.875"/>
    <n v="0"/>
    <x v="9"/>
    <x v="1"/>
    <x v="3"/>
  </r>
  <r>
    <x v="18"/>
    <x v="1"/>
    <n v="7"/>
    <n v="6"/>
    <n v="0.85709999999999997"/>
    <n v="0"/>
    <x v="9"/>
    <x v="1"/>
    <x v="3"/>
  </r>
  <r>
    <x v="18"/>
    <x v="2"/>
    <n v="29"/>
    <n v="26"/>
    <n v="0.89649999999999996"/>
    <n v="0"/>
    <x v="9"/>
    <x v="1"/>
    <x v="3"/>
  </r>
  <r>
    <x v="19"/>
    <x v="0"/>
    <n v="15"/>
    <n v="7"/>
    <n v="0.46660000000000001"/>
    <n v="1"/>
    <x v="9"/>
    <x v="1"/>
    <x v="6"/>
  </r>
  <r>
    <x v="19"/>
    <x v="1"/>
    <n v="11"/>
    <n v="4"/>
    <n v="0.36359999999999998"/>
    <n v="0"/>
    <x v="9"/>
    <x v="1"/>
    <x v="6"/>
  </r>
  <r>
    <x v="19"/>
    <x v="2"/>
    <n v="18"/>
    <n v="14"/>
    <n v="0.77769999999999995"/>
    <n v="0"/>
    <x v="9"/>
    <x v="1"/>
    <x v="6"/>
  </r>
  <r>
    <x v="21"/>
    <x v="0"/>
    <n v="9"/>
    <n v="5"/>
    <n v="0.55549999999999999"/>
    <n v="2"/>
    <x v="9"/>
    <x v="1"/>
    <x v="0"/>
  </r>
  <r>
    <x v="21"/>
    <x v="1"/>
    <n v="8"/>
    <n v="7"/>
    <n v="0.875"/>
    <n v="2"/>
    <x v="9"/>
    <x v="1"/>
    <x v="0"/>
  </r>
  <r>
    <x v="21"/>
    <x v="2"/>
    <n v="14"/>
    <n v="11"/>
    <n v="0.78569999999999995"/>
    <n v="0"/>
    <x v="9"/>
    <x v="1"/>
    <x v="0"/>
  </r>
  <r>
    <x v="22"/>
    <x v="0"/>
    <n v="35"/>
    <n v="22"/>
    <n v="0.62849999999999995"/>
    <n v="1"/>
    <x v="9"/>
    <x v="1"/>
    <x v="8"/>
  </r>
  <r>
    <x v="22"/>
    <x v="1"/>
    <n v="15"/>
    <n v="11"/>
    <n v="0.73329999999999995"/>
    <n v="0"/>
    <x v="9"/>
    <x v="1"/>
    <x v="8"/>
  </r>
  <r>
    <x v="22"/>
    <x v="2"/>
    <n v="83"/>
    <n v="70"/>
    <n v="0.84330000000000005"/>
    <n v="17"/>
    <x v="9"/>
    <x v="1"/>
    <x v="8"/>
  </r>
  <r>
    <x v="23"/>
    <x v="0"/>
    <n v="18"/>
    <n v="14"/>
    <n v="0.77769999999999995"/>
    <n v="1"/>
    <x v="9"/>
    <x v="1"/>
    <x v="9"/>
  </r>
  <r>
    <x v="23"/>
    <x v="1"/>
    <n v="12"/>
    <n v="10"/>
    <n v="0.83330000000000004"/>
    <n v="1"/>
    <x v="9"/>
    <x v="1"/>
    <x v="9"/>
  </r>
  <r>
    <x v="23"/>
    <x v="2"/>
    <n v="16"/>
    <n v="15"/>
    <n v="0.9375"/>
    <n v="0"/>
    <x v="9"/>
    <x v="1"/>
    <x v="9"/>
  </r>
  <r>
    <x v="24"/>
    <x v="0"/>
    <n v="26"/>
    <n v="19"/>
    <n v="0.73070000000000002"/>
    <n v="2"/>
    <x v="9"/>
    <x v="1"/>
    <x v="9"/>
  </r>
  <r>
    <x v="24"/>
    <x v="1"/>
    <n v="52"/>
    <n v="40"/>
    <n v="0.76919999999999999"/>
    <n v="10"/>
    <x v="9"/>
    <x v="1"/>
    <x v="9"/>
  </r>
  <r>
    <x v="24"/>
    <x v="2"/>
    <n v="21"/>
    <n v="21"/>
    <n v="1"/>
    <n v="1"/>
    <x v="9"/>
    <x v="1"/>
    <x v="9"/>
  </r>
  <r>
    <x v="25"/>
    <x v="0"/>
    <n v="80"/>
    <n v="57"/>
    <n v="0.71250000000000002"/>
    <n v="5"/>
    <x v="9"/>
    <x v="1"/>
    <x v="10"/>
  </r>
  <r>
    <x v="25"/>
    <x v="1"/>
    <n v="25"/>
    <n v="21"/>
    <n v="0.84"/>
    <n v="3"/>
    <x v="9"/>
    <x v="1"/>
    <x v="10"/>
  </r>
  <r>
    <x v="25"/>
    <x v="2"/>
    <n v="45"/>
    <n v="35"/>
    <n v="0.77769999999999995"/>
    <n v="0"/>
    <x v="9"/>
    <x v="1"/>
    <x v="10"/>
  </r>
  <r>
    <x v="26"/>
    <x v="0"/>
    <n v="73"/>
    <n v="61"/>
    <n v="0.83560000000000001"/>
    <n v="10"/>
    <x v="9"/>
    <x v="1"/>
    <x v="10"/>
  </r>
  <r>
    <x v="26"/>
    <x v="1"/>
    <n v="30"/>
    <n v="17"/>
    <n v="0.56659999999999999"/>
    <n v="2"/>
    <x v="9"/>
    <x v="1"/>
    <x v="10"/>
  </r>
  <r>
    <x v="26"/>
    <x v="2"/>
    <n v="56"/>
    <n v="47"/>
    <n v="0.83919999999999995"/>
    <n v="0"/>
    <x v="9"/>
    <x v="1"/>
    <x v="10"/>
  </r>
  <r>
    <x v="27"/>
    <x v="0"/>
    <n v="27"/>
    <n v="16"/>
    <n v="0.59250000000000003"/>
    <n v="0"/>
    <x v="9"/>
    <x v="1"/>
    <x v="10"/>
  </r>
  <r>
    <x v="27"/>
    <x v="1"/>
    <n v="8"/>
    <n v="6"/>
    <n v="0.75"/>
    <n v="2"/>
    <x v="9"/>
    <x v="1"/>
    <x v="10"/>
  </r>
  <r>
    <x v="27"/>
    <x v="2"/>
    <n v="19"/>
    <n v="17"/>
    <n v="0.89470000000000005"/>
    <n v="4"/>
    <x v="9"/>
    <x v="1"/>
    <x v="10"/>
  </r>
  <r>
    <x v="28"/>
    <x v="0"/>
    <n v="5"/>
    <n v="2"/>
    <n v="0.4"/>
    <n v="1"/>
    <x v="9"/>
    <x v="1"/>
    <x v="11"/>
  </r>
  <r>
    <x v="28"/>
    <x v="1"/>
    <n v="1"/>
    <n v="1"/>
    <n v="1"/>
    <n v="0"/>
    <x v="9"/>
    <x v="1"/>
    <x v="11"/>
  </r>
  <r>
    <x v="28"/>
    <x v="2"/>
    <n v="10"/>
    <n v="9"/>
    <n v="0.9"/>
    <n v="0"/>
    <x v="9"/>
    <x v="1"/>
    <x v="11"/>
  </r>
  <r>
    <x v="30"/>
    <x v="0"/>
    <n v="7"/>
    <n v="5"/>
    <n v="0.71419999999999995"/>
    <n v="2"/>
    <x v="9"/>
    <x v="1"/>
    <x v="4"/>
  </r>
  <r>
    <x v="30"/>
    <x v="1"/>
    <n v="11"/>
    <n v="8"/>
    <n v="0.72719999999999996"/>
    <n v="0"/>
    <x v="9"/>
    <x v="1"/>
    <x v="4"/>
  </r>
  <r>
    <x v="30"/>
    <x v="2"/>
    <n v="17"/>
    <n v="17"/>
    <n v="1"/>
    <n v="0"/>
    <x v="9"/>
    <x v="1"/>
    <x v="4"/>
  </r>
  <r>
    <x v="31"/>
    <x v="0"/>
    <n v="1"/>
    <n v="1"/>
    <n v="1"/>
    <n v="0"/>
    <x v="9"/>
    <x v="1"/>
    <x v="4"/>
  </r>
  <r>
    <x v="31"/>
    <x v="1"/>
    <n v="3"/>
    <n v="3"/>
    <n v="1"/>
    <n v="0"/>
    <x v="9"/>
    <x v="1"/>
    <x v="4"/>
  </r>
  <r>
    <x v="31"/>
    <x v="2"/>
    <n v="9"/>
    <n v="6"/>
    <n v="0.66659999999999997"/>
    <n v="1"/>
    <x v="9"/>
    <x v="1"/>
    <x v="4"/>
  </r>
  <r>
    <x v="32"/>
    <x v="0"/>
    <n v="10"/>
    <n v="9"/>
    <n v="0.9"/>
    <n v="0"/>
    <x v="9"/>
    <x v="1"/>
    <x v="4"/>
  </r>
  <r>
    <x v="32"/>
    <x v="1"/>
    <n v="6"/>
    <n v="4"/>
    <n v="0.66659999999999997"/>
    <n v="0"/>
    <x v="9"/>
    <x v="1"/>
    <x v="4"/>
  </r>
  <r>
    <x v="32"/>
    <x v="2"/>
    <n v="9"/>
    <n v="9"/>
    <n v="1"/>
    <n v="1"/>
    <x v="9"/>
    <x v="1"/>
    <x v="4"/>
  </r>
  <r>
    <x v="33"/>
    <x v="0"/>
    <n v="6"/>
    <n v="4"/>
    <n v="0.66659999999999997"/>
    <n v="0"/>
    <x v="9"/>
    <x v="1"/>
    <x v="4"/>
  </r>
  <r>
    <x v="33"/>
    <x v="1"/>
    <n v="3"/>
    <n v="3"/>
    <n v="1"/>
    <n v="0"/>
    <x v="9"/>
    <x v="1"/>
    <x v="4"/>
  </r>
  <r>
    <x v="33"/>
    <x v="2"/>
    <n v="9"/>
    <n v="8"/>
    <n v="0.88880000000000003"/>
    <n v="1"/>
    <x v="9"/>
    <x v="1"/>
    <x v="4"/>
  </r>
  <r>
    <x v="34"/>
    <x v="0"/>
    <n v="13"/>
    <n v="10"/>
    <n v="0.76919999999999999"/>
    <n v="2"/>
    <x v="9"/>
    <x v="1"/>
    <x v="4"/>
  </r>
  <r>
    <x v="34"/>
    <x v="1"/>
    <n v="6"/>
    <n v="3"/>
    <n v="0.5"/>
    <n v="0"/>
    <x v="9"/>
    <x v="1"/>
    <x v="4"/>
  </r>
  <r>
    <x v="34"/>
    <x v="2"/>
    <n v="23"/>
    <n v="17"/>
    <n v="0.73909999999999998"/>
    <n v="0"/>
    <x v="9"/>
    <x v="1"/>
    <x v="4"/>
  </r>
  <r>
    <x v="35"/>
    <x v="0"/>
    <n v="9"/>
    <n v="5"/>
    <n v="0.55549999999999999"/>
    <n v="0"/>
    <x v="9"/>
    <x v="1"/>
    <x v="4"/>
  </r>
  <r>
    <x v="35"/>
    <x v="1"/>
    <n v="2"/>
    <n v="1"/>
    <n v="0.5"/>
    <n v="0"/>
    <x v="9"/>
    <x v="1"/>
    <x v="4"/>
  </r>
  <r>
    <x v="35"/>
    <x v="2"/>
    <n v="7"/>
    <n v="7"/>
    <n v="1"/>
    <n v="0"/>
    <x v="9"/>
    <x v="1"/>
    <x v="4"/>
  </r>
  <r>
    <x v="36"/>
    <x v="0"/>
    <n v="18"/>
    <n v="14"/>
    <n v="0.77769999999999995"/>
    <n v="2"/>
    <x v="9"/>
    <x v="1"/>
    <x v="12"/>
  </r>
  <r>
    <x v="36"/>
    <x v="1"/>
    <n v="8"/>
    <n v="7"/>
    <n v="0.875"/>
    <n v="0"/>
    <x v="9"/>
    <x v="1"/>
    <x v="12"/>
  </r>
  <r>
    <x v="36"/>
    <x v="2"/>
    <n v="30"/>
    <n v="28"/>
    <n v="0.93330000000000002"/>
    <n v="3"/>
    <x v="9"/>
    <x v="1"/>
    <x v="12"/>
  </r>
  <r>
    <x v="37"/>
    <x v="0"/>
    <n v="9"/>
    <n v="8"/>
    <n v="0.88880000000000003"/>
    <n v="0"/>
    <x v="9"/>
    <x v="1"/>
    <x v="13"/>
  </r>
  <r>
    <x v="37"/>
    <x v="1"/>
    <n v="16"/>
    <n v="9"/>
    <n v="0.5625"/>
    <n v="1"/>
    <x v="9"/>
    <x v="1"/>
    <x v="13"/>
  </r>
  <r>
    <x v="37"/>
    <x v="2"/>
    <n v="26"/>
    <n v="23"/>
    <n v="0.88460000000000005"/>
    <n v="5"/>
    <x v="9"/>
    <x v="1"/>
    <x v="13"/>
  </r>
  <r>
    <x v="55"/>
    <x v="0"/>
    <n v="19"/>
    <n v="14"/>
    <n v="0.73680000000000001"/>
    <n v="1"/>
    <x v="9"/>
    <x v="1"/>
    <x v="13"/>
  </r>
  <r>
    <x v="55"/>
    <x v="1"/>
    <n v="19"/>
    <n v="10"/>
    <n v="0.52629999999999999"/>
    <n v="0"/>
    <x v="9"/>
    <x v="1"/>
    <x v="13"/>
  </r>
  <r>
    <x v="55"/>
    <x v="2"/>
    <n v="61"/>
    <n v="54"/>
    <n v="0.88519999999999999"/>
    <n v="0"/>
    <x v="9"/>
    <x v="1"/>
    <x v="13"/>
  </r>
  <r>
    <x v="38"/>
    <x v="0"/>
    <n v="19"/>
    <n v="11"/>
    <n v="0.57889999999999997"/>
    <n v="0"/>
    <x v="9"/>
    <x v="1"/>
    <x v="13"/>
  </r>
  <r>
    <x v="38"/>
    <x v="1"/>
    <n v="15"/>
    <n v="14"/>
    <n v="0.93330000000000002"/>
    <n v="4"/>
    <x v="9"/>
    <x v="1"/>
    <x v="13"/>
  </r>
  <r>
    <x v="38"/>
    <x v="2"/>
    <n v="44"/>
    <n v="39"/>
    <n v="0.88629999999999998"/>
    <n v="5"/>
    <x v="9"/>
    <x v="1"/>
    <x v="13"/>
  </r>
  <r>
    <x v="39"/>
    <x v="0"/>
    <n v="47"/>
    <n v="42"/>
    <n v="0.89359999999999995"/>
    <n v="9"/>
    <x v="9"/>
    <x v="1"/>
    <x v="2"/>
  </r>
  <r>
    <x v="39"/>
    <x v="1"/>
    <n v="15"/>
    <n v="14"/>
    <n v="0.93330000000000002"/>
    <n v="4"/>
    <x v="9"/>
    <x v="1"/>
    <x v="2"/>
  </r>
  <r>
    <x v="39"/>
    <x v="2"/>
    <n v="48"/>
    <n v="43"/>
    <n v="0.89580000000000004"/>
    <n v="4"/>
    <x v="9"/>
    <x v="1"/>
    <x v="2"/>
  </r>
  <r>
    <x v="40"/>
    <x v="0"/>
    <n v="23"/>
    <n v="13"/>
    <n v="0.56520000000000004"/>
    <n v="2"/>
    <x v="9"/>
    <x v="1"/>
    <x v="14"/>
  </r>
  <r>
    <x v="40"/>
    <x v="1"/>
    <n v="11"/>
    <n v="5"/>
    <n v="0.45450000000000002"/>
    <n v="1"/>
    <x v="9"/>
    <x v="1"/>
    <x v="14"/>
  </r>
  <r>
    <x v="40"/>
    <x v="2"/>
    <n v="43"/>
    <n v="35"/>
    <n v="0.81389999999999996"/>
    <n v="2"/>
    <x v="9"/>
    <x v="1"/>
    <x v="14"/>
  </r>
  <r>
    <x v="41"/>
    <x v="0"/>
    <n v="18"/>
    <n v="14"/>
    <n v="0.77769999999999995"/>
    <n v="3"/>
    <x v="9"/>
    <x v="1"/>
    <x v="14"/>
  </r>
  <r>
    <x v="41"/>
    <x v="1"/>
    <n v="6"/>
    <n v="4"/>
    <n v="0.66659999999999997"/>
    <n v="0"/>
    <x v="9"/>
    <x v="1"/>
    <x v="14"/>
  </r>
  <r>
    <x v="41"/>
    <x v="2"/>
    <n v="27"/>
    <n v="25"/>
    <n v="0.92589999999999995"/>
    <n v="1"/>
    <x v="9"/>
    <x v="1"/>
    <x v="14"/>
  </r>
  <r>
    <x v="42"/>
    <x v="0"/>
    <n v="63"/>
    <n v="47"/>
    <n v="0.746"/>
    <n v="8"/>
    <x v="9"/>
    <x v="1"/>
    <x v="3"/>
  </r>
  <r>
    <x v="42"/>
    <x v="1"/>
    <n v="60"/>
    <n v="54"/>
    <n v="0.9"/>
    <n v="11"/>
    <x v="9"/>
    <x v="1"/>
    <x v="3"/>
  </r>
  <r>
    <x v="42"/>
    <x v="2"/>
    <n v="73"/>
    <n v="60"/>
    <n v="0.82189999999999996"/>
    <n v="12"/>
    <x v="9"/>
    <x v="1"/>
    <x v="3"/>
  </r>
  <r>
    <x v="43"/>
    <x v="0"/>
    <n v="75"/>
    <n v="62"/>
    <n v="0.8266"/>
    <n v="8"/>
    <x v="9"/>
    <x v="1"/>
    <x v="6"/>
  </r>
  <r>
    <x v="43"/>
    <x v="1"/>
    <n v="40"/>
    <n v="34"/>
    <n v="0.85"/>
    <n v="10"/>
    <x v="9"/>
    <x v="1"/>
    <x v="6"/>
  </r>
  <r>
    <x v="43"/>
    <x v="2"/>
    <n v="52"/>
    <n v="32"/>
    <n v="0.61529999999999996"/>
    <n v="0"/>
    <x v="9"/>
    <x v="1"/>
    <x v="6"/>
  </r>
  <r>
    <x v="44"/>
    <x v="0"/>
    <n v="126"/>
    <n v="35"/>
    <n v="0.2777"/>
    <n v="2"/>
    <x v="9"/>
    <x v="1"/>
    <x v="8"/>
  </r>
  <r>
    <x v="44"/>
    <x v="1"/>
    <n v="41"/>
    <n v="15"/>
    <n v="0.36580000000000001"/>
    <n v="1"/>
    <x v="9"/>
    <x v="1"/>
    <x v="8"/>
  </r>
  <r>
    <x v="44"/>
    <x v="2"/>
    <n v="29"/>
    <n v="22"/>
    <n v="0.75860000000000005"/>
    <n v="4"/>
    <x v="9"/>
    <x v="1"/>
    <x v="8"/>
  </r>
  <r>
    <x v="54"/>
    <x v="0"/>
    <n v="3"/>
    <n v="1"/>
    <n v="0.33329999999999999"/>
    <n v="0"/>
    <x v="9"/>
    <x v="1"/>
    <x v="17"/>
  </r>
  <r>
    <x v="54"/>
    <x v="1"/>
    <n v="3"/>
    <n v="2"/>
    <n v="0.66659999999999997"/>
    <n v="0"/>
    <x v="9"/>
    <x v="1"/>
    <x v="17"/>
  </r>
  <r>
    <x v="54"/>
    <x v="2"/>
    <n v="3"/>
    <n v="2"/>
    <n v="0.66659999999999997"/>
    <n v="0"/>
    <x v="9"/>
    <x v="1"/>
    <x v="17"/>
  </r>
  <r>
    <x v="45"/>
    <x v="0"/>
    <n v="19"/>
    <n v="14"/>
    <n v="0.73680000000000001"/>
    <n v="1"/>
    <x v="9"/>
    <x v="1"/>
    <x v="15"/>
  </r>
  <r>
    <x v="45"/>
    <x v="1"/>
    <n v="12"/>
    <n v="9"/>
    <n v="0.75"/>
    <n v="0"/>
    <x v="9"/>
    <x v="1"/>
    <x v="15"/>
  </r>
  <r>
    <x v="45"/>
    <x v="2"/>
    <n v="24"/>
    <n v="19"/>
    <n v="0.79159999999999997"/>
    <n v="1"/>
    <x v="9"/>
    <x v="1"/>
    <x v="15"/>
  </r>
  <r>
    <x v="46"/>
    <x v="0"/>
    <n v="59"/>
    <n v="35"/>
    <n v="0.59319999999999995"/>
    <n v="0"/>
    <x v="9"/>
    <x v="1"/>
    <x v="3"/>
  </r>
  <r>
    <x v="46"/>
    <x v="1"/>
    <n v="40"/>
    <n v="24"/>
    <n v="0.6"/>
    <n v="3"/>
    <x v="9"/>
    <x v="1"/>
    <x v="3"/>
  </r>
  <r>
    <x v="46"/>
    <x v="2"/>
    <n v="112"/>
    <n v="92"/>
    <n v="0.82140000000000002"/>
    <n v="9"/>
    <x v="9"/>
    <x v="1"/>
    <x v="3"/>
  </r>
  <r>
    <x v="47"/>
    <x v="0"/>
    <n v="25"/>
    <n v="19"/>
    <n v="0.76"/>
    <n v="1"/>
    <x v="9"/>
    <x v="1"/>
    <x v="8"/>
  </r>
  <r>
    <x v="47"/>
    <x v="1"/>
    <n v="19"/>
    <n v="17"/>
    <n v="0.89470000000000005"/>
    <n v="0"/>
    <x v="9"/>
    <x v="1"/>
    <x v="8"/>
  </r>
  <r>
    <x v="47"/>
    <x v="2"/>
    <n v="36"/>
    <n v="29"/>
    <n v="0.80549999999999999"/>
    <n v="3"/>
    <x v="9"/>
    <x v="1"/>
    <x v="8"/>
  </r>
  <r>
    <x v="48"/>
    <x v="0"/>
    <n v="57"/>
    <n v="36"/>
    <n v="0.63149999999999995"/>
    <n v="4"/>
    <x v="9"/>
    <x v="1"/>
    <x v="8"/>
  </r>
  <r>
    <x v="48"/>
    <x v="1"/>
    <n v="36"/>
    <n v="23"/>
    <n v="0.63880000000000003"/>
    <n v="3"/>
    <x v="9"/>
    <x v="1"/>
    <x v="8"/>
  </r>
  <r>
    <x v="48"/>
    <x v="2"/>
    <n v="73"/>
    <n v="61"/>
    <n v="0.83560000000000001"/>
    <n v="16"/>
    <x v="9"/>
    <x v="1"/>
    <x v="8"/>
  </r>
  <r>
    <x v="49"/>
    <x v="0"/>
    <n v="64"/>
    <n v="35"/>
    <n v="0.54679999999999995"/>
    <n v="1"/>
    <x v="9"/>
    <x v="1"/>
    <x v="8"/>
  </r>
  <r>
    <x v="49"/>
    <x v="1"/>
    <n v="17"/>
    <n v="12"/>
    <n v="0.70579999999999998"/>
    <n v="2"/>
    <x v="9"/>
    <x v="1"/>
    <x v="8"/>
  </r>
  <r>
    <x v="49"/>
    <x v="2"/>
    <n v="23"/>
    <n v="18"/>
    <n v="0.78259999999999996"/>
    <n v="3"/>
    <x v="9"/>
    <x v="1"/>
    <x v="8"/>
  </r>
  <r>
    <x v="50"/>
    <x v="0"/>
    <n v="9"/>
    <n v="4"/>
    <n v="0.44440000000000002"/>
    <n v="0"/>
    <x v="9"/>
    <x v="1"/>
    <x v="16"/>
  </r>
  <r>
    <x v="50"/>
    <x v="1"/>
    <n v="7"/>
    <n v="5"/>
    <n v="0.71419999999999995"/>
    <n v="1"/>
    <x v="9"/>
    <x v="1"/>
    <x v="16"/>
  </r>
  <r>
    <x v="50"/>
    <x v="2"/>
    <n v="16"/>
    <n v="13"/>
    <n v="0.8125"/>
    <n v="2"/>
    <x v="9"/>
    <x v="1"/>
    <x v="16"/>
  </r>
  <r>
    <x v="51"/>
    <x v="0"/>
    <n v="24"/>
    <n v="21"/>
    <n v="0.875"/>
    <n v="4"/>
    <x v="9"/>
    <x v="1"/>
    <x v="16"/>
  </r>
  <r>
    <x v="51"/>
    <x v="1"/>
    <n v="13"/>
    <n v="10"/>
    <n v="0.76919999999999999"/>
    <n v="2"/>
    <x v="9"/>
    <x v="1"/>
    <x v="16"/>
  </r>
  <r>
    <x v="51"/>
    <x v="2"/>
    <n v="31"/>
    <n v="30"/>
    <n v="0.9677"/>
    <n v="3"/>
    <x v="9"/>
    <x v="1"/>
    <x v="16"/>
  </r>
  <r>
    <x v="0"/>
    <x v="2"/>
    <n v="27"/>
    <n v="26"/>
    <n v="0.96289999999999998"/>
    <n v="2"/>
    <x v="10"/>
    <x v="1"/>
    <x v="0"/>
  </r>
  <r>
    <x v="0"/>
    <x v="0"/>
    <n v="14"/>
    <n v="12"/>
    <n v="0.85709999999999997"/>
    <n v="0"/>
    <x v="10"/>
    <x v="1"/>
    <x v="0"/>
  </r>
  <r>
    <x v="0"/>
    <x v="1"/>
    <n v="20"/>
    <n v="17"/>
    <n v="0.85"/>
    <n v="3"/>
    <x v="10"/>
    <x v="1"/>
    <x v="0"/>
  </r>
  <r>
    <x v="1"/>
    <x v="2"/>
    <n v="11"/>
    <n v="10"/>
    <n v="0.90900000000000003"/>
    <n v="1"/>
    <x v="10"/>
    <x v="1"/>
    <x v="0"/>
  </r>
  <r>
    <x v="1"/>
    <x v="0"/>
    <n v="4"/>
    <n v="3"/>
    <n v="0.75"/>
    <n v="1"/>
    <x v="10"/>
    <x v="1"/>
    <x v="0"/>
  </r>
  <r>
    <x v="1"/>
    <x v="1"/>
    <n v="4"/>
    <n v="3"/>
    <n v="0.75"/>
    <n v="1"/>
    <x v="10"/>
    <x v="1"/>
    <x v="0"/>
  </r>
  <r>
    <x v="2"/>
    <x v="2"/>
    <n v="10"/>
    <n v="9"/>
    <n v="0.9"/>
    <n v="1"/>
    <x v="10"/>
    <x v="1"/>
    <x v="1"/>
  </r>
  <r>
    <x v="2"/>
    <x v="0"/>
    <n v="5"/>
    <n v="3"/>
    <n v="0.6"/>
    <n v="0"/>
    <x v="10"/>
    <x v="1"/>
    <x v="1"/>
  </r>
  <r>
    <x v="2"/>
    <x v="1"/>
    <n v="13"/>
    <n v="9"/>
    <n v="0.69230000000000003"/>
    <n v="0"/>
    <x v="10"/>
    <x v="1"/>
    <x v="1"/>
  </r>
  <r>
    <x v="3"/>
    <x v="2"/>
    <n v="23"/>
    <n v="22"/>
    <n v="0.95650000000000002"/>
    <n v="1"/>
    <x v="10"/>
    <x v="1"/>
    <x v="1"/>
  </r>
  <r>
    <x v="3"/>
    <x v="0"/>
    <n v="9"/>
    <n v="3"/>
    <n v="0.33329999999999999"/>
    <n v="0"/>
    <x v="10"/>
    <x v="1"/>
    <x v="1"/>
  </r>
  <r>
    <x v="3"/>
    <x v="1"/>
    <n v="5"/>
    <n v="4"/>
    <n v="0.8"/>
    <n v="1"/>
    <x v="10"/>
    <x v="1"/>
    <x v="1"/>
  </r>
  <r>
    <x v="4"/>
    <x v="2"/>
    <n v="20"/>
    <n v="14"/>
    <n v="0.7"/>
    <n v="3"/>
    <x v="10"/>
    <x v="1"/>
    <x v="1"/>
  </r>
  <r>
    <x v="4"/>
    <x v="0"/>
    <n v="7"/>
    <n v="6"/>
    <n v="0.85709999999999997"/>
    <n v="0"/>
    <x v="10"/>
    <x v="1"/>
    <x v="1"/>
  </r>
  <r>
    <x v="4"/>
    <x v="1"/>
    <n v="1"/>
    <n v="1"/>
    <n v="1"/>
    <n v="0"/>
    <x v="10"/>
    <x v="1"/>
    <x v="1"/>
  </r>
  <r>
    <x v="5"/>
    <x v="2"/>
    <n v="26"/>
    <n v="23"/>
    <n v="0.88460000000000005"/>
    <n v="2"/>
    <x v="10"/>
    <x v="1"/>
    <x v="1"/>
  </r>
  <r>
    <x v="5"/>
    <x v="0"/>
    <n v="12"/>
    <n v="8"/>
    <n v="0.66659999999999997"/>
    <n v="2"/>
    <x v="10"/>
    <x v="1"/>
    <x v="1"/>
  </r>
  <r>
    <x v="5"/>
    <x v="1"/>
    <n v="17"/>
    <n v="13"/>
    <n v="0.76470000000000005"/>
    <n v="2"/>
    <x v="10"/>
    <x v="1"/>
    <x v="1"/>
  </r>
  <r>
    <x v="6"/>
    <x v="2"/>
    <n v="32"/>
    <n v="29"/>
    <n v="0.90620000000000001"/>
    <n v="6"/>
    <x v="10"/>
    <x v="1"/>
    <x v="1"/>
  </r>
  <r>
    <x v="6"/>
    <x v="0"/>
    <n v="29"/>
    <n v="22"/>
    <n v="0.75860000000000005"/>
    <n v="2"/>
    <x v="10"/>
    <x v="1"/>
    <x v="1"/>
  </r>
  <r>
    <x v="6"/>
    <x v="1"/>
    <n v="8"/>
    <n v="6"/>
    <n v="0.75"/>
    <n v="0"/>
    <x v="10"/>
    <x v="1"/>
    <x v="1"/>
  </r>
  <r>
    <x v="7"/>
    <x v="2"/>
    <n v="75"/>
    <n v="73"/>
    <n v="0.97330000000000005"/>
    <n v="9"/>
    <x v="10"/>
    <x v="1"/>
    <x v="1"/>
  </r>
  <r>
    <x v="7"/>
    <x v="0"/>
    <n v="22"/>
    <n v="16"/>
    <n v="0.72719999999999996"/>
    <n v="5"/>
    <x v="10"/>
    <x v="1"/>
    <x v="1"/>
  </r>
  <r>
    <x v="7"/>
    <x v="1"/>
    <n v="11"/>
    <n v="10"/>
    <n v="0.90900000000000003"/>
    <n v="0"/>
    <x v="10"/>
    <x v="1"/>
    <x v="1"/>
  </r>
  <r>
    <x v="8"/>
    <x v="2"/>
    <n v="103"/>
    <n v="92"/>
    <n v="0.89319999999999999"/>
    <n v="16"/>
    <x v="10"/>
    <x v="1"/>
    <x v="2"/>
  </r>
  <r>
    <x v="8"/>
    <x v="0"/>
    <n v="41"/>
    <n v="22"/>
    <n v="0.53649999999999998"/>
    <n v="2"/>
    <x v="10"/>
    <x v="1"/>
    <x v="2"/>
  </r>
  <r>
    <x v="8"/>
    <x v="1"/>
    <n v="89"/>
    <n v="67"/>
    <n v="0.75280000000000002"/>
    <n v="10"/>
    <x v="10"/>
    <x v="1"/>
    <x v="2"/>
  </r>
  <r>
    <x v="9"/>
    <x v="2"/>
    <n v="21"/>
    <n v="20"/>
    <n v="0.95230000000000004"/>
    <n v="0"/>
    <x v="10"/>
    <x v="1"/>
    <x v="2"/>
  </r>
  <r>
    <x v="9"/>
    <x v="0"/>
    <n v="46"/>
    <n v="35"/>
    <n v="0.76080000000000003"/>
    <n v="1"/>
    <x v="10"/>
    <x v="1"/>
    <x v="2"/>
  </r>
  <r>
    <x v="9"/>
    <x v="1"/>
    <n v="69"/>
    <n v="46"/>
    <n v="0.66659999999999997"/>
    <n v="1"/>
    <x v="10"/>
    <x v="1"/>
    <x v="2"/>
  </r>
  <r>
    <x v="10"/>
    <x v="2"/>
    <n v="16"/>
    <n v="12"/>
    <n v="0.75"/>
    <n v="2"/>
    <x v="10"/>
    <x v="1"/>
    <x v="2"/>
  </r>
  <r>
    <x v="10"/>
    <x v="0"/>
    <n v="6"/>
    <n v="5"/>
    <n v="0.83330000000000004"/>
    <n v="0"/>
    <x v="10"/>
    <x v="1"/>
    <x v="2"/>
  </r>
  <r>
    <x v="10"/>
    <x v="1"/>
    <n v="4"/>
    <n v="2"/>
    <n v="0.5"/>
    <n v="0"/>
    <x v="10"/>
    <x v="1"/>
    <x v="2"/>
  </r>
  <r>
    <x v="11"/>
    <x v="2"/>
    <n v="63"/>
    <n v="55"/>
    <n v="0.873"/>
    <n v="7"/>
    <x v="10"/>
    <x v="1"/>
    <x v="2"/>
  </r>
  <r>
    <x v="11"/>
    <x v="0"/>
    <n v="53"/>
    <n v="43"/>
    <n v="0.81130000000000002"/>
    <n v="5"/>
    <x v="10"/>
    <x v="1"/>
    <x v="2"/>
  </r>
  <r>
    <x v="11"/>
    <x v="1"/>
    <n v="35"/>
    <n v="29"/>
    <n v="0.82850000000000001"/>
    <n v="3"/>
    <x v="10"/>
    <x v="1"/>
    <x v="2"/>
  </r>
  <r>
    <x v="12"/>
    <x v="2"/>
    <n v="78"/>
    <n v="72"/>
    <n v="0.92300000000000004"/>
    <n v="14"/>
    <x v="10"/>
    <x v="1"/>
    <x v="2"/>
  </r>
  <r>
    <x v="12"/>
    <x v="0"/>
    <n v="33"/>
    <n v="30"/>
    <n v="0.90900000000000003"/>
    <n v="6"/>
    <x v="10"/>
    <x v="1"/>
    <x v="2"/>
  </r>
  <r>
    <x v="12"/>
    <x v="1"/>
    <n v="34"/>
    <n v="32"/>
    <n v="0.94110000000000005"/>
    <n v="5"/>
    <x v="10"/>
    <x v="1"/>
    <x v="2"/>
  </r>
  <r>
    <x v="53"/>
    <x v="2"/>
    <n v="20"/>
    <n v="17"/>
    <n v="0.85"/>
    <n v="0"/>
    <x v="10"/>
    <x v="1"/>
    <x v="0"/>
  </r>
  <r>
    <x v="53"/>
    <x v="0"/>
    <n v="10"/>
    <n v="4"/>
    <n v="0.4"/>
    <n v="0"/>
    <x v="10"/>
    <x v="1"/>
    <x v="0"/>
  </r>
  <r>
    <x v="53"/>
    <x v="1"/>
    <n v="4"/>
    <n v="2"/>
    <n v="0.5"/>
    <n v="0"/>
    <x v="10"/>
    <x v="1"/>
    <x v="0"/>
  </r>
  <r>
    <x v="13"/>
    <x v="2"/>
    <n v="94"/>
    <n v="86"/>
    <n v="0.91479999999999995"/>
    <n v="17"/>
    <x v="10"/>
    <x v="1"/>
    <x v="3"/>
  </r>
  <r>
    <x v="13"/>
    <x v="0"/>
    <n v="69"/>
    <n v="52"/>
    <n v="0.75360000000000005"/>
    <n v="7"/>
    <x v="10"/>
    <x v="1"/>
    <x v="3"/>
  </r>
  <r>
    <x v="13"/>
    <x v="1"/>
    <n v="14"/>
    <n v="12"/>
    <n v="0.85709999999999997"/>
    <n v="2"/>
    <x v="10"/>
    <x v="1"/>
    <x v="3"/>
  </r>
  <r>
    <x v="14"/>
    <x v="2"/>
    <n v="46"/>
    <n v="41"/>
    <n v="0.89129999999999998"/>
    <n v="4"/>
    <x v="10"/>
    <x v="1"/>
    <x v="2"/>
  </r>
  <r>
    <x v="14"/>
    <x v="0"/>
    <n v="59"/>
    <n v="34"/>
    <n v="0.57620000000000005"/>
    <n v="2"/>
    <x v="10"/>
    <x v="1"/>
    <x v="2"/>
  </r>
  <r>
    <x v="14"/>
    <x v="1"/>
    <n v="49"/>
    <n v="33"/>
    <n v="0.6734"/>
    <n v="2"/>
    <x v="10"/>
    <x v="1"/>
    <x v="2"/>
  </r>
  <r>
    <x v="15"/>
    <x v="2"/>
    <n v="10"/>
    <n v="10"/>
    <n v="1"/>
    <n v="1"/>
    <x v="10"/>
    <x v="1"/>
    <x v="4"/>
  </r>
  <r>
    <x v="15"/>
    <x v="0"/>
    <n v="8"/>
    <n v="3"/>
    <n v="0.375"/>
    <n v="0"/>
    <x v="10"/>
    <x v="1"/>
    <x v="4"/>
  </r>
  <r>
    <x v="15"/>
    <x v="1"/>
    <n v="2"/>
    <n v="1"/>
    <n v="0.5"/>
    <n v="0"/>
    <x v="10"/>
    <x v="1"/>
    <x v="4"/>
  </r>
  <r>
    <x v="16"/>
    <x v="2"/>
    <n v="12"/>
    <n v="6"/>
    <n v="0.5"/>
    <n v="0"/>
    <x v="10"/>
    <x v="1"/>
    <x v="5"/>
  </r>
  <r>
    <x v="16"/>
    <x v="0"/>
    <n v="16"/>
    <n v="10"/>
    <n v="0.625"/>
    <n v="1"/>
    <x v="10"/>
    <x v="1"/>
    <x v="5"/>
  </r>
  <r>
    <x v="16"/>
    <x v="1"/>
    <n v="4"/>
    <n v="3"/>
    <n v="0.75"/>
    <n v="0"/>
    <x v="10"/>
    <x v="1"/>
    <x v="5"/>
  </r>
  <r>
    <x v="17"/>
    <x v="2"/>
    <n v="69"/>
    <n v="62"/>
    <n v="0.89849999999999997"/>
    <n v="14"/>
    <x v="10"/>
    <x v="1"/>
    <x v="3"/>
  </r>
  <r>
    <x v="17"/>
    <x v="0"/>
    <n v="62"/>
    <n v="56"/>
    <n v="0.9032"/>
    <n v="11"/>
    <x v="10"/>
    <x v="1"/>
    <x v="3"/>
  </r>
  <r>
    <x v="17"/>
    <x v="1"/>
    <n v="57"/>
    <n v="47"/>
    <n v="0.82450000000000001"/>
    <n v="14"/>
    <x v="10"/>
    <x v="1"/>
    <x v="3"/>
  </r>
  <r>
    <x v="52"/>
    <x v="2"/>
    <n v="32"/>
    <n v="29"/>
    <n v="0.90620000000000001"/>
    <n v="0"/>
    <x v="10"/>
    <x v="1"/>
    <x v="3"/>
  </r>
  <r>
    <x v="52"/>
    <x v="0"/>
    <n v="42"/>
    <n v="33"/>
    <n v="0.78569999999999995"/>
    <n v="2"/>
    <x v="10"/>
    <x v="1"/>
    <x v="3"/>
  </r>
  <r>
    <x v="52"/>
    <x v="1"/>
    <n v="19"/>
    <n v="13"/>
    <n v="0.68420000000000003"/>
    <n v="0"/>
    <x v="10"/>
    <x v="1"/>
    <x v="3"/>
  </r>
  <r>
    <x v="18"/>
    <x v="2"/>
    <n v="22"/>
    <n v="19"/>
    <n v="0.86360000000000003"/>
    <n v="1"/>
    <x v="10"/>
    <x v="1"/>
    <x v="3"/>
  </r>
  <r>
    <x v="18"/>
    <x v="0"/>
    <n v="21"/>
    <n v="13"/>
    <n v="0.61899999999999999"/>
    <n v="0"/>
    <x v="10"/>
    <x v="1"/>
    <x v="3"/>
  </r>
  <r>
    <x v="18"/>
    <x v="1"/>
    <n v="7"/>
    <n v="4"/>
    <n v="0.57140000000000002"/>
    <n v="0"/>
    <x v="10"/>
    <x v="1"/>
    <x v="3"/>
  </r>
  <r>
    <x v="19"/>
    <x v="2"/>
    <n v="24"/>
    <n v="19"/>
    <n v="0.79159999999999997"/>
    <n v="5"/>
    <x v="10"/>
    <x v="1"/>
    <x v="6"/>
  </r>
  <r>
    <x v="19"/>
    <x v="0"/>
    <n v="9"/>
    <n v="3"/>
    <n v="0.33329999999999999"/>
    <n v="0"/>
    <x v="10"/>
    <x v="1"/>
    <x v="6"/>
  </r>
  <r>
    <x v="19"/>
    <x v="1"/>
    <n v="11"/>
    <n v="3"/>
    <n v="0.2727"/>
    <n v="0"/>
    <x v="10"/>
    <x v="1"/>
    <x v="6"/>
  </r>
  <r>
    <x v="21"/>
    <x v="2"/>
    <n v="20"/>
    <n v="18"/>
    <n v="0.9"/>
    <n v="0"/>
    <x v="10"/>
    <x v="1"/>
    <x v="0"/>
  </r>
  <r>
    <x v="21"/>
    <x v="0"/>
    <n v="5"/>
    <n v="3"/>
    <n v="0.6"/>
    <n v="1"/>
    <x v="10"/>
    <x v="1"/>
    <x v="0"/>
  </r>
  <r>
    <x v="21"/>
    <x v="1"/>
    <n v="3"/>
    <n v="3"/>
    <n v="1"/>
    <n v="0"/>
    <x v="10"/>
    <x v="1"/>
    <x v="0"/>
  </r>
  <r>
    <x v="22"/>
    <x v="2"/>
    <n v="93"/>
    <n v="80"/>
    <n v="0.86019999999999996"/>
    <n v="16"/>
    <x v="10"/>
    <x v="1"/>
    <x v="8"/>
  </r>
  <r>
    <x v="22"/>
    <x v="0"/>
    <n v="53"/>
    <n v="40"/>
    <n v="0.75470000000000004"/>
    <n v="4"/>
    <x v="10"/>
    <x v="1"/>
    <x v="8"/>
  </r>
  <r>
    <x v="22"/>
    <x v="1"/>
    <n v="23"/>
    <n v="20"/>
    <n v="0.86950000000000005"/>
    <n v="3"/>
    <x v="10"/>
    <x v="1"/>
    <x v="8"/>
  </r>
  <r>
    <x v="23"/>
    <x v="2"/>
    <n v="11"/>
    <n v="11"/>
    <n v="1"/>
    <n v="4"/>
    <x v="10"/>
    <x v="1"/>
    <x v="9"/>
  </r>
  <r>
    <x v="23"/>
    <x v="0"/>
    <n v="13"/>
    <n v="8"/>
    <n v="0.61529999999999996"/>
    <n v="0"/>
    <x v="10"/>
    <x v="1"/>
    <x v="9"/>
  </r>
  <r>
    <x v="23"/>
    <x v="1"/>
    <n v="3"/>
    <n v="1"/>
    <n v="0.33329999999999999"/>
    <n v="0"/>
    <x v="10"/>
    <x v="1"/>
    <x v="9"/>
  </r>
  <r>
    <x v="24"/>
    <x v="2"/>
    <n v="25"/>
    <n v="22"/>
    <n v="0.88"/>
    <n v="3"/>
    <x v="10"/>
    <x v="1"/>
    <x v="9"/>
  </r>
  <r>
    <x v="24"/>
    <x v="0"/>
    <n v="17"/>
    <n v="14"/>
    <n v="0.82350000000000001"/>
    <n v="1"/>
    <x v="10"/>
    <x v="1"/>
    <x v="9"/>
  </r>
  <r>
    <x v="24"/>
    <x v="1"/>
    <n v="41"/>
    <n v="31"/>
    <n v="0.75600000000000001"/>
    <n v="4"/>
    <x v="10"/>
    <x v="1"/>
    <x v="9"/>
  </r>
  <r>
    <x v="25"/>
    <x v="2"/>
    <n v="44"/>
    <n v="36"/>
    <n v="0.81810000000000005"/>
    <n v="0"/>
    <x v="10"/>
    <x v="1"/>
    <x v="10"/>
  </r>
  <r>
    <x v="25"/>
    <x v="0"/>
    <n v="75"/>
    <n v="58"/>
    <n v="0.77329999999999999"/>
    <n v="11"/>
    <x v="10"/>
    <x v="1"/>
    <x v="10"/>
  </r>
  <r>
    <x v="25"/>
    <x v="1"/>
    <n v="22"/>
    <n v="18"/>
    <n v="0.81810000000000005"/>
    <n v="3"/>
    <x v="10"/>
    <x v="1"/>
    <x v="10"/>
  </r>
  <r>
    <x v="26"/>
    <x v="2"/>
    <n v="46"/>
    <n v="43"/>
    <n v="0.93469999999999998"/>
    <n v="0"/>
    <x v="10"/>
    <x v="1"/>
    <x v="10"/>
  </r>
  <r>
    <x v="26"/>
    <x v="0"/>
    <n v="86"/>
    <n v="60"/>
    <n v="0.6976"/>
    <n v="20"/>
    <x v="10"/>
    <x v="1"/>
    <x v="10"/>
  </r>
  <r>
    <x v="26"/>
    <x v="1"/>
    <n v="33"/>
    <n v="25"/>
    <n v="0.75749999999999995"/>
    <n v="8"/>
    <x v="10"/>
    <x v="1"/>
    <x v="10"/>
  </r>
  <r>
    <x v="27"/>
    <x v="2"/>
    <n v="19"/>
    <n v="17"/>
    <n v="0.89470000000000005"/>
    <n v="1"/>
    <x v="10"/>
    <x v="1"/>
    <x v="10"/>
  </r>
  <r>
    <x v="27"/>
    <x v="0"/>
    <n v="22"/>
    <n v="15"/>
    <n v="0.68179999999999996"/>
    <n v="1"/>
    <x v="10"/>
    <x v="1"/>
    <x v="10"/>
  </r>
  <r>
    <x v="27"/>
    <x v="1"/>
    <n v="7"/>
    <n v="6"/>
    <n v="0.85709999999999997"/>
    <n v="0"/>
    <x v="10"/>
    <x v="1"/>
    <x v="10"/>
  </r>
  <r>
    <x v="28"/>
    <x v="2"/>
    <n v="8"/>
    <n v="7"/>
    <n v="0.875"/>
    <n v="0"/>
    <x v="10"/>
    <x v="1"/>
    <x v="11"/>
  </r>
  <r>
    <x v="28"/>
    <x v="0"/>
    <n v="6"/>
    <n v="4"/>
    <n v="0.66659999999999997"/>
    <n v="0"/>
    <x v="10"/>
    <x v="1"/>
    <x v="11"/>
  </r>
  <r>
    <x v="30"/>
    <x v="2"/>
    <n v="13"/>
    <n v="12"/>
    <n v="0.92300000000000004"/>
    <n v="0"/>
    <x v="10"/>
    <x v="1"/>
    <x v="4"/>
  </r>
  <r>
    <x v="30"/>
    <x v="0"/>
    <n v="7"/>
    <n v="5"/>
    <n v="0.71419999999999995"/>
    <n v="1"/>
    <x v="10"/>
    <x v="1"/>
    <x v="4"/>
  </r>
  <r>
    <x v="30"/>
    <x v="1"/>
    <n v="7"/>
    <n v="5"/>
    <n v="0.71419999999999995"/>
    <n v="3"/>
    <x v="10"/>
    <x v="1"/>
    <x v="4"/>
  </r>
  <r>
    <x v="31"/>
    <x v="2"/>
    <n v="7"/>
    <n v="6"/>
    <n v="0.85709999999999997"/>
    <n v="3"/>
    <x v="10"/>
    <x v="1"/>
    <x v="4"/>
  </r>
  <r>
    <x v="31"/>
    <x v="0"/>
    <n v="4"/>
    <n v="2"/>
    <n v="0.5"/>
    <n v="0"/>
    <x v="10"/>
    <x v="1"/>
    <x v="4"/>
  </r>
  <r>
    <x v="31"/>
    <x v="1"/>
    <n v="5"/>
    <n v="4"/>
    <n v="0.8"/>
    <n v="2"/>
    <x v="10"/>
    <x v="1"/>
    <x v="4"/>
  </r>
  <r>
    <x v="32"/>
    <x v="2"/>
    <n v="10"/>
    <n v="9"/>
    <n v="0.9"/>
    <n v="0"/>
    <x v="10"/>
    <x v="1"/>
    <x v="4"/>
  </r>
  <r>
    <x v="32"/>
    <x v="0"/>
    <n v="11"/>
    <n v="7"/>
    <n v="0.63629999999999998"/>
    <n v="0"/>
    <x v="10"/>
    <x v="1"/>
    <x v="4"/>
  </r>
  <r>
    <x v="32"/>
    <x v="1"/>
    <n v="4"/>
    <n v="2"/>
    <n v="0.5"/>
    <n v="0"/>
    <x v="10"/>
    <x v="1"/>
    <x v="4"/>
  </r>
  <r>
    <x v="33"/>
    <x v="2"/>
    <n v="6"/>
    <n v="6"/>
    <n v="1"/>
    <n v="2"/>
    <x v="10"/>
    <x v="1"/>
    <x v="4"/>
  </r>
  <r>
    <x v="33"/>
    <x v="0"/>
    <n v="10"/>
    <n v="8"/>
    <n v="0.8"/>
    <n v="0"/>
    <x v="10"/>
    <x v="1"/>
    <x v="4"/>
  </r>
  <r>
    <x v="33"/>
    <x v="1"/>
    <n v="1"/>
    <n v="1"/>
    <n v="1"/>
    <n v="0"/>
    <x v="10"/>
    <x v="1"/>
    <x v="4"/>
  </r>
  <r>
    <x v="34"/>
    <x v="2"/>
    <n v="24"/>
    <n v="21"/>
    <n v="0.875"/>
    <n v="0"/>
    <x v="10"/>
    <x v="1"/>
    <x v="4"/>
  </r>
  <r>
    <x v="34"/>
    <x v="0"/>
    <n v="1"/>
    <n v="0"/>
    <n v="0"/>
    <n v="0"/>
    <x v="10"/>
    <x v="1"/>
    <x v="4"/>
  </r>
  <r>
    <x v="34"/>
    <x v="1"/>
    <n v="4"/>
    <n v="4"/>
    <n v="1"/>
    <n v="0"/>
    <x v="10"/>
    <x v="1"/>
    <x v="4"/>
  </r>
  <r>
    <x v="35"/>
    <x v="2"/>
    <n v="11"/>
    <n v="10"/>
    <n v="0.90900000000000003"/>
    <n v="0"/>
    <x v="10"/>
    <x v="1"/>
    <x v="4"/>
  </r>
  <r>
    <x v="35"/>
    <x v="0"/>
    <n v="3"/>
    <n v="2"/>
    <n v="0.66659999999999997"/>
    <n v="0"/>
    <x v="10"/>
    <x v="1"/>
    <x v="4"/>
  </r>
  <r>
    <x v="35"/>
    <x v="1"/>
    <n v="2"/>
    <n v="2"/>
    <n v="1"/>
    <n v="0"/>
    <x v="10"/>
    <x v="1"/>
    <x v="4"/>
  </r>
  <r>
    <x v="36"/>
    <x v="2"/>
    <n v="20"/>
    <n v="17"/>
    <n v="0.85"/>
    <n v="0"/>
    <x v="10"/>
    <x v="1"/>
    <x v="12"/>
  </r>
  <r>
    <x v="36"/>
    <x v="0"/>
    <n v="21"/>
    <n v="13"/>
    <n v="0.61899999999999999"/>
    <n v="1"/>
    <x v="10"/>
    <x v="1"/>
    <x v="12"/>
  </r>
  <r>
    <x v="36"/>
    <x v="1"/>
    <n v="2"/>
    <n v="2"/>
    <n v="1"/>
    <n v="1"/>
    <x v="10"/>
    <x v="1"/>
    <x v="12"/>
  </r>
  <r>
    <x v="37"/>
    <x v="2"/>
    <n v="24"/>
    <n v="23"/>
    <n v="0.95830000000000004"/>
    <n v="2"/>
    <x v="10"/>
    <x v="1"/>
    <x v="13"/>
  </r>
  <r>
    <x v="37"/>
    <x v="0"/>
    <n v="13"/>
    <n v="9"/>
    <n v="0.69230000000000003"/>
    <n v="0"/>
    <x v="10"/>
    <x v="1"/>
    <x v="13"/>
  </r>
  <r>
    <x v="37"/>
    <x v="1"/>
    <n v="17"/>
    <n v="9"/>
    <n v="0.52939999999999998"/>
    <n v="0"/>
    <x v="10"/>
    <x v="1"/>
    <x v="13"/>
  </r>
  <r>
    <x v="55"/>
    <x v="2"/>
    <n v="48"/>
    <n v="41"/>
    <n v="0.85409999999999997"/>
    <n v="0"/>
    <x v="10"/>
    <x v="1"/>
    <x v="13"/>
  </r>
  <r>
    <x v="55"/>
    <x v="0"/>
    <n v="12"/>
    <n v="11"/>
    <n v="0.91659999999999997"/>
    <n v="0"/>
    <x v="10"/>
    <x v="1"/>
    <x v="13"/>
  </r>
  <r>
    <x v="55"/>
    <x v="1"/>
    <n v="13"/>
    <n v="7"/>
    <n v="0.53839999999999999"/>
    <n v="0"/>
    <x v="10"/>
    <x v="1"/>
    <x v="13"/>
  </r>
  <r>
    <x v="38"/>
    <x v="2"/>
    <n v="35"/>
    <n v="26"/>
    <n v="0.74280000000000002"/>
    <n v="0"/>
    <x v="10"/>
    <x v="1"/>
    <x v="13"/>
  </r>
  <r>
    <x v="38"/>
    <x v="0"/>
    <n v="16"/>
    <n v="12"/>
    <n v="0.75"/>
    <n v="3"/>
    <x v="10"/>
    <x v="1"/>
    <x v="13"/>
  </r>
  <r>
    <x v="38"/>
    <x v="1"/>
    <n v="14"/>
    <n v="10"/>
    <n v="0.71419999999999995"/>
    <n v="2"/>
    <x v="10"/>
    <x v="1"/>
    <x v="13"/>
  </r>
  <r>
    <x v="39"/>
    <x v="2"/>
    <n v="48"/>
    <n v="43"/>
    <n v="0.89580000000000004"/>
    <n v="4"/>
    <x v="10"/>
    <x v="1"/>
    <x v="2"/>
  </r>
  <r>
    <x v="39"/>
    <x v="0"/>
    <n v="38"/>
    <n v="34"/>
    <n v="0.89470000000000005"/>
    <n v="2"/>
    <x v="10"/>
    <x v="1"/>
    <x v="2"/>
  </r>
  <r>
    <x v="39"/>
    <x v="1"/>
    <n v="25"/>
    <n v="19"/>
    <n v="0.76"/>
    <n v="5"/>
    <x v="10"/>
    <x v="1"/>
    <x v="2"/>
  </r>
  <r>
    <x v="40"/>
    <x v="2"/>
    <n v="43"/>
    <n v="40"/>
    <n v="0.93020000000000003"/>
    <n v="3"/>
    <x v="10"/>
    <x v="1"/>
    <x v="14"/>
  </r>
  <r>
    <x v="40"/>
    <x v="0"/>
    <n v="28"/>
    <n v="24"/>
    <n v="0.85709999999999997"/>
    <n v="3"/>
    <x v="10"/>
    <x v="1"/>
    <x v="14"/>
  </r>
  <r>
    <x v="40"/>
    <x v="1"/>
    <n v="13"/>
    <n v="8"/>
    <n v="0.61529999999999996"/>
    <n v="0"/>
    <x v="10"/>
    <x v="1"/>
    <x v="14"/>
  </r>
  <r>
    <x v="41"/>
    <x v="2"/>
    <n v="24"/>
    <n v="22"/>
    <n v="0.91659999999999997"/>
    <n v="2"/>
    <x v="10"/>
    <x v="1"/>
    <x v="14"/>
  </r>
  <r>
    <x v="41"/>
    <x v="0"/>
    <n v="12"/>
    <n v="6"/>
    <n v="0.5"/>
    <n v="3"/>
    <x v="10"/>
    <x v="1"/>
    <x v="14"/>
  </r>
  <r>
    <x v="41"/>
    <x v="1"/>
    <n v="8"/>
    <n v="4"/>
    <n v="0.5"/>
    <n v="1"/>
    <x v="10"/>
    <x v="1"/>
    <x v="14"/>
  </r>
  <r>
    <x v="42"/>
    <x v="2"/>
    <n v="94"/>
    <n v="80"/>
    <n v="0.85099999999999998"/>
    <n v="19"/>
    <x v="10"/>
    <x v="1"/>
    <x v="3"/>
  </r>
  <r>
    <x v="42"/>
    <x v="0"/>
    <n v="68"/>
    <n v="53"/>
    <n v="0.77939999999999998"/>
    <n v="7"/>
    <x v="10"/>
    <x v="1"/>
    <x v="3"/>
  </r>
  <r>
    <x v="42"/>
    <x v="1"/>
    <n v="52"/>
    <n v="41"/>
    <n v="0.78839999999999999"/>
    <n v="9"/>
    <x v="10"/>
    <x v="1"/>
    <x v="3"/>
  </r>
  <r>
    <x v="43"/>
    <x v="2"/>
    <n v="58"/>
    <n v="26"/>
    <n v="0.44819999999999999"/>
    <n v="0"/>
    <x v="10"/>
    <x v="1"/>
    <x v="6"/>
  </r>
  <r>
    <x v="43"/>
    <x v="0"/>
    <n v="76"/>
    <n v="63"/>
    <n v="0.82889999999999997"/>
    <n v="11"/>
    <x v="10"/>
    <x v="1"/>
    <x v="6"/>
  </r>
  <r>
    <x v="43"/>
    <x v="1"/>
    <n v="34"/>
    <n v="30"/>
    <n v="0.88229999999999997"/>
    <n v="11"/>
    <x v="10"/>
    <x v="1"/>
    <x v="6"/>
  </r>
  <r>
    <x v="44"/>
    <x v="2"/>
    <n v="26"/>
    <n v="24"/>
    <n v="0.92300000000000004"/>
    <n v="2"/>
    <x v="10"/>
    <x v="1"/>
    <x v="8"/>
  </r>
  <r>
    <x v="44"/>
    <x v="0"/>
    <n v="130"/>
    <n v="41"/>
    <n v="0.31530000000000002"/>
    <n v="2"/>
    <x v="10"/>
    <x v="1"/>
    <x v="8"/>
  </r>
  <r>
    <x v="44"/>
    <x v="1"/>
    <n v="31"/>
    <n v="15"/>
    <n v="0.48380000000000001"/>
    <n v="1"/>
    <x v="10"/>
    <x v="1"/>
    <x v="8"/>
  </r>
  <r>
    <x v="54"/>
    <x v="2"/>
    <n v="8"/>
    <n v="7"/>
    <n v="0.875"/>
    <n v="0"/>
    <x v="10"/>
    <x v="1"/>
    <x v="17"/>
  </r>
  <r>
    <x v="54"/>
    <x v="0"/>
    <n v="1"/>
    <n v="0"/>
    <n v="0"/>
    <n v="0"/>
    <x v="10"/>
    <x v="1"/>
    <x v="17"/>
  </r>
  <r>
    <x v="54"/>
    <x v="1"/>
    <n v="2"/>
    <n v="2"/>
    <n v="1"/>
    <n v="1"/>
    <x v="10"/>
    <x v="1"/>
    <x v="17"/>
  </r>
  <r>
    <x v="45"/>
    <x v="2"/>
    <n v="16"/>
    <n v="16"/>
    <n v="1"/>
    <n v="2"/>
    <x v="10"/>
    <x v="1"/>
    <x v="15"/>
  </r>
  <r>
    <x v="45"/>
    <x v="0"/>
    <n v="20"/>
    <n v="9"/>
    <n v="0.45"/>
    <n v="0"/>
    <x v="10"/>
    <x v="1"/>
    <x v="15"/>
  </r>
  <r>
    <x v="45"/>
    <x v="1"/>
    <n v="3"/>
    <n v="1"/>
    <n v="0.33329999999999999"/>
    <n v="1"/>
    <x v="10"/>
    <x v="1"/>
    <x v="15"/>
  </r>
  <r>
    <x v="46"/>
    <x v="2"/>
    <n v="120"/>
    <n v="99"/>
    <n v="0.82499999999999996"/>
    <n v="4"/>
    <x v="10"/>
    <x v="1"/>
    <x v="3"/>
  </r>
  <r>
    <x v="46"/>
    <x v="0"/>
    <n v="58"/>
    <n v="38"/>
    <n v="0.65510000000000002"/>
    <n v="5"/>
    <x v="10"/>
    <x v="1"/>
    <x v="3"/>
  </r>
  <r>
    <x v="46"/>
    <x v="1"/>
    <n v="27"/>
    <n v="19"/>
    <n v="0.70369999999999999"/>
    <n v="4"/>
    <x v="10"/>
    <x v="1"/>
    <x v="3"/>
  </r>
  <r>
    <x v="47"/>
    <x v="2"/>
    <n v="37"/>
    <n v="31"/>
    <n v="0.83779999999999999"/>
    <n v="2"/>
    <x v="10"/>
    <x v="1"/>
    <x v="8"/>
  </r>
  <r>
    <x v="47"/>
    <x v="0"/>
    <n v="26"/>
    <n v="20"/>
    <n v="0.76919999999999999"/>
    <n v="2"/>
    <x v="10"/>
    <x v="1"/>
    <x v="8"/>
  </r>
  <r>
    <x v="47"/>
    <x v="1"/>
    <n v="25"/>
    <n v="19"/>
    <n v="0.76"/>
    <n v="1"/>
    <x v="10"/>
    <x v="1"/>
    <x v="8"/>
  </r>
  <r>
    <x v="48"/>
    <x v="2"/>
    <n v="72"/>
    <n v="60"/>
    <n v="0.83330000000000004"/>
    <n v="14"/>
    <x v="10"/>
    <x v="1"/>
    <x v="8"/>
  </r>
  <r>
    <x v="48"/>
    <x v="0"/>
    <n v="54"/>
    <n v="39"/>
    <n v="0.72219999999999995"/>
    <n v="4"/>
    <x v="10"/>
    <x v="1"/>
    <x v="8"/>
  </r>
  <r>
    <x v="48"/>
    <x v="1"/>
    <n v="27"/>
    <n v="23"/>
    <n v="0.8518"/>
    <n v="4"/>
    <x v="10"/>
    <x v="1"/>
    <x v="8"/>
  </r>
  <r>
    <x v="49"/>
    <x v="2"/>
    <n v="25"/>
    <n v="19"/>
    <n v="0.76"/>
    <n v="2"/>
    <x v="10"/>
    <x v="1"/>
    <x v="8"/>
  </r>
  <r>
    <x v="49"/>
    <x v="0"/>
    <n v="55"/>
    <n v="29"/>
    <n v="0.5272"/>
    <n v="4"/>
    <x v="10"/>
    <x v="1"/>
    <x v="8"/>
  </r>
  <r>
    <x v="49"/>
    <x v="1"/>
    <n v="13"/>
    <n v="7"/>
    <n v="0.53839999999999999"/>
    <n v="0"/>
    <x v="10"/>
    <x v="1"/>
    <x v="8"/>
  </r>
  <r>
    <x v="50"/>
    <x v="2"/>
    <n v="16"/>
    <n v="14"/>
    <n v="0.875"/>
    <n v="0"/>
    <x v="10"/>
    <x v="1"/>
    <x v="16"/>
  </r>
  <r>
    <x v="50"/>
    <x v="0"/>
    <n v="9"/>
    <n v="3"/>
    <n v="0.33329999999999999"/>
    <n v="0"/>
    <x v="10"/>
    <x v="1"/>
    <x v="16"/>
  </r>
  <r>
    <x v="50"/>
    <x v="1"/>
    <n v="10"/>
    <n v="8"/>
    <n v="0.8"/>
    <n v="0"/>
    <x v="10"/>
    <x v="1"/>
    <x v="16"/>
  </r>
  <r>
    <x v="51"/>
    <x v="2"/>
    <n v="25"/>
    <n v="19"/>
    <n v="0.76"/>
    <n v="0"/>
    <x v="10"/>
    <x v="1"/>
    <x v="16"/>
  </r>
  <r>
    <x v="51"/>
    <x v="0"/>
    <n v="16"/>
    <n v="13"/>
    <n v="0.8125"/>
    <n v="1"/>
    <x v="10"/>
    <x v="1"/>
    <x v="16"/>
  </r>
  <r>
    <x v="51"/>
    <x v="1"/>
    <n v="2"/>
    <n v="2"/>
    <n v="1"/>
    <n v="1"/>
    <x v="10"/>
    <x v="1"/>
    <x v="16"/>
  </r>
  <r>
    <x v="1"/>
    <x v="2"/>
    <n v="9"/>
    <n v="8"/>
    <n v="0.88880000000000003"/>
    <n v="0"/>
    <x v="11"/>
    <x v="1"/>
    <x v="0"/>
  </r>
  <r>
    <x v="1"/>
    <x v="0"/>
    <n v="9"/>
    <n v="5"/>
    <n v="0.55549999999999999"/>
    <n v="0"/>
    <x v="11"/>
    <x v="1"/>
    <x v="0"/>
  </r>
  <r>
    <x v="1"/>
    <x v="1"/>
    <n v="2"/>
    <n v="0"/>
    <n v="0"/>
    <n v="0"/>
    <x v="11"/>
    <x v="1"/>
    <x v="0"/>
  </r>
  <r>
    <x v="2"/>
    <x v="2"/>
    <n v="21"/>
    <n v="16"/>
    <n v="0.76190000000000002"/>
    <n v="1"/>
    <x v="11"/>
    <x v="1"/>
    <x v="1"/>
  </r>
  <r>
    <x v="2"/>
    <x v="0"/>
    <n v="11"/>
    <n v="4"/>
    <n v="0.36359999999999998"/>
    <n v="0"/>
    <x v="11"/>
    <x v="1"/>
    <x v="1"/>
  </r>
  <r>
    <x v="2"/>
    <x v="1"/>
    <n v="14"/>
    <n v="11"/>
    <n v="0.78569999999999995"/>
    <n v="0"/>
    <x v="11"/>
    <x v="1"/>
    <x v="1"/>
  </r>
  <r>
    <x v="3"/>
    <x v="2"/>
    <n v="12"/>
    <n v="11"/>
    <n v="0.91659999999999997"/>
    <n v="0"/>
    <x v="11"/>
    <x v="1"/>
    <x v="1"/>
  </r>
  <r>
    <x v="3"/>
    <x v="0"/>
    <n v="2"/>
    <n v="2"/>
    <n v="1"/>
    <n v="0"/>
    <x v="11"/>
    <x v="1"/>
    <x v="1"/>
  </r>
  <r>
    <x v="3"/>
    <x v="1"/>
    <n v="5"/>
    <n v="2"/>
    <n v="0.4"/>
    <n v="0"/>
    <x v="11"/>
    <x v="1"/>
    <x v="1"/>
  </r>
  <r>
    <x v="4"/>
    <x v="2"/>
    <n v="31"/>
    <n v="29"/>
    <n v="0.93540000000000001"/>
    <n v="3"/>
    <x v="11"/>
    <x v="1"/>
    <x v="1"/>
  </r>
  <r>
    <x v="4"/>
    <x v="0"/>
    <n v="5"/>
    <n v="4"/>
    <n v="0.8"/>
    <n v="0"/>
    <x v="11"/>
    <x v="1"/>
    <x v="1"/>
  </r>
  <r>
    <x v="4"/>
    <x v="1"/>
    <n v="2"/>
    <n v="1"/>
    <n v="0.5"/>
    <n v="0"/>
    <x v="11"/>
    <x v="1"/>
    <x v="1"/>
  </r>
  <r>
    <x v="5"/>
    <x v="2"/>
    <n v="42"/>
    <n v="32"/>
    <n v="0.76190000000000002"/>
    <n v="3"/>
    <x v="11"/>
    <x v="1"/>
    <x v="1"/>
  </r>
  <r>
    <x v="5"/>
    <x v="0"/>
    <n v="10"/>
    <n v="6"/>
    <n v="0.6"/>
    <n v="0"/>
    <x v="11"/>
    <x v="1"/>
    <x v="1"/>
  </r>
  <r>
    <x v="5"/>
    <x v="1"/>
    <n v="33"/>
    <n v="23"/>
    <n v="0.69689999999999996"/>
    <n v="2"/>
    <x v="11"/>
    <x v="1"/>
    <x v="1"/>
  </r>
  <r>
    <x v="6"/>
    <x v="2"/>
    <n v="35"/>
    <n v="31"/>
    <n v="0.88570000000000004"/>
    <n v="2"/>
    <x v="11"/>
    <x v="1"/>
    <x v="1"/>
  </r>
  <r>
    <x v="6"/>
    <x v="0"/>
    <n v="15"/>
    <n v="11"/>
    <n v="0.73329999999999995"/>
    <n v="2"/>
    <x v="11"/>
    <x v="1"/>
    <x v="1"/>
  </r>
  <r>
    <x v="6"/>
    <x v="1"/>
    <n v="2"/>
    <n v="2"/>
    <n v="1"/>
    <n v="0"/>
    <x v="11"/>
    <x v="1"/>
    <x v="1"/>
  </r>
  <r>
    <x v="7"/>
    <x v="2"/>
    <n v="98"/>
    <n v="93"/>
    <n v="0.94889999999999997"/>
    <n v="9"/>
    <x v="11"/>
    <x v="1"/>
    <x v="1"/>
  </r>
  <r>
    <x v="7"/>
    <x v="0"/>
    <n v="37"/>
    <n v="30"/>
    <n v="0.81079999999999997"/>
    <n v="10"/>
    <x v="11"/>
    <x v="1"/>
    <x v="1"/>
  </r>
  <r>
    <x v="7"/>
    <x v="1"/>
    <n v="14"/>
    <n v="13"/>
    <n v="0.92849999999999999"/>
    <n v="3"/>
    <x v="11"/>
    <x v="1"/>
    <x v="1"/>
  </r>
  <r>
    <x v="8"/>
    <x v="2"/>
    <n v="95"/>
    <n v="76"/>
    <n v="0.8"/>
    <n v="12"/>
    <x v="11"/>
    <x v="1"/>
    <x v="2"/>
  </r>
  <r>
    <x v="8"/>
    <x v="0"/>
    <n v="52"/>
    <n v="32"/>
    <n v="0.61529999999999996"/>
    <n v="3"/>
    <x v="11"/>
    <x v="1"/>
    <x v="2"/>
  </r>
  <r>
    <x v="8"/>
    <x v="1"/>
    <n v="74"/>
    <n v="52"/>
    <n v="0.70269999999999999"/>
    <n v="13"/>
    <x v="11"/>
    <x v="1"/>
    <x v="2"/>
  </r>
  <r>
    <x v="9"/>
    <x v="2"/>
    <n v="19"/>
    <n v="18"/>
    <n v="0.94730000000000003"/>
    <n v="0"/>
    <x v="11"/>
    <x v="1"/>
    <x v="2"/>
  </r>
  <r>
    <x v="9"/>
    <x v="0"/>
    <n v="57"/>
    <n v="44"/>
    <n v="0.77190000000000003"/>
    <n v="1"/>
    <x v="11"/>
    <x v="1"/>
    <x v="2"/>
  </r>
  <r>
    <x v="9"/>
    <x v="1"/>
    <n v="63"/>
    <n v="48"/>
    <n v="0.76190000000000002"/>
    <n v="0"/>
    <x v="11"/>
    <x v="1"/>
    <x v="2"/>
  </r>
  <r>
    <x v="10"/>
    <x v="2"/>
    <n v="25"/>
    <n v="20"/>
    <n v="0.8"/>
    <n v="4"/>
    <x v="11"/>
    <x v="1"/>
    <x v="2"/>
  </r>
  <r>
    <x v="10"/>
    <x v="0"/>
    <n v="7"/>
    <n v="6"/>
    <n v="0.85709999999999997"/>
    <n v="0"/>
    <x v="11"/>
    <x v="1"/>
    <x v="2"/>
  </r>
  <r>
    <x v="10"/>
    <x v="1"/>
    <n v="5"/>
    <n v="3"/>
    <n v="0.6"/>
    <n v="1"/>
    <x v="11"/>
    <x v="1"/>
    <x v="2"/>
  </r>
  <r>
    <x v="11"/>
    <x v="2"/>
    <n v="44"/>
    <n v="35"/>
    <n v="0.7954"/>
    <n v="6"/>
    <x v="11"/>
    <x v="1"/>
    <x v="2"/>
  </r>
  <r>
    <x v="11"/>
    <x v="0"/>
    <n v="36"/>
    <n v="31"/>
    <n v="0.86109999999999998"/>
    <n v="4"/>
    <x v="11"/>
    <x v="1"/>
    <x v="2"/>
  </r>
  <r>
    <x v="11"/>
    <x v="1"/>
    <n v="29"/>
    <n v="25"/>
    <n v="0.86199999999999999"/>
    <n v="3"/>
    <x v="11"/>
    <x v="1"/>
    <x v="2"/>
  </r>
  <r>
    <x v="12"/>
    <x v="2"/>
    <n v="61"/>
    <n v="54"/>
    <n v="0.88519999999999999"/>
    <n v="9"/>
    <x v="11"/>
    <x v="1"/>
    <x v="2"/>
  </r>
  <r>
    <x v="12"/>
    <x v="0"/>
    <n v="36"/>
    <n v="30"/>
    <n v="0.83330000000000004"/>
    <n v="4"/>
    <x v="11"/>
    <x v="1"/>
    <x v="2"/>
  </r>
  <r>
    <x v="12"/>
    <x v="1"/>
    <n v="45"/>
    <n v="41"/>
    <n v="0.91110000000000002"/>
    <n v="7"/>
    <x v="11"/>
    <x v="1"/>
    <x v="2"/>
  </r>
  <r>
    <x v="53"/>
    <x v="2"/>
    <n v="15"/>
    <n v="14"/>
    <n v="0.93330000000000002"/>
    <n v="1"/>
    <x v="11"/>
    <x v="1"/>
    <x v="0"/>
  </r>
  <r>
    <x v="53"/>
    <x v="0"/>
    <n v="9"/>
    <n v="3"/>
    <n v="0.33329999999999999"/>
    <n v="0"/>
    <x v="11"/>
    <x v="1"/>
    <x v="0"/>
  </r>
  <r>
    <x v="53"/>
    <x v="1"/>
    <n v="3"/>
    <n v="1"/>
    <n v="0.33329999999999999"/>
    <n v="1"/>
    <x v="11"/>
    <x v="1"/>
    <x v="0"/>
  </r>
  <r>
    <x v="13"/>
    <x v="2"/>
    <n v="117"/>
    <n v="108"/>
    <n v="0.92300000000000004"/>
    <n v="18"/>
    <x v="11"/>
    <x v="1"/>
    <x v="3"/>
  </r>
  <r>
    <x v="13"/>
    <x v="0"/>
    <n v="80"/>
    <n v="61"/>
    <n v="0.76249999999999996"/>
    <n v="10"/>
    <x v="11"/>
    <x v="1"/>
    <x v="3"/>
  </r>
  <r>
    <x v="13"/>
    <x v="1"/>
    <n v="33"/>
    <n v="24"/>
    <n v="0.72719999999999996"/>
    <n v="7"/>
    <x v="11"/>
    <x v="1"/>
    <x v="3"/>
  </r>
  <r>
    <x v="14"/>
    <x v="2"/>
    <n v="57"/>
    <n v="52"/>
    <n v="0.91220000000000001"/>
    <n v="7"/>
    <x v="11"/>
    <x v="1"/>
    <x v="2"/>
  </r>
  <r>
    <x v="14"/>
    <x v="0"/>
    <n v="62"/>
    <n v="34"/>
    <n v="0.54830000000000001"/>
    <n v="4"/>
    <x v="11"/>
    <x v="1"/>
    <x v="2"/>
  </r>
  <r>
    <x v="14"/>
    <x v="1"/>
    <n v="53"/>
    <n v="35"/>
    <n v="0.6603"/>
    <n v="1"/>
    <x v="11"/>
    <x v="1"/>
    <x v="2"/>
  </r>
  <r>
    <x v="15"/>
    <x v="2"/>
    <n v="16"/>
    <n v="15"/>
    <n v="0.9375"/>
    <n v="3"/>
    <x v="11"/>
    <x v="1"/>
    <x v="4"/>
  </r>
  <r>
    <x v="15"/>
    <x v="0"/>
    <n v="11"/>
    <n v="6"/>
    <n v="0.5454"/>
    <n v="0"/>
    <x v="11"/>
    <x v="1"/>
    <x v="4"/>
  </r>
  <r>
    <x v="15"/>
    <x v="1"/>
    <n v="6"/>
    <n v="3"/>
    <n v="0.5"/>
    <n v="0"/>
    <x v="11"/>
    <x v="1"/>
    <x v="4"/>
  </r>
  <r>
    <x v="16"/>
    <x v="2"/>
    <n v="5"/>
    <n v="2"/>
    <n v="0.4"/>
    <n v="0"/>
    <x v="11"/>
    <x v="1"/>
    <x v="5"/>
  </r>
  <r>
    <x v="16"/>
    <x v="0"/>
    <n v="21"/>
    <n v="15"/>
    <n v="0.71419999999999995"/>
    <n v="2"/>
    <x v="11"/>
    <x v="1"/>
    <x v="5"/>
  </r>
  <r>
    <x v="16"/>
    <x v="1"/>
    <n v="6"/>
    <n v="4"/>
    <n v="0.66659999999999997"/>
    <n v="1"/>
    <x v="11"/>
    <x v="1"/>
    <x v="5"/>
  </r>
  <r>
    <x v="17"/>
    <x v="2"/>
    <n v="86"/>
    <n v="73"/>
    <n v="0.8488"/>
    <n v="24"/>
    <x v="11"/>
    <x v="1"/>
    <x v="3"/>
  </r>
  <r>
    <x v="17"/>
    <x v="0"/>
    <n v="61"/>
    <n v="42"/>
    <n v="0.6885"/>
    <n v="9"/>
    <x v="11"/>
    <x v="1"/>
    <x v="3"/>
  </r>
  <r>
    <x v="17"/>
    <x v="1"/>
    <n v="55"/>
    <n v="45"/>
    <n v="0.81810000000000005"/>
    <n v="12"/>
    <x v="11"/>
    <x v="1"/>
    <x v="3"/>
  </r>
  <r>
    <x v="52"/>
    <x v="2"/>
    <n v="33"/>
    <n v="30"/>
    <n v="0.90900000000000003"/>
    <n v="0"/>
    <x v="11"/>
    <x v="1"/>
    <x v="3"/>
  </r>
  <r>
    <x v="52"/>
    <x v="0"/>
    <n v="38"/>
    <n v="32"/>
    <n v="0.84209999999999996"/>
    <n v="6"/>
    <x v="11"/>
    <x v="1"/>
    <x v="3"/>
  </r>
  <r>
    <x v="52"/>
    <x v="1"/>
    <n v="16"/>
    <n v="15"/>
    <n v="0.9375"/>
    <n v="5"/>
    <x v="11"/>
    <x v="1"/>
    <x v="3"/>
  </r>
  <r>
    <x v="18"/>
    <x v="2"/>
    <n v="19"/>
    <n v="16"/>
    <n v="0.84209999999999996"/>
    <n v="0"/>
    <x v="11"/>
    <x v="1"/>
    <x v="3"/>
  </r>
  <r>
    <x v="18"/>
    <x v="0"/>
    <n v="18"/>
    <n v="12"/>
    <n v="0.66659999999999997"/>
    <n v="0"/>
    <x v="11"/>
    <x v="1"/>
    <x v="3"/>
  </r>
  <r>
    <x v="18"/>
    <x v="1"/>
    <n v="6"/>
    <n v="3"/>
    <n v="0.5"/>
    <n v="0"/>
    <x v="11"/>
    <x v="1"/>
    <x v="3"/>
  </r>
  <r>
    <x v="19"/>
    <x v="2"/>
    <n v="24"/>
    <n v="24"/>
    <n v="1"/>
    <n v="2"/>
    <x v="11"/>
    <x v="1"/>
    <x v="6"/>
  </r>
  <r>
    <x v="19"/>
    <x v="0"/>
    <n v="13"/>
    <n v="3"/>
    <n v="0.23069999999999999"/>
    <n v="0"/>
    <x v="11"/>
    <x v="1"/>
    <x v="6"/>
  </r>
  <r>
    <x v="19"/>
    <x v="1"/>
    <n v="14"/>
    <n v="4"/>
    <n v="0.28570000000000001"/>
    <n v="0"/>
    <x v="11"/>
    <x v="1"/>
    <x v="6"/>
  </r>
  <r>
    <x v="21"/>
    <x v="2"/>
    <n v="21"/>
    <n v="18"/>
    <n v="0.85709999999999997"/>
    <n v="0"/>
    <x v="11"/>
    <x v="1"/>
    <x v="0"/>
  </r>
  <r>
    <x v="21"/>
    <x v="0"/>
    <n v="10"/>
    <n v="8"/>
    <n v="0.8"/>
    <n v="1"/>
    <x v="11"/>
    <x v="1"/>
    <x v="0"/>
  </r>
  <r>
    <x v="21"/>
    <x v="1"/>
    <n v="5"/>
    <n v="5"/>
    <n v="1"/>
    <n v="1"/>
    <x v="11"/>
    <x v="1"/>
    <x v="0"/>
  </r>
  <r>
    <x v="22"/>
    <x v="2"/>
    <n v="67"/>
    <n v="51"/>
    <n v="0.7611"/>
    <n v="13"/>
    <x v="11"/>
    <x v="1"/>
    <x v="8"/>
  </r>
  <r>
    <x v="22"/>
    <x v="0"/>
    <n v="55"/>
    <n v="34"/>
    <n v="0.61809999999999998"/>
    <n v="4"/>
    <x v="11"/>
    <x v="1"/>
    <x v="8"/>
  </r>
  <r>
    <x v="22"/>
    <x v="1"/>
    <n v="27"/>
    <n v="22"/>
    <n v="0.81479999999999997"/>
    <n v="4"/>
    <x v="11"/>
    <x v="1"/>
    <x v="8"/>
  </r>
  <r>
    <x v="23"/>
    <x v="2"/>
    <n v="19"/>
    <n v="17"/>
    <n v="0.89470000000000005"/>
    <n v="1"/>
    <x v="11"/>
    <x v="1"/>
    <x v="9"/>
  </r>
  <r>
    <x v="23"/>
    <x v="0"/>
    <n v="11"/>
    <n v="11"/>
    <n v="1"/>
    <n v="1"/>
    <x v="11"/>
    <x v="1"/>
    <x v="9"/>
  </r>
  <r>
    <x v="23"/>
    <x v="1"/>
    <n v="12"/>
    <n v="5"/>
    <n v="0.41660000000000003"/>
    <n v="0"/>
    <x v="11"/>
    <x v="1"/>
    <x v="9"/>
  </r>
  <r>
    <x v="24"/>
    <x v="2"/>
    <n v="28"/>
    <n v="24"/>
    <n v="0.85709999999999997"/>
    <n v="4"/>
    <x v="11"/>
    <x v="1"/>
    <x v="9"/>
  </r>
  <r>
    <x v="24"/>
    <x v="0"/>
    <n v="30"/>
    <n v="22"/>
    <n v="0.73329999999999995"/>
    <n v="2"/>
    <x v="11"/>
    <x v="1"/>
    <x v="9"/>
  </r>
  <r>
    <x v="24"/>
    <x v="1"/>
    <n v="34"/>
    <n v="29"/>
    <n v="0.85289999999999999"/>
    <n v="4"/>
    <x v="11"/>
    <x v="1"/>
    <x v="9"/>
  </r>
  <r>
    <x v="25"/>
    <x v="2"/>
    <n v="42"/>
    <n v="28"/>
    <n v="0.66659999999999997"/>
    <n v="0"/>
    <x v="11"/>
    <x v="1"/>
    <x v="10"/>
  </r>
  <r>
    <x v="25"/>
    <x v="0"/>
    <n v="65"/>
    <n v="49"/>
    <n v="0.75380000000000003"/>
    <n v="14"/>
    <x v="11"/>
    <x v="1"/>
    <x v="10"/>
  </r>
  <r>
    <x v="25"/>
    <x v="1"/>
    <n v="20"/>
    <n v="15"/>
    <n v="0.75"/>
    <n v="2"/>
    <x v="11"/>
    <x v="1"/>
    <x v="10"/>
  </r>
  <r>
    <x v="26"/>
    <x v="2"/>
    <n v="60"/>
    <n v="57"/>
    <n v="0.95"/>
    <n v="0"/>
    <x v="11"/>
    <x v="1"/>
    <x v="10"/>
  </r>
  <r>
    <x v="26"/>
    <x v="0"/>
    <n v="105"/>
    <n v="82"/>
    <n v="0.78090000000000004"/>
    <n v="17"/>
    <x v="11"/>
    <x v="1"/>
    <x v="10"/>
  </r>
  <r>
    <x v="26"/>
    <x v="1"/>
    <n v="31"/>
    <n v="24"/>
    <n v="0.77410000000000001"/>
    <n v="5"/>
    <x v="11"/>
    <x v="1"/>
    <x v="10"/>
  </r>
  <r>
    <x v="27"/>
    <x v="2"/>
    <n v="7"/>
    <n v="7"/>
    <n v="1"/>
    <n v="2"/>
    <x v="11"/>
    <x v="1"/>
    <x v="10"/>
  </r>
  <r>
    <x v="27"/>
    <x v="0"/>
    <n v="22"/>
    <n v="12"/>
    <n v="0.5454"/>
    <n v="3"/>
    <x v="11"/>
    <x v="1"/>
    <x v="10"/>
  </r>
  <r>
    <x v="27"/>
    <x v="1"/>
    <n v="5"/>
    <n v="2"/>
    <n v="0.4"/>
    <n v="1"/>
    <x v="11"/>
    <x v="1"/>
    <x v="10"/>
  </r>
  <r>
    <x v="28"/>
    <x v="2"/>
    <n v="9"/>
    <n v="9"/>
    <n v="1"/>
    <n v="0"/>
    <x v="11"/>
    <x v="1"/>
    <x v="11"/>
  </r>
  <r>
    <x v="28"/>
    <x v="0"/>
    <n v="4"/>
    <n v="3"/>
    <n v="0.75"/>
    <n v="1"/>
    <x v="11"/>
    <x v="1"/>
    <x v="11"/>
  </r>
  <r>
    <x v="28"/>
    <x v="1"/>
    <n v="1"/>
    <n v="0"/>
    <n v="0"/>
    <n v="0"/>
    <x v="11"/>
    <x v="1"/>
    <x v="11"/>
  </r>
  <r>
    <x v="30"/>
    <x v="2"/>
    <n v="12"/>
    <n v="12"/>
    <n v="1"/>
    <n v="0"/>
    <x v="11"/>
    <x v="1"/>
    <x v="4"/>
  </r>
  <r>
    <x v="30"/>
    <x v="0"/>
    <n v="7"/>
    <n v="4"/>
    <n v="0.57140000000000002"/>
    <n v="0"/>
    <x v="11"/>
    <x v="1"/>
    <x v="4"/>
  </r>
  <r>
    <x v="30"/>
    <x v="1"/>
    <n v="9"/>
    <n v="7"/>
    <n v="0.77769999999999995"/>
    <n v="2"/>
    <x v="11"/>
    <x v="1"/>
    <x v="4"/>
  </r>
  <r>
    <x v="31"/>
    <x v="2"/>
    <n v="7"/>
    <n v="7"/>
    <n v="1"/>
    <n v="2"/>
    <x v="11"/>
    <x v="1"/>
    <x v="4"/>
  </r>
  <r>
    <x v="31"/>
    <x v="0"/>
    <n v="10"/>
    <n v="8"/>
    <n v="0.8"/>
    <n v="1"/>
    <x v="11"/>
    <x v="1"/>
    <x v="4"/>
  </r>
  <r>
    <x v="31"/>
    <x v="1"/>
    <n v="2"/>
    <n v="2"/>
    <n v="1"/>
    <n v="0"/>
    <x v="11"/>
    <x v="1"/>
    <x v="4"/>
  </r>
  <r>
    <x v="32"/>
    <x v="2"/>
    <n v="13"/>
    <n v="11"/>
    <n v="0.84609999999999996"/>
    <n v="1"/>
    <x v="11"/>
    <x v="1"/>
    <x v="4"/>
  </r>
  <r>
    <x v="32"/>
    <x v="0"/>
    <n v="10"/>
    <n v="5"/>
    <n v="0.5"/>
    <n v="1"/>
    <x v="11"/>
    <x v="1"/>
    <x v="4"/>
  </r>
  <r>
    <x v="32"/>
    <x v="1"/>
    <n v="3"/>
    <n v="2"/>
    <n v="0.66659999999999997"/>
    <n v="0"/>
    <x v="11"/>
    <x v="1"/>
    <x v="4"/>
  </r>
  <r>
    <x v="33"/>
    <x v="2"/>
    <n v="11"/>
    <n v="9"/>
    <n v="0.81810000000000005"/>
    <n v="1"/>
    <x v="11"/>
    <x v="1"/>
    <x v="4"/>
  </r>
  <r>
    <x v="33"/>
    <x v="0"/>
    <n v="7"/>
    <n v="6"/>
    <n v="0.85709999999999997"/>
    <n v="0"/>
    <x v="11"/>
    <x v="1"/>
    <x v="4"/>
  </r>
  <r>
    <x v="34"/>
    <x v="2"/>
    <n v="19"/>
    <n v="17"/>
    <n v="0.89470000000000005"/>
    <n v="0"/>
    <x v="11"/>
    <x v="1"/>
    <x v="4"/>
  </r>
  <r>
    <x v="34"/>
    <x v="0"/>
    <n v="11"/>
    <n v="7"/>
    <n v="0.63629999999999998"/>
    <n v="0"/>
    <x v="11"/>
    <x v="1"/>
    <x v="4"/>
  </r>
  <r>
    <x v="34"/>
    <x v="1"/>
    <n v="9"/>
    <n v="4"/>
    <n v="0.44440000000000002"/>
    <n v="0"/>
    <x v="11"/>
    <x v="1"/>
    <x v="4"/>
  </r>
  <r>
    <x v="35"/>
    <x v="2"/>
    <n v="10"/>
    <n v="10"/>
    <n v="1"/>
    <n v="0"/>
    <x v="11"/>
    <x v="1"/>
    <x v="4"/>
  </r>
  <r>
    <x v="35"/>
    <x v="0"/>
    <n v="7"/>
    <n v="5"/>
    <n v="0.71419999999999995"/>
    <n v="0"/>
    <x v="11"/>
    <x v="1"/>
    <x v="4"/>
  </r>
  <r>
    <x v="35"/>
    <x v="1"/>
    <n v="5"/>
    <n v="4"/>
    <n v="0.8"/>
    <n v="0"/>
    <x v="11"/>
    <x v="1"/>
    <x v="4"/>
  </r>
  <r>
    <x v="36"/>
    <x v="2"/>
    <n v="14"/>
    <n v="11"/>
    <n v="0.78569999999999995"/>
    <n v="2"/>
    <x v="11"/>
    <x v="1"/>
    <x v="12"/>
  </r>
  <r>
    <x v="36"/>
    <x v="0"/>
    <n v="20"/>
    <n v="14"/>
    <n v="0.7"/>
    <n v="1"/>
    <x v="11"/>
    <x v="1"/>
    <x v="12"/>
  </r>
  <r>
    <x v="36"/>
    <x v="1"/>
    <n v="4"/>
    <n v="4"/>
    <n v="1"/>
    <n v="1"/>
    <x v="11"/>
    <x v="1"/>
    <x v="12"/>
  </r>
  <r>
    <x v="37"/>
    <x v="2"/>
    <n v="27"/>
    <n v="24"/>
    <n v="0.88880000000000003"/>
    <n v="0"/>
    <x v="11"/>
    <x v="1"/>
    <x v="13"/>
  </r>
  <r>
    <x v="37"/>
    <x v="0"/>
    <n v="19"/>
    <n v="13"/>
    <n v="0.68420000000000003"/>
    <n v="0"/>
    <x v="11"/>
    <x v="1"/>
    <x v="13"/>
  </r>
  <r>
    <x v="37"/>
    <x v="1"/>
    <n v="8"/>
    <n v="6"/>
    <n v="0.75"/>
    <n v="1"/>
    <x v="11"/>
    <x v="1"/>
    <x v="13"/>
  </r>
  <r>
    <x v="55"/>
    <x v="2"/>
    <n v="39"/>
    <n v="35"/>
    <n v="0.89739999999999998"/>
    <n v="0"/>
    <x v="11"/>
    <x v="1"/>
    <x v="13"/>
  </r>
  <r>
    <x v="55"/>
    <x v="0"/>
    <n v="18"/>
    <n v="16"/>
    <n v="0.88880000000000003"/>
    <n v="0"/>
    <x v="11"/>
    <x v="1"/>
    <x v="13"/>
  </r>
  <r>
    <x v="55"/>
    <x v="1"/>
    <n v="14"/>
    <n v="12"/>
    <n v="0.85709999999999997"/>
    <n v="0"/>
    <x v="11"/>
    <x v="1"/>
    <x v="13"/>
  </r>
  <r>
    <x v="38"/>
    <x v="2"/>
    <n v="45"/>
    <n v="37"/>
    <n v="0.82220000000000004"/>
    <n v="3"/>
    <x v="11"/>
    <x v="1"/>
    <x v="13"/>
  </r>
  <r>
    <x v="38"/>
    <x v="0"/>
    <n v="23"/>
    <n v="15"/>
    <n v="0.65210000000000001"/>
    <n v="0"/>
    <x v="11"/>
    <x v="1"/>
    <x v="13"/>
  </r>
  <r>
    <x v="38"/>
    <x v="1"/>
    <n v="9"/>
    <n v="7"/>
    <n v="0.77769999999999995"/>
    <n v="1"/>
    <x v="11"/>
    <x v="1"/>
    <x v="13"/>
  </r>
  <r>
    <x v="39"/>
    <x v="2"/>
    <n v="54"/>
    <n v="48"/>
    <n v="0.88880000000000003"/>
    <n v="4"/>
    <x v="11"/>
    <x v="1"/>
    <x v="2"/>
  </r>
  <r>
    <x v="39"/>
    <x v="0"/>
    <n v="28"/>
    <n v="26"/>
    <n v="0.92849999999999999"/>
    <n v="4"/>
    <x v="11"/>
    <x v="1"/>
    <x v="2"/>
  </r>
  <r>
    <x v="39"/>
    <x v="1"/>
    <n v="17"/>
    <n v="16"/>
    <n v="0.94110000000000005"/>
    <n v="4"/>
    <x v="11"/>
    <x v="1"/>
    <x v="2"/>
  </r>
  <r>
    <x v="40"/>
    <x v="2"/>
    <n v="31"/>
    <n v="23"/>
    <n v="0.7419"/>
    <n v="0"/>
    <x v="11"/>
    <x v="1"/>
    <x v="14"/>
  </r>
  <r>
    <x v="40"/>
    <x v="0"/>
    <n v="17"/>
    <n v="12"/>
    <n v="0.70579999999999998"/>
    <n v="2"/>
    <x v="11"/>
    <x v="1"/>
    <x v="14"/>
  </r>
  <r>
    <x v="40"/>
    <x v="1"/>
    <n v="11"/>
    <n v="9"/>
    <n v="0.81810000000000005"/>
    <n v="3"/>
    <x v="11"/>
    <x v="1"/>
    <x v="14"/>
  </r>
  <r>
    <x v="41"/>
    <x v="2"/>
    <n v="23"/>
    <n v="21"/>
    <n v="0.91300000000000003"/>
    <n v="2"/>
    <x v="11"/>
    <x v="1"/>
    <x v="14"/>
  </r>
  <r>
    <x v="41"/>
    <x v="0"/>
    <n v="10"/>
    <n v="6"/>
    <n v="0.6"/>
    <n v="0"/>
    <x v="11"/>
    <x v="1"/>
    <x v="14"/>
  </r>
  <r>
    <x v="41"/>
    <x v="1"/>
    <n v="11"/>
    <n v="8"/>
    <n v="0.72719999999999996"/>
    <n v="0"/>
    <x v="11"/>
    <x v="1"/>
    <x v="14"/>
  </r>
  <r>
    <x v="42"/>
    <x v="2"/>
    <n v="86"/>
    <n v="76"/>
    <n v="0.88370000000000004"/>
    <n v="11"/>
    <x v="11"/>
    <x v="1"/>
    <x v="3"/>
  </r>
  <r>
    <x v="42"/>
    <x v="0"/>
    <n v="81"/>
    <n v="64"/>
    <n v="0.79010000000000002"/>
    <n v="12"/>
    <x v="11"/>
    <x v="1"/>
    <x v="3"/>
  </r>
  <r>
    <x v="42"/>
    <x v="1"/>
    <n v="69"/>
    <n v="60"/>
    <n v="0.86950000000000005"/>
    <n v="18"/>
    <x v="11"/>
    <x v="1"/>
    <x v="3"/>
  </r>
  <r>
    <x v="43"/>
    <x v="2"/>
    <n v="41"/>
    <n v="25"/>
    <n v="0.60970000000000002"/>
    <n v="0"/>
    <x v="11"/>
    <x v="1"/>
    <x v="6"/>
  </r>
  <r>
    <x v="43"/>
    <x v="0"/>
    <n v="61"/>
    <n v="47"/>
    <n v="0.77039999999999997"/>
    <n v="20"/>
    <x v="11"/>
    <x v="1"/>
    <x v="6"/>
  </r>
  <r>
    <x v="43"/>
    <x v="1"/>
    <n v="33"/>
    <n v="27"/>
    <n v="0.81810000000000005"/>
    <n v="7"/>
    <x v="11"/>
    <x v="1"/>
    <x v="6"/>
  </r>
  <r>
    <x v="44"/>
    <x v="2"/>
    <n v="28"/>
    <n v="28"/>
    <n v="1"/>
    <n v="2"/>
    <x v="11"/>
    <x v="1"/>
    <x v="8"/>
  </r>
  <r>
    <x v="44"/>
    <x v="0"/>
    <n v="157"/>
    <n v="59"/>
    <n v="0.37569999999999998"/>
    <n v="9"/>
    <x v="11"/>
    <x v="1"/>
    <x v="8"/>
  </r>
  <r>
    <x v="44"/>
    <x v="1"/>
    <n v="27"/>
    <n v="19"/>
    <n v="0.70369999999999999"/>
    <n v="2"/>
    <x v="11"/>
    <x v="1"/>
    <x v="8"/>
  </r>
  <r>
    <x v="54"/>
    <x v="2"/>
    <n v="7"/>
    <n v="6"/>
    <n v="0.85709999999999997"/>
    <n v="0"/>
    <x v="11"/>
    <x v="1"/>
    <x v="17"/>
  </r>
  <r>
    <x v="54"/>
    <x v="0"/>
    <n v="3"/>
    <n v="2"/>
    <n v="0.66659999999999997"/>
    <n v="0"/>
    <x v="11"/>
    <x v="1"/>
    <x v="17"/>
  </r>
  <r>
    <x v="54"/>
    <x v="1"/>
    <n v="1"/>
    <n v="0"/>
    <n v="0"/>
    <n v="0"/>
    <x v="11"/>
    <x v="1"/>
    <x v="17"/>
  </r>
  <r>
    <x v="45"/>
    <x v="2"/>
    <n v="12"/>
    <n v="10"/>
    <n v="0.83330000000000004"/>
    <n v="1"/>
    <x v="11"/>
    <x v="1"/>
    <x v="15"/>
  </r>
  <r>
    <x v="45"/>
    <x v="0"/>
    <n v="23"/>
    <n v="15"/>
    <n v="0.65210000000000001"/>
    <n v="4"/>
    <x v="11"/>
    <x v="1"/>
    <x v="15"/>
  </r>
  <r>
    <x v="45"/>
    <x v="1"/>
    <n v="9"/>
    <n v="7"/>
    <n v="0.77769999999999995"/>
    <n v="0"/>
    <x v="11"/>
    <x v="1"/>
    <x v="15"/>
  </r>
  <r>
    <x v="46"/>
    <x v="2"/>
    <n v="106"/>
    <n v="90"/>
    <n v="0.84899999999999998"/>
    <n v="8"/>
    <x v="11"/>
    <x v="1"/>
    <x v="3"/>
  </r>
  <r>
    <x v="46"/>
    <x v="0"/>
    <n v="59"/>
    <n v="32"/>
    <n v="0.5423"/>
    <n v="0"/>
    <x v="11"/>
    <x v="1"/>
    <x v="3"/>
  </r>
  <r>
    <x v="46"/>
    <x v="1"/>
    <n v="37"/>
    <n v="21"/>
    <n v="0.5675"/>
    <n v="2"/>
    <x v="11"/>
    <x v="1"/>
    <x v="3"/>
  </r>
  <r>
    <x v="47"/>
    <x v="2"/>
    <n v="62"/>
    <n v="57"/>
    <n v="0.91930000000000001"/>
    <n v="9"/>
    <x v="11"/>
    <x v="1"/>
    <x v="8"/>
  </r>
  <r>
    <x v="47"/>
    <x v="0"/>
    <n v="34"/>
    <n v="26"/>
    <n v="0.76470000000000005"/>
    <n v="5"/>
    <x v="11"/>
    <x v="1"/>
    <x v="8"/>
  </r>
  <r>
    <x v="47"/>
    <x v="1"/>
    <n v="21"/>
    <n v="16"/>
    <n v="0.76190000000000002"/>
    <n v="4"/>
    <x v="11"/>
    <x v="1"/>
    <x v="8"/>
  </r>
  <r>
    <x v="48"/>
    <x v="2"/>
    <n v="65"/>
    <n v="55"/>
    <n v="0.84609999999999996"/>
    <n v="17"/>
    <x v="11"/>
    <x v="1"/>
    <x v="8"/>
  </r>
  <r>
    <x v="48"/>
    <x v="0"/>
    <n v="68"/>
    <n v="43"/>
    <n v="0.63229999999999997"/>
    <n v="6"/>
    <x v="11"/>
    <x v="1"/>
    <x v="8"/>
  </r>
  <r>
    <x v="48"/>
    <x v="1"/>
    <n v="40"/>
    <n v="32"/>
    <n v="0.8"/>
    <n v="5"/>
    <x v="11"/>
    <x v="1"/>
    <x v="8"/>
  </r>
  <r>
    <x v="49"/>
    <x v="2"/>
    <n v="26"/>
    <n v="20"/>
    <n v="0.76919999999999999"/>
    <n v="6"/>
    <x v="11"/>
    <x v="1"/>
    <x v="8"/>
  </r>
  <r>
    <x v="49"/>
    <x v="0"/>
    <n v="54"/>
    <n v="36"/>
    <n v="0.66659999999999997"/>
    <n v="4"/>
    <x v="11"/>
    <x v="1"/>
    <x v="8"/>
  </r>
  <r>
    <x v="49"/>
    <x v="1"/>
    <n v="25"/>
    <n v="19"/>
    <n v="0.76"/>
    <n v="2"/>
    <x v="11"/>
    <x v="1"/>
    <x v="8"/>
  </r>
  <r>
    <x v="50"/>
    <x v="2"/>
    <n v="8"/>
    <n v="6"/>
    <n v="0.75"/>
    <n v="2"/>
    <x v="11"/>
    <x v="1"/>
    <x v="16"/>
  </r>
  <r>
    <x v="50"/>
    <x v="0"/>
    <n v="10"/>
    <n v="8"/>
    <n v="0.8"/>
    <n v="1"/>
    <x v="11"/>
    <x v="1"/>
    <x v="16"/>
  </r>
  <r>
    <x v="50"/>
    <x v="1"/>
    <n v="7"/>
    <n v="4"/>
    <n v="0.57140000000000002"/>
    <n v="0"/>
    <x v="11"/>
    <x v="1"/>
    <x v="16"/>
  </r>
  <r>
    <x v="51"/>
    <x v="2"/>
    <n v="12"/>
    <n v="12"/>
    <n v="1"/>
    <n v="1"/>
    <x v="11"/>
    <x v="1"/>
    <x v="16"/>
  </r>
  <r>
    <x v="51"/>
    <x v="0"/>
    <n v="15"/>
    <n v="10"/>
    <n v="0.66659999999999997"/>
    <n v="2"/>
    <x v="11"/>
    <x v="1"/>
    <x v="16"/>
  </r>
  <r>
    <x v="51"/>
    <x v="1"/>
    <n v="3"/>
    <n v="3"/>
    <n v="1"/>
    <n v="0"/>
    <x v="11"/>
    <x v="1"/>
    <x v="16"/>
  </r>
  <r>
    <x v="0"/>
    <x v="2"/>
    <n v="30"/>
    <n v="28"/>
    <n v="0.93330000000000002"/>
    <n v="4"/>
    <x v="0"/>
    <x v="1"/>
    <x v="0"/>
  </r>
  <r>
    <x v="0"/>
    <x v="0"/>
    <n v="14"/>
    <n v="11"/>
    <n v="0.78569999999999995"/>
    <n v="0"/>
    <x v="0"/>
    <x v="1"/>
    <x v="0"/>
  </r>
  <r>
    <x v="0"/>
    <x v="1"/>
    <n v="22"/>
    <n v="19"/>
    <n v="0.86360000000000003"/>
    <n v="2"/>
    <x v="0"/>
    <x v="1"/>
    <x v="0"/>
  </r>
  <r>
    <x v="1"/>
    <x v="2"/>
    <n v="9"/>
    <n v="8"/>
    <n v="0.88880000000000003"/>
    <n v="2"/>
    <x v="0"/>
    <x v="1"/>
    <x v="0"/>
  </r>
  <r>
    <x v="1"/>
    <x v="0"/>
    <n v="1"/>
    <n v="1"/>
    <n v="1"/>
    <n v="0"/>
    <x v="0"/>
    <x v="1"/>
    <x v="0"/>
  </r>
  <r>
    <x v="1"/>
    <x v="1"/>
    <n v="6"/>
    <n v="5"/>
    <n v="0.83330000000000004"/>
    <n v="0"/>
    <x v="0"/>
    <x v="1"/>
    <x v="0"/>
  </r>
  <r>
    <x v="2"/>
    <x v="2"/>
    <n v="10"/>
    <n v="8"/>
    <n v="0.8"/>
    <n v="1"/>
    <x v="0"/>
    <x v="1"/>
    <x v="1"/>
  </r>
  <r>
    <x v="2"/>
    <x v="0"/>
    <n v="12"/>
    <n v="5"/>
    <n v="0.41660000000000003"/>
    <n v="0"/>
    <x v="0"/>
    <x v="1"/>
    <x v="1"/>
  </r>
  <r>
    <x v="2"/>
    <x v="1"/>
    <n v="19"/>
    <n v="12"/>
    <n v="0.63149999999999995"/>
    <n v="0"/>
    <x v="0"/>
    <x v="1"/>
    <x v="1"/>
  </r>
  <r>
    <x v="3"/>
    <x v="2"/>
    <n v="15"/>
    <n v="11"/>
    <n v="0.73329999999999995"/>
    <n v="0"/>
    <x v="0"/>
    <x v="1"/>
    <x v="1"/>
  </r>
  <r>
    <x v="3"/>
    <x v="0"/>
    <n v="5"/>
    <n v="4"/>
    <n v="0.8"/>
    <n v="0"/>
    <x v="0"/>
    <x v="1"/>
    <x v="1"/>
  </r>
  <r>
    <x v="3"/>
    <x v="1"/>
    <n v="7"/>
    <n v="3"/>
    <n v="0.42849999999999999"/>
    <n v="0"/>
    <x v="0"/>
    <x v="1"/>
    <x v="1"/>
  </r>
  <r>
    <x v="4"/>
    <x v="2"/>
    <n v="20"/>
    <n v="19"/>
    <n v="0.95"/>
    <n v="1"/>
    <x v="0"/>
    <x v="1"/>
    <x v="1"/>
  </r>
  <r>
    <x v="4"/>
    <x v="0"/>
    <n v="8"/>
    <n v="5"/>
    <n v="0.625"/>
    <n v="0"/>
    <x v="0"/>
    <x v="1"/>
    <x v="1"/>
  </r>
  <r>
    <x v="4"/>
    <x v="1"/>
    <n v="0"/>
    <n v="0"/>
    <m/>
    <n v="0"/>
    <x v="0"/>
    <x v="1"/>
    <x v="1"/>
  </r>
  <r>
    <x v="5"/>
    <x v="2"/>
    <n v="30"/>
    <n v="26"/>
    <n v="0.86660000000000004"/>
    <n v="3"/>
    <x v="0"/>
    <x v="1"/>
    <x v="1"/>
  </r>
  <r>
    <x v="5"/>
    <x v="0"/>
    <n v="11"/>
    <n v="7"/>
    <n v="0.63629999999999998"/>
    <n v="1"/>
    <x v="0"/>
    <x v="1"/>
    <x v="1"/>
  </r>
  <r>
    <x v="5"/>
    <x v="1"/>
    <n v="19"/>
    <n v="14"/>
    <n v="0.73680000000000001"/>
    <n v="1"/>
    <x v="0"/>
    <x v="1"/>
    <x v="1"/>
  </r>
  <r>
    <x v="7"/>
    <x v="2"/>
    <n v="57"/>
    <n v="52"/>
    <n v="0.91220000000000001"/>
    <n v="8"/>
    <x v="0"/>
    <x v="1"/>
    <x v="1"/>
  </r>
  <r>
    <x v="7"/>
    <x v="0"/>
    <n v="34"/>
    <n v="31"/>
    <n v="0.91169999999999995"/>
    <n v="13"/>
    <x v="0"/>
    <x v="1"/>
    <x v="1"/>
  </r>
  <r>
    <x v="7"/>
    <x v="1"/>
    <n v="28"/>
    <n v="25"/>
    <n v="0.89280000000000004"/>
    <n v="2"/>
    <x v="0"/>
    <x v="1"/>
    <x v="1"/>
  </r>
  <r>
    <x v="6"/>
    <x v="2"/>
    <n v="31"/>
    <n v="26"/>
    <n v="0.8387"/>
    <n v="6"/>
    <x v="0"/>
    <x v="1"/>
    <x v="1"/>
  </r>
  <r>
    <x v="6"/>
    <x v="0"/>
    <n v="17"/>
    <n v="16"/>
    <n v="0.94110000000000005"/>
    <n v="1"/>
    <x v="0"/>
    <x v="1"/>
    <x v="1"/>
  </r>
  <r>
    <x v="6"/>
    <x v="1"/>
    <n v="4"/>
    <n v="1"/>
    <n v="0.25"/>
    <n v="0"/>
    <x v="0"/>
    <x v="1"/>
    <x v="1"/>
  </r>
  <r>
    <x v="8"/>
    <x v="2"/>
    <n v="91"/>
    <n v="69"/>
    <n v="0.75819999999999999"/>
    <n v="6"/>
    <x v="0"/>
    <x v="1"/>
    <x v="2"/>
  </r>
  <r>
    <x v="8"/>
    <x v="0"/>
    <n v="49"/>
    <n v="31"/>
    <n v="0.63260000000000005"/>
    <n v="1"/>
    <x v="0"/>
    <x v="1"/>
    <x v="2"/>
  </r>
  <r>
    <x v="8"/>
    <x v="1"/>
    <n v="66"/>
    <n v="40"/>
    <n v="0.60599999999999998"/>
    <n v="0"/>
    <x v="0"/>
    <x v="1"/>
    <x v="2"/>
  </r>
  <r>
    <x v="9"/>
    <x v="2"/>
    <n v="32"/>
    <n v="30"/>
    <n v="0.9375"/>
    <n v="0"/>
    <x v="0"/>
    <x v="1"/>
    <x v="2"/>
  </r>
  <r>
    <x v="9"/>
    <x v="0"/>
    <n v="56"/>
    <n v="49"/>
    <n v="0.875"/>
    <n v="1"/>
    <x v="0"/>
    <x v="1"/>
    <x v="2"/>
  </r>
  <r>
    <x v="9"/>
    <x v="1"/>
    <n v="74"/>
    <n v="55"/>
    <n v="0.74319999999999997"/>
    <n v="0"/>
    <x v="0"/>
    <x v="1"/>
    <x v="2"/>
  </r>
  <r>
    <x v="10"/>
    <x v="2"/>
    <n v="22"/>
    <n v="20"/>
    <n v="0.90900000000000003"/>
    <n v="4"/>
    <x v="0"/>
    <x v="1"/>
    <x v="2"/>
  </r>
  <r>
    <x v="10"/>
    <x v="0"/>
    <n v="10"/>
    <n v="7"/>
    <n v="0.7"/>
    <n v="0"/>
    <x v="0"/>
    <x v="1"/>
    <x v="2"/>
  </r>
  <r>
    <x v="10"/>
    <x v="1"/>
    <n v="6"/>
    <n v="1"/>
    <n v="0.1666"/>
    <n v="0"/>
    <x v="0"/>
    <x v="1"/>
    <x v="2"/>
  </r>
  <r>
    <x v="11"/>
    <x v="2"/>
    <n v="59"/>
    <n v="48"/>
    <n v="0.8135"/>
    <n v="4"/>
    <x v="0"/>
    <x v="1"/>
    <x v="2"/>
  </r>
  <r>
    <x v="11"/>
    <x v="0"/>
    <n v="36"/>
    <n v="27"/>
    <n v="0.75"/>
    <n v="1"/>
    <x v="0"/>
    <x v="1"/>
    <x v="2"/>
  </r>
  <r>
    <x v="11"/>
    <x v="1"/>
    <n v="32"/>
    <n v="21"/>
    <n v="0.65620000000000001"/>
    <n v="2"/>
    <x v="0"/>
    <x v="1"/>
    <x v="2"/>
  </r>
  <r>
    <x v="12"/>
    <x v="2"/>
    <n v="78"/>
    <n v="71"/>
    <n v="0.91020000000000001"/>
    <n v="8"/>
    <x v="0"/>
    <x v="1"/>
    <x v="2"/>
  </r>
  <r>
    <x v="12"/>
    <x v="0"/>
    <n v="28"/>
    <n v="25"/>
    <n v="0.89280000000000004"/>
    <n v="5"/>
    <x v="0"/>
    <x v="1"/>
    <x v="2"/>
  </r>
  <r>
    <x v="12"/>
    <x v="1"/>
    <n v="36"/>
    <n v="31"/>
    <n v="0.86109999999999998"/>
    <n v="4"/>
    <x v="0"/>
    <x v="1"/>
    <x v="2"/>
  </r>
  <r>
    <x v="53"/>
    <x v="2"/>
    <n v="18"/>
    <n v="15"/>
    <n v="0.83330000000000004"/>
    <n v="1"/>
    <x v="0"/>
    <x v="1"/>
    <x v="0"/>
  </r>
  <r>
    <x v="53"/>
    <x v="0"/>
    <n v="10"/>
    <n v="5"/>
    <n v="0.5"/>
    <n v="0"/>
    <x v="0"/>
    <x v="1"/>
    <x v="0"/>
  </r>
  <r>
    <x v="53"/>
    <x v="1"/>
    <n v="4"/>
    <n v="3"/>
    <n v="0.75"/>
    <n v="0"/>
    <x v="0"/>
    <x v="1"/>
    <x v="0"/>
  </r>
  <r>
    <x v="13"/>
    <x v="2"/>
    <n v="126"/>
    <n v="111"/>
    <n v="0.88090000000000002"/>
    <n v="13"/>
    <x v="0"/>
    <x v="1"/>
    <x v="3"/>
  </r>
  <r>
    <x v="13"/>
    <x v="0"/>
    <n v="73"/>
    <n v="59"/>
    <n v="0.80820000000000003"/>
    <n v="5"/>
    <x v="0"/>
    <x v="1"/>
    <x v="3"/>
  </r>
  <r>
    <x v="13"/>
    <x v="1"/>
    <n v="27"/>
    <n v="22"/>
    <n v="0.81479999999999997"/>
    <n v="1"/>
    <x v="0"/>
    <x v="1"/>
    <x v="3"/>
  </r>
  <r>
    <x v="14"/>
    <x v="2"/>
    <n v="56"/>
    <n v="45"/>
    <n v="0.80349999999999999"/>
    <n v="3"/>
    <x v="0"/>
    <x v="1"/>
    <x v="2"/>
  </r>
  <r>
    <x v="14"/>
    <x v="0"/>
    <n v="64"/>
    <n v="37"/>
    <n v="0.57809999999999995"/>
    <n v="2"/>
    <x v="0"/>
    <x v="1"/>
    <x v="2"/>
  </r>
  <r>
    <x v="14"/>
    <x v="1"/>
    <n v="53"/>
    <n v="37"/>
    <n v="0.69810000000000005"/>
    <n v="4"/>
    <x v="0"/>
    <x v="1"/>
    <x v="2"/>
  </r>
  <r>
    <x v="15"/>
    <x v="2"/>
    <n v="10"/>
    <n v="8"/>
    <n v="0.8"/>
    <n v="0"/>
    <x v="0"/>
    <x v="1"/>
    <x v="4"/>
  </r>
  <r>
    <x v="15"/>
    <x v="0"/>
    <n v="9"/>
    <n v="5"/>
    <n v="0.55549999999999999"/>
    <n v="0"/>
    <x v="0"/>
    <x v="1"/>
    <x v="4"/>
  </r>
  <r>
    <x v="15"/>
    <x v="1"/>
    <n v="2"/>
    <n v="1"/>
    <n v="0.5"/>
    <n v="0"/>
    <x v="0"/>
    <x v="1"/>
    <x v="4"/>
  </r>
  <r>
    <x v="16"/>
    <x v="2"/>
    <n v="7"/>
    <n v="5"/>
    <n v="0.71419999999999995"/>
    <n v="0"/>
    <x v="0"/>
    <x v="1"/>
    <x v="5"/>
  </r>
  <r>
    <x v="16"/>
    <x v="0"/>
    <n v="11"/>
    <n v="8"/>
    <n v="0.72719999999999996"/>
    <n v="0"/>
    <x v="0"/>
    <x v="1"/>
    <x v="5"/>
  </r>
  <r>
    <x v="16"/>
    <x v="1"/>
    <n v="5"/>
    <n v="4"/>
    <n v="0.8"/>
    <n v="1"/>
    <x v="0"/>
    <x v="1"/>
    <x v="5"/>
  </r>
  <r>
    <x v="17"/>
    <x v="2"/>
    <n v="65"/>
    <n v="60"/>
    <n v="0.92300000000000004"/>
    <n v="17"/>
    <x v="0"/>
    <x v="1"/>
    <x v="3"/>
  </r>
  <r>
    <x v="17"/>
    <x v="0"/>
    <n v="49"/>
    <n v="35"/>
    <n v="0.71419999999999995"/>
    <n v="6"/>
    <x v="0"/>
    <x v="1"/>
    <x v="3"/>
  </r>
  <r>
    <x v="17"/>
    <x v="1"/>
    <n v="68"/>
    <n v="52"/>
    <n v="0.76470000000000005"/>
    <n v="12"/>
    <x v="0"/>
    <x v="1"/>
    <x v="3"/>
  </r>
  <r>
    <x v="52"/>
    <x v="2"/>
    <n v="52"/>
    <n v="47"/>
    <n v="0.90380000000000005"/>
    <n v="0"/>
    <x v="0"/>
    <x v="1"/>
    <x v="3"/>
  </r>
  <r>
    <x v="52"/>
    <x v="0"/>
    <n v="45"/>
    <n v="39"/>
    <n v="0.86660000000000004"/>
    <n v="0"/>
    <x v="0"/>
    <x v="1"/>
    <x v="3"/>
  </r>
  <r>
    <x v="52"/>
    <x v="1"/>
    <n v="23"/>
    <n v="19"/>
    <n v="0.82599999999999996"/>
    <n v="1"/>
    <x v="0"/>
    <x v="1"/>
    <x v="3"/>
  </r>
  <r>
    <x v="18"/>
    <x v="2"/>
    <n v="14"/>
    <n v="12"/>
    <n v="0.85709999999999997"/>
    <n v="0"/>
    <x v="0"/>
    <x v="1"/>
    <x v="3"/>
  </r>
  <r>
    <x v="18"/>
    <x v="0"/>
    <n v="28"/>
    <n v="17"/>
    <n v="0.60709999999999997"/>
    <n v="0"/>
    <x v="0"/>
    <x v="1"/>
    <x v="3"/>
  </r>
  <r>
    <x v="18"/>
    <x v="1"/>
    <n v="5"/>
    <n v="4"/>
    <n v="0.8"/>
    <n v="0"/>
    <x v="0"/>
    <x v="1"/>
    <x v="3"/>
  </r>
  <r>
    <x v="19"/>
    <x v="2"/>
    <n v="17"/>
    <n v="14"/>
    <n v="0.82350000000000001"/>
    <n v="2"/>
    <x v="0"/>
    <x v="1"/>
    <x v="6"/>
  </r>
  <r>
    <x v="19"/>
    <x v="0"/>
    <n v="14"/>
    <n v="5"/>
    <n v="0.35709999999999997"/>
    <n v="0"/>
    <x v="0"/>
    <x v="1"/>
    <x v="6"/>
  </r>
  <r>
    <x v="19"/>
    <x v="1"/>
    <n v="8"/>
    <n v="3"/>
    <n v="0.375"/>
    <n v="0"/>
    <x v="0"/>
    <x v="1"/>
    <x v="6"/>
  </r>
  <r>
    <x v="21"/>
    <x v="2"/>
    <n v="20"/>
    <n v="17"/>
    <n v="0.85"/>
    <n v="0"/>
    <x v="0"/>
    <x v="1"/>
    <x v="0"/>
  </r>
  <r>
    <x v="21"/>
    <x v="0"/>
    <n v="3"/>
    <n v="1"/>
    <n v="0.33329999999999999"/>
    <n v="0"/>
    <x v="0"/>
    <x v="1"/>
    <x v="0"/>
  </r>
  <r>
    <x v="21"/>
    <x v="1"/>
    <n v="7"/>
    <n v="6"/>
    <n v="0.85709999999999997"/>
    <n v="0"/>
    <x v="0"/>
    <x v="1"/>
    <x v="0"/>
  </r>
  <r>
    <x v="22"/>
    <x v="2"/>
    <n v="58"/>
    <n v="51"/>
    <n v="0.87929999999999997"/>
    <n v="7"/>
    <x v="0"/>
    <x v="1"/>
    <x v="8"/>
  </r>
  <r>
    <x v="22"/>
    <x v="0"/>
    <n v="49"/>
    <n v="35"/>
    <n v="0.71419999999999995"/>
    <n v="2"/>
    <x v="0"/>
    <x v="1"/>
    <x v="8"/>
  </r>
  <r>
    <x v="22"/>
    <x v="1"/>
    <n v="26"/>
    <n v="20"/>
    <n v="0.76919999999999999"/>
    <n v="0"/>
    <x v="0"/>
    <x v="1"/>
    <x v="8"/>
  </r>
  <r>
    <x v="24"/>
    <x v="2"/>
    <n v="18"/>
    <n v="16"/>
    <n v="0.88880000000000003"/>
    <n v="1"/>
    <x v="0"/>
    <x v="1"/>
    <x v="9"/>
  </r>
  <r>
    <x v="24"/>
    <x v="0"/>
    <n v="13"/>
    <n v="9"/>
    <n v="0.69230000000000003"/>
    <n v="1"/>
    <x v="0"/>
    <x v="1"/>
    <x v="9"/>
  </r>
  <r>
    <x v="24"/>
    <x v="1"/>
    <n v="32"/>
    <n v="25"/>
    <n v="0.78120000000000001"/>
    <n v="4"/>
    <x v="0"/>
    <x v="1"/>
    <x v="9"/>
  </r>
  <r>
    <x v="25"/>
    <x v="2"/>
    <n v="51"/>
    <n v="40"/>
    <n v="0.7843"/>
    <n v="0"/>
    <x v="0"/>
    <x v="1"/>
    <x v="10"/>
  </r>
  <r>
    <x v="25"/>
    <x v="0"/>
    <n v="62"/>
    <n v="41"/>
    <n v="0.66120000000000001"/>
    <n v="1"/>
    <x v="0"/>
    <x v="1"/>
    <x v="10"/>
  </r>
  <r>
    <x v="25"/>
    <x v="1"/>
    <n v="28"/>
    <n v="20"/>
    <n v="0.71419999999999995"/>
    <n v="3"/>
    <x v="0"/>
    <x v="1"/>
    <x v="10"/>
  </r>
  <r>
    <x v="26"/>
    <x v="2"/>
    <n v="88"/>
    <n v="76"/>
    <n v="0.86360000000000003"/>
    <n v="0"/>
    <x v="0"/>
    <x v="1"/>
    <x v="10"/>
  </r>
  <r>
    <x v="26"/>
    <x v="0"/>
    <n v="91"/>
    <n v="76"/>
    <n v="0.83509999999999995"/>
    <n v="15"/>
    <x v="0"/>
    <x v="1"/>
    <x v="10"/>
  </r>
  <r>
    <x v="26"/>
    <x v="1"/>
    <n v="31"/>
    <n v="24"/>
    <n v="0.77410000000000001"/>
    <n v="1"/>
    <x v="0"/>
    <x v="1"/>
    <x v="10"/>
  </r>
  <r>
    <x v="28"/>
    <x v="2"/>
    <n v="7"/>
    <n v="6"/>
    <n v="0.85709999999999997"/>
    <n v="0"/>
    <x v="0"/>
    <x v="1"/>
    <x v="11"/>
  </r>
  <r>
    <x v="28"/>
    <x v="0"/>
    <n v="3"/>
    <n v="3"/>
    <n v="1"/>
    <n v="0"/>
    <x v="0"/>
    <x v="1"/>
    <x v="11"/>
  </r>
  <r>
    <x v="30"/>
    <x v="2"/>
    <n v="15"/>
    <n v="14"/>
    <n v="0.93330000000000002"/>
    <n v="0"/>
    <x v="0"/>
    <x v="1"/>
    <x v="4"/>
  </r>
  <r>
    <x v="30"/>
    <x v="0"/>
    <n v="9"/>
    <n v="7"/>
    <n v="0.77769999999999995"/>
    <n v="0"/>
    <x v="0"/>
    <x v="1"/>
    <x v="4"/>
  </r>
  <r>
    <x v="30"/>
    <x v="1"/>
    <n v="10"/>
    <n v="6"/>
    <n v="0.6"/>
    <n v="0"/>
    <x v="0"/>
    <x v="1"/>
    <x v="4"/>
  </r>
  <r>
    <x v="31"/>
    <x v="2"/>
    <n v="6"/>
    <n v="4"/>
    <n v="0.66659999999999997"/>
    <n v="1"/>
    <x v="0"/>
    <x v="1"/>
    <x v="4"/>
  </r>
  <r>
    <x v="31"/>
    <x v="0"/>
    <n v="5"/>
    <n v="5"/>
    <n v="1"/>
    <n v="0"/>
    <x v="0"/>
    <x v="1"/>
    <x v="4"/>
  </r>
  <r>
    <x v="31"/>
    <x v="1"/>
    <n v="2"/>
    <n v="0"/>
    <n v="0"/>
    <n v="0"/>
    <x v="0"/>
    <x v="1"/>
    <x v="4"/>
  </r>
  <r>
    <x v="32"/>
    <x v="2"/>
    <n v="10"/>
    <n v="9"/>
    <n v="0.9"/>
    <n v="1"/>
    <x v="0"/>
    <x v="1"/>
    <x v="4"/>
  </r>
  <r>
    <x v="32"/>
    <x v="0"/>
    <n v="7"/>
    <n v="2"/>
    <n v="0.28570000000000001"/>
    <n v="0"/>
    <x v="0"/>
    <x v="1"/>
    <x v="4"/>
  </r>
  <r>
    <x v="32"/>
    <x v="1"/>
    <n v="3"/>
    <n v="2"/>
    <n v="0.66659999999999997"/>
    <n v="1"/>
    <x v="0"/>
    <x v="1"/>
    <x v="4"/>
  </r>
  <r>
    <x v="33"/>
    <x v="2"/>
    <n v="6"/>
    <n v="6"/>
    <n v="1"/>
    <n v="0"/>
    <x v="0"/>
    <x v="1"/>
    <x v="4"/>
  </r>
  <r>
    <x v="33"/>
    <x v="0"/>
    <n v="4"/>
    <n v="3"/>
    <n v="0.75"/>
    <n v="0"/>
    <x v="0"/>
    <x v="1"/>
    <x v="4"/>
  </r>
  <r>
    <x v="33"/>
    <x v="1"/>
    <n v="0"/>
    <n v="0"/>
    <m/>
    <n v="0"/>
    <x v="0"/>
    <x v="1"/>
    <x v="4"/>
  </r>
  <r>
    <x v="34"/>
    <x v="2"/>
    <n v="14"/>
    <n v="12"/>
    <n v="0.85709999999999997"/>
    <n v="0"/>
    <x v="0"/>
    <x v="1"/>
    <x v="4"/>
  </r>
  <r>
    <x v="34"/>
    <x v="0"/>
    <n v="3"/>
    <n v="3"/>
    <n v="1"/>
    <n v="0"/>
    <x v="0"/>
    <x v="1"/>
    <x v="4"/>
  </r>
  <r>
    <x v="34"/>
    <x v="1"/>
    <n v="3"/>
    <n v="1"/>
    <n v="0.33329999999999999"/>
    <n v="0"/>
    <x v="0"/>
    <x v="1"/>
    <x v="4"/>
  </r>
  <r>
    <x v="36"/>
    <x v="2"/>
    <n v="19"/>
    <n v="14"/>
    <n v="0.73680000000000001"/>
    <n v="1"/>
    <x v="0"/>
    <x v="1"/>
    <x v="12"/>
  </r>
  <r>
    <x v="36"/>
    <x v="0"/>
    <n v="15"/>
    <n v="11"/>
    <n v="0.73329999999999995"/>
    <n v="0"/>
    <x v="0"/>
    <x v="1"/>
    <x v="12"/>
  </r>
  <r>
    <x v="36"/>
    <x v="1"/>
    <n v="10"/>
    <n v="7"/>
    <n v="0.7"/>
    <n v="0"/>
    <x v="0"/>
    <x v="1"/>
    <x v="12"/>
  </r>
  <r>
    <x v="55"/>
    <x v="2"/>
    <n v="50"/>
    <n v="44"/>
    <n v="0.88"/>
    <n v="0"/>
    <x v="0"/>
    <x v="1"/>
    <x v="13"/>
  </r>
  <r>
    <x v="55"/>
    <x v="0"/>
    <n v="13"/>
    <n v="7"/>
    <n v="0.53839999999999999"/>
    <n v="0"/>
    <x v="0"/>
    <x v="1"/>
    <x v="13"/>
  </r>
  <r>
    <x v="55"/>
    <x v="1"/>
    <n v="13"/>
    <n v="8"/>
    <n v="0.61529999999999996"/>
    <n v="0"/>
    <x v="0"/>
    <x v="1"/>
    <x v="13"/>
  </r>
  <r>
    <x v="38"/>
    <x v="2"/>
    <n v="41"/>
    <n v="30"/>
    <n v="0.73170000000000002"/>
    <n v="1"/>
    <x v="0"/>
    <x v="1"/>
    <x v="13"/>
  </r>
  <r>
    <x v="38"/>
    <x v="0"/>
    <n v="23"/>
    <n v="18"/>
    <n v="0.78259999999999996"/>
    <n v="2"/>
    <x v="0"/>
    <x v="1"/>
    <x v="13"/>
  </r>
  <r>
    <x v="38"/>
    <x v="1"/>
    <n v="13"/>
    <n v="9"/>
    <n v="0.69230000000000003"/>
    <n v="0"/>
    <x v="0"/>
    <x v="1"/>
    <x v="13"/>
  </r>
  <r>
    <x v="39"/>
    <x v="2"/>
    <n v="44"/>
    <n v="39"/>
    <n v="0.88629999999999998"/>
    <n v="6"/>
    <x v="0"/>
    <x v="1"/>
    <x v="2"/>
  </r>
  <r>
    <x v="39"/>
    <x v="0"/>
    <n v="38"/>
    <n v="35"/>
    <n v="0.92100000000000004"/>
    <n v="5"/>
    <x v="0"/>
    <x v="1"/>
    <x v="2"/>
  </r>
  <r>
    <x v="39"/>
    <x v="1"/>
    <n v="14"/>
    <n v="11"/>
    <n v="0.78569999999999995"/>
    <n v="1"/>
    <x v="0"/>
    <x v="1"/>
    <x v="2"/>
  </r>
  <r>
    <x v="40"/>
    <x v="2"/>
    <n v="31"/>
    <n v="28"/>
    <n v="0.9032"/>
    <n v="1"/>
    <x v="0"/>
    <x v="1"/>
    <x v="14"/>
  </r>
  <r>
    <x v="40"/>
    <x v="0"/>
    <n v="12"/>
    <n v="9"/>
    <n v="0.75"/>
    <n v="0"/>
    <x v="0"/>
    <x v="1"/>
    <x v="14"/>
  </r>
  <r>
    <x v="40"/>
    <x v="1"/>
    <n v="14"/>
    <n v="9"/>
    <n v="0.64280000000000004"/>
    <n v="2"/>
    <x v="0"/>
    <x v="1"/>
    <x v="14"/>
  </r>
  <r>
    <x v="41"/>
    <x v="2"/>
    <n v="24"/>
    <n v="22"/>
    <n v="0.91659999999999997"/>
    <n v="2"/>
    <x v="0"/>
    <x v="1"/>
    <x v="14"/>
  </r>
  <r>
    <x v="41"/>
    <x v="0"/>
    <n v="19"/>
    <n v="10"/>
    <n v="0.52629999999999999"/>
    <n v="0"/>
    <x v="0"/>
    <x v="1"/>
    <x v="14"/>
  </r>
  <r>
    <x v="41"/>
    <x v="1"/>
    <n v="8"/>
    <n v="4"/>
    <n v="0.5"/>
    <n v="1"/>
    <x v="0"/>
    <x v="1"/>
    <x v="14"/>
  </r>
  <r>
    <x v="42"/>
    <x v="2"/>
    <n v="108"/>
    <n v="99"/>
    <n v="0.91659999999999997"/>
    <n v="11"/>
    <x v="0"/>
    <x v="1"/>
    <x v="3"/>
  </r>
  <r>
    <x v="42"/>
    <x v="0"/>
    <n v="51"/>
    <n v="45"/>
    <n v="0.88229999999999997"/>
    <n v="4"/>
    <x v="0"/>
    <x v="1"/>
    <x v="3"/>
  </r>
  <r>
    <x v="42"/>
    <x v="1"/>
    <n v="82"/>
    <n v="68"/>
    <n v="0.82920000000000005"/>
    <n v="2"/>
    <x v="0"/>
    <x v="1"/>
    <x v="3"/>
  </r>
  <r>
    <x v="43"/>
    <x v="2"/>
    <n v="59"/>
    <n v="36"/>
    <n v="0.61009999999999998"/>
    <n v="0"/>
    <x v="0"/>
    <x v="1"/>
    <x v="6"/>
  </r>
  <r>
    <x v="43"/>
    <x v="0"/>
    <n v="56"/>
    <n v="45"/>
    <n v="0.80349999999999999"/>
    <n v="7"/>
    <x v="0"/>
    <x v="1"/>
    <x v="6"/>
  </r>
  <r>
    <x v="43"/>
    <x v="1"/>
    <n v="30"/>
    <n v="27"/>
    <n v="0.9"/>
    <n v="4"/>
    <x v="0"/>
    <x v="1"/>
    <x v="6"/>
  </r>
  <r>
    <x v="44"/>
    <x v="2"/>
    <n v="29"/>
    <n v="27"/>
    <n v="0.93100000000000005"/>
    <n v="4"/>
    <x v="0"/>
    <x v="1"/>
    <x v="8"/>
  </r>
  <r>
    <x v="44"/>
    <x v="0"/>
    <n v="166"/>
    <n v="65"/>
    <n v="0.39150000000000001"/>
    <n v="2"/>
    <x v="0"/>
    <x v="1"/>
    <x v="8"/>
  </r>
  <r>
    <x v="44"/>
    <x v="1"/>
    <n v="33"/>
    <n v="19"/>
    <n v="0.57569999999999999"/>
    <n v="1"/>
    <x v="0"/>
    <x v="1"/>
    <x v="8"/>
  </r>
  <r>
    <x v="54"/>
    <x v="2"/>
    <n v="2"/>
    <n v="2"/>
    <n v="1"/>
    <n v="0"/>
    <x v="0"/>
    <x v="1"/>
    <x v="17"/>
  </r>
  <r>
    <x v="54"/>
    <x v="0"/>
    <n v="1"/>
    <n v="1"/>
    <n v="1"/>
    <n v="0"/>
    <x v="0"/>
    <x v="1"/>
    <x v="17"/>
  </r>
  <r>
    <x v="54"/>
    <x v="1"/>
    <n v="2"/>
    <n v="0"/>
    <n v="0"/>
    <n v="0"/>
    <x v="0"/>
    <x v="1"/>
    <x v="17"/>
  </r>
  <r>
    <x v="45"/>
    <x v="2"/>
    <n v="16"/>
    <n v="12"/>
    <n v="0.75"/>
    <n v="1"/>
    <x v="0"/>
    <x v="1"/>
    <x v="15"/>
  </r>
  <r>
    <x v="45"/>
    <x v="0"/>
    <n v="16"/>
    <n v="5"/>
    <n v="0.3125"/>
    <n v="0"/>
    <x v="0"/>
    <x v="1"/>
    <x v="15"/>
  </r>
  <r>
    <x v="45"/>
    <x v="1"/>
    <n v="9"/>
    <n v="5"/>
    <n v="0.55549999999999999"/>
    <n v="0"/>
    <x v="0"/>
    <x v="1"/>
    <x v="15"/>
  </r>
  <r>
    <x v="47"/>
    <x v="2"/>
    <n v="69"/>
    <n v="58"/>
    <n v="0.84050000000000002"/>
    <n v="11"/>
    <x v="0"/>
    <x v="1"/>
    <x v="8"/>
  </r>
  <r>
    <x v="47"/>
    <x v="0"/>
    <n v="45"/>
    <n v="41"/>
    <n v="0.91110000000000002"/>
    <n v="3"/>
    <x v="0"/>
    <x v="1"/>
    <x v="8"/>
  </r>
  <r>
    <x v="47"/>
    <x v="1"/>
    <n v="14"/>
    <n v="12"/>
    <n v="0.85709999999999997"/>
    <n v="0"/>
    <x v="0"/>
    <x v="1"/>
    <x v="8"/>
  </r>
  <r>
    <x v="48"/>
    <x v="2"/>
    <n v="77"/>
    <n v="69"/>
    <n v="0.89610000000000001"/>
    <n v="15"/>
    <x v="0"/>
    <x v="1"/>
    <x v="8"/>
  </r>
  <r>
    <x v="48"/>
    <x v="0"/>
    <n v="73"/>
    <n v="54"/>
    <n v="0.73970000000000002"/>
    <n v="1"/>
    <x v="0"/>
    <x v="1"/>
    <x v="8"/>
  </r>
  <r>
    <x v="48"/>
    <x v="1"/>
    <n v="42"/>
    <n v="32"/>
    <n v="0.76190000000000002"/>
    <n v="1"/>
    <x v="0"/>
    <x v="1"/>
    <x v="8"/>
  </r>
  <r>
    <x v="50"/>
    <x v="2"/>
    <n v="11"/>
    <n v="11"/>
    <n v="1"/>
    <n v="0"/>
    <x v="0"/>
    <x v="1"/>
    <x v="16"/>
  </r>
  <r>
    <x v="50"/>
    <x v="0"/>
    <n v="12"/>
    <n v="6"/>
    <n v="0.5"/>
    <n v="0"/>
    <x v="0"/>
    <x v="1"/>
    <x v="16"/>
  </r>
  <r>
    <x v="50"/>
    <x v="1"/>
    <n v="7"/>
    <n v="3"/>
    <n v="0.42849999999999999"/>
    <n v="0"/>
    <x v="0"/>
    <x v="1"/>
    <x v="16"/>
  </r>
  <r>
    <x v="51"/>
    <x v="2"/>
    <n v="27"/>
    <n v="25"/>
    <n v="0.92589999999999995"/>
    <n v="5"/>
    <x v="0"/>
    <x v="1"/>
    <x v="16"/>
  </r>
  <r>
    <x v="51"/>
    <x v="0"/>
    <n v="16"/>
    <n v="10"/>
    <n v="0.625"/>
    <n v="1"/>
    <x v="0"/>
    <x v="1"/>
    <x v="16"/>
  </r>
  <r>
    <x v="51"/>
    <x v="1"/>
    <n v="4"/>
    <n v="4"/>
    <n v="1"/>
    <n v="1"/>
    <x v="0"/>
    <x v="1"/>
    <x v="16"/>
  </r>
  <r>
    <x v="0"/>
    <x v="2"/>
    <n v="19"/>
    <n v="18"/>
    <n v="0.94730000000000003"/>
    <n v="2"/>
    <x v="1"/>
    <x v="1"/>
    <x v="0"/>
  </r>
  <r>
    <x v="0"/>
    <x v="0"/>
    <n v="11"/>
    <n v="8"/>
    <n v="0.72719999999999996"/>
    <n v="0"/>
    <x v="1"/>
    <x v="1"/>
    <x v="0"/>
  </r>
  <r>
    <x v="0"/>
    <x v="1"/>
    <n v="23"/>
    <n v="14"/>
    <n v="0.60860000000000003"/>
    <n v="2"/>
    <x v="1"/>
    <x v="1"/>
    <x v="0"/>
  </r>
  <r>
    <x v="1"/>
    <x v="2"/>
    <n v="7"/>
    <n v="5"/>
    <n v="0.71419999999999995"/>
    <n v="0"/>
    <x v="1"/>
    <x v="1"/>
    <x v="0"/>
  </r>
  <r>
    <x v="1"/>
    <x v="0"/>
    <n v="7"/>
    <n v="4"/>
    <n v="0.57140000000000002"/>
    <n v="0"/>
    <x v="1"/>
    <x v="1"/>
    <x v="0"/>
  </r>
  <r>
    <x v="1"/>
    <x v="1"/>
    <n v="6"/>
    <n v="5"/>
    <n v="0.83330000000000004"/>
    <n v="0"/>
    <x v="1"/>
    <x v="1"/>
    <x v="0"/>
  </r>
  <r>
    <x v="2"/>
    <x v="2"/>
    <n v="6"/>
    <n v="6"/>
    <n v="1"/>
    <n v="0"/>
    <x v="1"/>
    <x v="1"/>
    <x v="1"/>
  </r>
  <r>
    <x v="2"/>
    <x v="0"/>
    <n v="6"/>
    <n v="4"/>
    <n v="0.66659999999999997"/>
    <n v="0"/>
    <x v="1"/>
    <x v="1"/>
    <x v="1"/>
  </r>
  <r>
    <x v="2"/>
    <x v="1"/>
    <n v="13"/>
    <n v="5"/>
    <n v="0.3846"/>
    <n v="0"/>
    <x v="1"/>
    <x v="1"/>
    <x v="1"/>
  </r>
  <r>
    <x v="3"/>
    <x v="2"/>
    <n v="22"/>
    <n v="20"/>
    <n v="0.90900000000000003"/>
    <n v="1"/>
    <x v="1"/>
    <x v="1"/>
    <x v="1"/>
  </r>
  <r>
    <x v="3"/>
    <x v="0"/>
    <n v="6"/>
    <n v="5"/>
    <n v="0.83330000000000004"/>
    <n v="0"/>
    <x v="1"/>
    <x v="1"/>
    <x v="1"/>
  </r>
  <r>
    <x v="3"/>
    <x v="1"/>
    <n v="4"/>
    <n v="2"/>
    <n v="0.5"/>
    <n v="0"/>
    <x v="1"/>
    <x v="1"/>
    <x v="1"/>
  </r>
  <r>
    <x v="4"/>
    <x v="2"/>
    <n v="23"/>
    <n v="20"/>
    <n v="0.86950000000000005"/>
    <n v="0"/>
    <x v="1"/>
    <x v="1"/>
    <x v="1"/>
  </r>
  <r>
    <x v="4"/>
    <x v="0"/>
    <n v="7"/>
    <n v="6"/>
    <n v="0.85709999999999997"/>
    <n v="0"/>
    <x v="1"/>
    <x v="1"/>
    <x v="1"/>
  </r>
  <r>
    <x v="4"/>
    <x v="1"/>
    <n v="4"/>
    <n v="1"/>
    <n v="0.25"/>
    <n v="0"/>
    <x v="1"/>
    <x v="1"/>
    <x v="1"/>
  </r>
  <r>
    <x v="5"/>
    <x v="2"/>
    <n v="39"/>
    <n v="34"/>
    <n v="0.87170000000000003"/>
    <n v="2"/>
    <x v="1"/>
    <x v="1"/>
    <x v="1"/>
  </r>
  <r>
    <x v="5"/>
    <x v="0"/>
    <n v="13"/>
    <n v="11"/>
    <n v="0.84609999999999996"/>
    <n v="3"/>
    <x v="1"/>
    <x v="1"/>
    <x v="1"/>
  </r>
  <r>
    <x v="5"/>
    <x v="1"/>
    <n v="30"/>
    <n v="26"/>
    <n v="0.86660000000000004"/>
    <n v="3"/>
    <x v="1"/>
    <x v="1"/>
    <x v="1"/>
  </r>
  <r>
    <x v="7"/>
    <x v="2"/>
    <n v="98"/>
    <n v="90"/>
    <n v="0.91830000000000001"/>
    <n v="8"/>
    <x v="1"/>
    <x v="1"/>
    <x v="1"/>
  </r>
  <r>
    <x v="7"/>
    <x v="0"/>
    <n v="24"/>
    <n v="22"/>
    <n v="0.91659999999999997"/>
    <n v="12"/>
    <x v="1"/>
    <x v="1"/>
    <x v="1"/>
  </r>
  <r>
    <x v="7"/>
    <x v="1"/>
    <n v="22"/>
    <n v="18"/>
    <n v="0.81810000000000005"/>
    <n v="5"/>
    <x v="1"/>
    <x v="1"/>
    <x v="1"/>
  </r>
  <r>
    <x v="6"/>
    <x v="2"/>
    <n v="30"/>
    <n v="27"/>
    <n v="0.9"/>
    <n v="0"/>
    <x v="1"/>
    <x v="1"/>
    <x v="1"/>
  </r>
  <r>
    <x v="6"/>
    <x v="0"/>
    <n v="16"/>
    <n v="14"/>
    <n v="0.875"/>
    <n v="2"/>
    <x v="1"/>
    <x v="1"/>
    <x v="1"/>
  </r>
  <r>
    <x v="6"/>
    <x v="1"/>
    <n v="8"/>
    <n v="7"/>
    <n v="0.875"/>
    <n v="0"/>
    <x v="1"/>
    <x v="1"/>
    <x v="1"/>
  </r>
  <r>
    <x v="8"/>
    <x v="2"/>
    <n v="87"/>
    <n v="71"/>
    <n v="0.81599999999999995"/>
    <n v="7"/>
    <x v="1"/>
    <x v="1"/>
    <x v="2"/>
  </r>
  <r>
    <x v="8"/>
    <x v="0"/>
    <n v="50"/>
    <n v="30"/>
    <n v="0.6"/>
    <n v="3"/>
    <x v="1"/>
    <x v="1"/>
    <x v="2"/>
  </r>
  <r>
    <x v="8"/>
    <x v="1"/>
    <n v="68"/>
    <n v="51"/>
    <n v="0.75"/>
    <n v="8"/>
    <x v="1"/>
    <x v="1"/>
    <x v="2"/>
  </r>
  <r>
    <x v="9"/>
    <x v="2"/>
    <n v="28"/>
    <n v="28"/>
    <n v="1"/>
    <n v="0"/>
    <x v="1"/>
    <x v="1"/>
    <x v="2"/>
  </r>
  <r>
    <x v="9"/>
    <x v="0"/>
    <n v="38"/>
    <n v="26"/>
    <n v="0.68420000000000003"/>
    <n v="0"/>
    <x v="1"/>
    <x v="1"/>
    <x v="2"/>
  </r>
  <r>
    <x v="9"/>
    <x v="1"/>
    <n v="57"/>
    <n v="42"/>
    <n v="0.73680000000000001"/>
    <n v="0"/>
    <x v="1"/>
    <x v="1"/>
    <x v="2"/>
  </r>
  <r>
    <x v="10"/>
    <x v="2"/>
    <n v="22"/>
    <n v="20"/>
    <n v="0.90900000000000003"/>
    <n v="1"/>
    <x v="1"/>
    <x v="1"/>
    <x v="2"/>
  </r>
  <r>
    <x v="10"/>
    <x v="0"/>
    <n v="12"/>
    <n v="9"/>
    <n v="0.75"/>
    <n v="0"/>
    <x v="1"/>
    <x v="1"/>
    <x v="2"/>
  </r>
  <r>
    <x v="10"/>
    <x v="1"/>
    <n v="6"/>
    <n v="2"/>
    <n v="0.33329999999999999"/>
    <n v="0"/>
    <x v="1"/>
    <x v="1"/>
    <x v="2"/>
  </r>
  <r>
    <x v="11"/>
    <x v="2"/>
    <n v="60"/>
    <n v="54"/>
    <n v="0.9"/>
    <n v="11"/>
    <x v="1"/>
    <x v="1"/>
    <x v="2"/>
  </r>
  <r>
    <x v="11"/>
    <x v="0"/>
    <n v="50"/>
    <n v="42"/>
    <n v="0.84"/>
    <n v="6"/>
    <x v="1"/>
    <x v="1"/>
    <x v="2"/>
  </r>
  <r>
    <x v="11"/>
    <x v="1"/>
    <n v="31"/>
    <n v="27"/>
    <n v="0.87090000000000001"/>
    <n v="1"/>
    <x v="1"/>
    <x v="1"/>
    <x v="2"/>
  </r>
  <r>
    <x v="12"/>
    <x v="2"/>
    <n v="90"/>
    <n v="79"/>
    <n v="0.87770000000000004"/>
    <n v="10"/>
    <x v="1"/>
    <x v="1"/>
    <x v="2"/>
  </r>
  <r>
    <x v="12"/>
    <x v="0"/>
    <n v="41"/>
    <n v="38"/>
    <n v="0.92679999999999996"/>
    <n v="1"/>
    <x v="1"/>
    <x v="1"/>
    <x v="2"/>
  </r>
  <r>
    <x v="12"/>
    <x v="1"/>
    <n v="29"/>
    <n v="26"/>
    <n v="0.89649999999999996"/>
    <n v="7"/>
    <x v="1"/>
    <x v="1"/>
    <x v="2"/>
  </r>
  <r>
    <x v="53"/>
    <x v="2"/>
    <n v="21"/>
    <n v="19"/>
    <n v="0.90469999999999995"/>
    <n v="2"/>
    <x v="1"/>
    <x v="1"/>
    <x v="0"/>
  </r>
  <r>
    <x v="53"/>
    <x v="0"/>
    <n v="8"/>
    <n v="5"/>
    <n v="0.625"/>
    <n v="0"/>
    <x v="1"/>
    <x v="1"/>
    <x v="0"/>
  </r>
  <r>
    <x v="53"/>
    <x v="1"/>
    <n v="5"/>
    <n v="3"/>
    <n v="0.6"/>
    <n v="0"/>
    <x v="1"/>
    <x v="1"/>
    <x v="0"/>
  </r>
  <r>
    <x v="13"/>
    <x v="2"/>
    <n v="133"/>
    <n v="118"/>
    <n v="0.88719999999999999"/>
    <n v="15"/>
    <x v="1"/>
    <x v="1"/>
    <x v="3"/>
  </r>
  <r>
    <x v="13"/>
    <x v="0"/>
    <n v="72"/>
    <n v="52"/>
    <n v="0.72219999999999995"/>
    <n v="7"/>
    <x v="1"/>
    <x v="1"/>
    <x v="3"/>
  </r>
  <r>
    <x v="13"/>
    <x v="1"/>
    <n v="22"/>
    <n v="15"/>
    <n v="0.68179999999999996"/>
    <n v="4"/>
    <x v="1"/>
    <x v="1"/>
    <x v="3"/>
  </r>
  <r>
    <x v="14"/>
    <x v="2"/>
    <n v="55"/>
    <n v="50"/>
    <n v="0.90900000000000003"/>
    <n v="5"/>
    <x v="1"/>
    <x v="1"/>
    <x v="2"/>
  </r>
  <r>
    <x v="14"/>
    <x v="0"/>
    <n v="56"/>
    <n v="36"/>
    <n v="0.64280000000000004"/>
    <n v="5"/>
    <x v="1"/>
    <x v="1"/>
    <x v="2"/>
  </r>
  <r>
    <x v="14"/>
    <x v="1"/>
    <n v="52"/>
    <n v="31"/>
    <n v="0.59609999999999996"/>
    <n v="4"/>
    <x v="1"/>
    <x v="1"/>
    <x v="2"/>
  </r>
  <r>
    <x v="15"/>
    <x v="2"/>
    <n v="17"/>
    <n v="15"/>
    <n v="0.88229999999999997"/>
    <n v="1"/>
    <x v="1"/>
    <x v="1"/>
    <x v="4"/>
  </r>
  <r>
    <x v="15"/>
    <x v="0"/>
    <n v="9"/>
    <n v="3"/>
    <n v="0.33329999999999999"/>
    <n v="0"/>
    <x v="1"/>
    <x v="1"/>
    <x v="4"/>
  </r>
  <r>
    <x v="15"/>
    <x v="1"/>
    <n v="3"/>
    <n v="3"/>
    <n v="1"/>
    <n v="0"/>
    <x v="1"/>
    <x v="1"/>
    <x v="4"/>
  </r>
  <r>
    <x v="16"/>
    <x v="2"/>
    <n v="5"/>
    <n v="3"/>
    <n v="0.6"/>
    <n v="0"/>
    <x v="1"/>
    <x v="1"/>
    <x v="5"/>
  </r>
  <r>
    <x v="16"/>
    <x v="0"/>
    <n v="24"/>
    <n v="17"/>
    <n v="0.70830000000000004"/>
    <n v="4"/>
    <x v="1"/>
    <x v="1"/>
    <x v="5"/>
  </r>
  <r>
    <x v="16"/>
    <x v="1"/>
    <n v="8"/>
    <n v="3"/>
    <n v="0.375"/>
    <n v="0"/>
    <x v="1"/>
    <x v="1"/>
    <x v="5"/>
  </r>
  <r>
    <x v="17"/>
    <x v="2"/>
    <n v="67"/>
    <n v="61"/>
    <n v="0.91039999999999999"/>
    <n v="15"/>
    <x v="1"/>
    <x v="1"/>
    <x v="3"/>
  </r>
  <r>
    <x v="17"/>
    <x v="0"/>
    <n v="62"/>
    <n v="36"/>
    <n v="0.5806"/>
    <n v="1"/>
    <x v="1"/>
    <x v="1"/>
    <x v="3"/>
  </r>
  <r>
    <x v="17"/>
    <x v="1"/>
    <n v="68"/>
    <n v="48"/>
    <n v="0.70579999999999998"/>
    <n v="6"/>
    <x v="1"/>
    <x v="1"/>
    <x v="3"/>
  </r>
  <r>
    <x v="52"/>
    <x v="2"/>
    <n v="67"/>
    <n v="66"/>
    <n v="0.98499999999999999"/>
    <n v="0"/>
    <x v="1"/>
    <x v="1"/>
    <x v="3"/>
  </r>
  <r>
    <x v="52"/>
    <x v="0"/>
    <n v="45"/>
    <n v="39"/>
    <n v="0.86660000000000004"/>
    <n v="6"/>
    <x v="1"/>
    <x v="1"/>
    <x v="3"/>
  </r>
  <r>
    <x v="52"/>
    <x v="1"/>
    <n v="14"/>
    <n v="14"/>
    <n v="1"/>
    <n v="1"/>
    <x v="1"/>
    <x v="1"/>
    <x v="3"/>
  </r>
  <r>
    <x v="18"/>
    <x v="2"/>
    <n v="28"/>
    <n v="24"/>
    <n v="0.85709999999999997"/>
    <n v="0"/>
    <x v="1"/>
    <x v="1"/>
    <x v="3"/>
  </r>
  <r>
    <x v="18"/>
    <x v="0"/>
    <n v="30"/>
    <n v="18"/>
    <n v="0.6"/>
    <n v="0"/>
    <x v="1"/>
    <x v="1"/>
    <x v="3"/>
  </r>
  <r>
    <x v="18"/>
    <x v="1"/>
    <n v="7"/>
    <n v="5"/>
    <n v="0.71419999999999995"/>
    <n v="0"/>
    <x v="1"/>
    <x v="1"/>
    <x v="3"/>
  </r>
  <r>
    <x v="19"/>
    <x v="2"/>
    <n v="23"/>
    <n v="21"/>
    <n v="0.91300000000000003"/>
    <n v="0"/>
    <x v="1"/>
    <x v="1"/>
    <x v="6"/>
  </r>
  <r>
    <x v="19"/>
    <x v="0"/>
    <n v="8"/>
    <n v="5"/>
    <n v="0.625"/>
    <n v="0"/>
    <x v="1"/>
    <x v="1"/>
    <x v="6"/>
  </r>
  <r>
    <x v="19"/>
    <x v="1"/>
    <n v="12"/>
    <n v="6"/>
    <n v="0.5"/>
    <n v="1"/>
    <x v="1"/>
    <x v="1"/>
    <x v="6"/>
  </r>
  <r>
    <x v="21"/>
    <x v="2"/>
    <n v="20"/>
    <n v="16"/>
    <n v="0.8"/>
    <n v="0"/>
    <x v="1"/>
    <x v="1"/>
    <x v="0"/>
  </r>
  <r>
    <x v="21"/>
    <x v="0"/>
    <n v="7"/>
    <n v="5"/>
    <n v="0.71419999999999995"/>
    <n v="0"/>
    <x v="1"/>
    <x v="1"/>
    <x v="0"/>
  </r>
  <r>
    <x v="21"/>
    <x v="1"/>
    <n v="8"/>
    <n v="6"/>
    <n v="0.75"/>
    <n v="0"/>
    <x v="1"/>
    <x v="1"/>
    <x v="0"/>
  </r>
  <r>
    <x v="22"/>
    <x v="2"/>
    <n v="56"/>
    <n v="46"/>
    <n v="0.82140000000000002"/>
    <n v="6"/>
    <x v="1"/>
    <x v="1"/>
    <x v="8"/>
  </r>
  <r>
    <x v="22"/>
    <x v="0"/>
    <n v="89"/>
    <n v="64"/>
    <n v="0.71909999999999996"/>
    <n v="10"/>
    <x v="1"/>
    <x v="1"/>
    <x v="8"/>
  </r>
  <r>
    <x v="22"/>
    <x v="1"/>
    <n v="34"/>
    <n v="24"/>
    <n v="0.70579999999999998"/>
    <n v="5"/>
    <x v="1"/>
    <x v="1"/>
    <x v="8"/>
  </r>
  <r>
    <x v="24"/>
    <x v="2"/>
    <n v="17"/>
    <n v="17"/>
    <n v="1"/>
    <n v="2"/>
    <x v="1"/>
    <x v="1"/>
    <x v="9"/>
  </r>
  <r>
    <x v="24"/>
    <x v="0"/>
    <n v="38"/>
    <n v="28"/>
    <n v="0.73680000000000001"/>
    <n v="2"/>
    <x v="1"/>
    <x v="1"/>
    <x v="9"/>
  </r>
  <r>
    <x v="24"/>
    <x v="1"/>
    <n v="20"/>
    <n v="16"/>
    <n v="0.8"/>
    <n v="2"/>
    <x v="1"/>
    <x v="1"/>
    <x v="9"/>
  </r>
  <r>
    <x v="25"/>
    <x v="2"/>
    <n v="56"/>
    <n v="39"/>
    <n v="0.69640000000000002"/>
    <n v="0"/>
    <x v="1"/>
    <x v="1"/>
    <x v="10"/>
  </r>
  <r>
    <x v="25"/>
    <x v="0"/>
    <n v="64"/>
    <n v="49"/>
    <n v="0.76559999999999995"/>
    <n v="10"/>
    <x v="1"/>
    <x v="1"/>
    <x v="10"/>
  </r>
  <r>
    <x v="25"/>
    <x v="1"/>
    <n v="22"/>
    <n v="19"/>
    <n v="0.86360000000000003"/>
    <n v="2"/>
    <x v="1"/>
    <x v="1"/>
    <x v="10"/>
  </r>
  <r>
    <x v="26"/>
    <x v="2"/>
    <n v="102"/>
    <n v="91"/>
    <n v="0.8921"/>
    <n v="0"/>
    <x v="1"/>
    <x v="1"/>
    <x v="10"/>
  </r>
  <r>
    <x v="26"/>
    <x v="0"/>
    <n v="72"/>
    <n v="60"/>
    <n v="0.83330000000000004"/>
    <n v="14"/>
    <x v="1"/>
    <x v="1"/>
    <x v="10"/>
  </r>
  <r>
    <x v="26"/>
    <x v="1"/>
    <n v="36"/>
    <n v="27"/>
    <n v="0.75"/>
    <n v="5"/>
    <x v="1"/>
    <x v="1"/>
    <x v="10"/>
  </r>
  <r>
    <x v="28"/>
    <x v="2"/>
    <n v="2"/>
    <n v="2"/>
    <n v="1"/>
    <n v="0"/>
    <x v="1"/>
    <x v="1"/>
    <x v="11"/>
  </r>
  <r>
    <x v="28"/>
    <x v="0"/>
    <n v="3"/>
    <n v="3"/>
    <n v="1"/>
    <n v="0"/>
    <x v="1"/>
    <x v="1"/>
    <x v="11"/>
  </r>
  <r>
    <x v="28"/>
    <x v="1"/>
    <n v="2"/>
    <n v="1"/>
    <n v="0.5"/>
    <n v="0"/>
    <x v="1"/>
    <x v="1"/>
    <x v="11"/>
  </r>
  <r>
    <x v="30"/>
    <x v="2"/>
    <n v="16"/>
    <n v="14"/>
    <n v="0.875"/>
    <n v="0"/>
    <x v="1"/>
    <x v="1"/>
    <x v="4"/>
  </r>
  <r>
    <x v="30"/>
    <x v="0"/>
    <n v="9"/>
    <n v="5"/>
    <n v="0.55549999999999999"/>
    <n v="0"/>
    <x v="1"/>
    <x v="1"/>
    <x v="4"/>
  </r>
  <r>
    <x v="30"/>
    <x v="1"/>
    <n v="11"/>
    <n v="9"/>
    <n v="0.81810000000000005"/>
    <n v="1"/>
    <x v="1"/>
    <x v="1"/>
    <x v="4"/>
  </r>
  <r>
    <x v="31"/>
    <x v="2"/>
    <n v="6"/>
    <n v="4"/>
    <n v="0.66659999999999997"/>
    <n v="1"/>
    <x v="1"/>
    <x v="1"/>
    <x v="4"/>
  </r>
  <r>
    <x v="31"/>
    <x v="0"/>
    <n v="4"/>
    <n v="3"/>
    <n v="0.75"/>
    <n v="0"/>
    <x v="1"/>
    <x v="1"/>
    <x v="4"/>
  </r>
  <r>
    <x v="31"/>
    <x v="1"/>
    <n v="1"/>
    <n v="0"/>
    <n v="0"/>
    <n v="0"/>
    <x v="1"/>
    <x v="1"/>
    <x v="4"/>
  </r>
  <r>
    <x v="32"/>
    <x v="2"/>
    <n v="20"/>
    <n v="17"/>
    <n v="0.85"/>
    <n v="1"/>
    <x v="1"/>
    <x v="1"/>
    <x v="4"/>
  </r>
  <r>
    <x v="32"/>
    <x v="0"/>
    <n v="8"/>
    <n v="4"/>
    <n v="0.5"/>
    <n v="1"/>
    <x v="1"/>
    <x v="1"/>
    <x v="4"/>
  </r>
  <r>
    <x v="32"/>
    <x v="1"/>
    <n v="6"/>
    <n v="4"/>
    <n v="0.66659999999999997"/>
    <n v="0"/>
    <x v="1"/>
    <x v="1"/>
    <x v="4"/>
  </r>
  <r>
    <x v="33"/>
    <x v="2"/>
    <n v="8"/>
    <n v="7"/>
    <n v="0.875"/>
    <n v="1"/>
    <x v="1"/>
    <x v="1"/>
    <x v="4"/>
  </r>
  <r>
    <x v="33"/>
    <x v="0"/>
    <n v="5"/>
    <n v="4"/>
    <n v="0.8"/>
    <n v="0"/>
    <x v="1"/>
    <x v="1"/>
    <x v="4"/>
  </r>
  <r>
    <x v="33"/>
    <x v="1"/>
    <n v="2"/>
    <n v="1"/>
    <n v="0.5"/>
    <n v="0"/>
    <x v="1"/>
    <x v="1"/>
    <x v="4"/>
  </r>
  <r>
    <x v="34"/>
    <x v="2"/>
    <n v="11"/>
    <n v="11"/>
    <n v="1"/>
    <n v="0"/>
    <x v="1"/>
    <x v="1"/>
    <x v="4"/>
  </r>
  <r>
    <x v="34"/>
    <x v="0"/>
    <n v="4"/>
    <n v="3"/>
    <n v="0.75"/>
    <n v="0"/>
    <x v="1"/>
    <x v="1"/>
    <x v="4"/>
  </r>
  <r>
    <x v="34"/>
    <x v="1"/>
    <n v="4"/>
    <n v="1"/>
    <n v="0.25"/>
    <n v="0"/>
    <x v="1"/>
    <x v="1"/>
    <x v="4"/>
  </r>
  <r>
    <x v="36"/>
    <x v="2"/>
    <n v="19"/>
    <n v="18"/>
    <n v="0.94730000000000003"/>
    <n v="1"/>
    <x v="1"/>
    <x v="1"/>
    <x v="12"/>
  </r>
  <r>
    <x v="36"/>
    <x v="0"/>
    <n v="16"/>
    <n v="13"/>
    <n v="0.8125"/>
    <n v="2"/>
    <x v="1"/>
    <x v="1"/>
    <x v="12"/>
  </r>
  <r>
    <x v="36"/>
    <x v="1"/>
    <n v="20"/>
    <n v="17"/>
    <n v="0.85"/>
    <n v="2"/>
    <x v="1"/>
    <x v="1"/>
    <x v="12"/>
  </r>
  <r>
    <x v="55"/>
    <x v="2"/>
    <n v="46"/>
    <n v="44"/>
    <n v="0.95650000000000002"/>
    <n v="0"/>
    <x v="1"/>
    <x v="1"/>
    <x v="13"/>
  </r>
  <r>
    <x v="55"/>
    <x v="0"/>
    <n v="13"/>
    <n v="6"/>
    <n v="0.46150000000000002"/>
    <n v="1"/>
    <x v="1"/>
    <x v="1"/>
    <x v="13"/>
  </r>
  <r>
    <x v="55"/>
    <x v="1"/>
    <n v="22"/>
    <n v="18"/>
    <n v="0.81810000000000005"/>
    <n v="1"/>
    <x v="1"/>
    <x v="1"/>
    <x v="13"/>
  </r>
  <r>
    <x v="38"/>
    <x v="2"/>
    <n v="46"/>
    <n v="44"/>
    <n v="0.95650000000000002"/>
    <n v="0"/>
    <x v="1"/>
    <x v="1"/>
    <x v="13"/>
  </r>
  <r>
    <x v="38"/>
    <x v="0"/>
    <n v="21"/>
    <n v="16"/>
    <n v="0.76190000000000002"/>
    <n v="0"/>
    <x v="1"/>
    <x v="1"/>
    <x v="13"/>
  </r>
  <r>
    <x v="38"/>
    <x v="1"/>
    <n v="11"/>
    <n v="6"/>
    <n v="0.5454"/>
    <n v="1"/>
    <x v="1"/>
    <x v="1"/>
    <x v="13"/>
  </r>
  <r>
    <x v="39"/>
    <x v="2"/>
    <n v="61"/>
    <n v="53"/>
    <n v="0.86880000000000002"/>
    <n v="3"/>
    <x v="1"/>
    <x v="1"/>
    <x v="2"/>
  </r>
  <r>
    <x v="39"/>
    <x v="0"/>
    <n v="29"/>
    <n v="26"/>
    <n v="0.89649999999999996"/>
    <n v="8"/>
    <x v="1"/>
    <x v="1"/>
    <x v="2"/>
  </r>
  <r>
    <x v="39"/>
    <x v="1"/>
    <n v="15"/>
    <n v="13"/>
    <n v="0.86660000000000004"/>
    <n v="3"/>
    <x v="1"/>
    <x v="1"/>
    <x v="2"/>
  </r>
  <r>
    <x v="40"/>
    <x v="2"/>
    <n v="35"/>
    <n v="33"/>
    <n v="0.94279999999999997"/>
    <n v="2"/>
    <x v="1"/>
    <x v="1"/>
    <x v="14"/>
  </r>
  <r>
    <x v="40"/>
    <x v="0"/>
    <n v="26"/>
    <n v="16"/>
    <n v="0.61529999999999996"/>
    <n v="1"/>
    <x v="1"/>
    <x v="1"/>
    <x v="14"/>
  </r>
  <r>
    <x v="40"/>
    <x v="1"/>
    <n v="19"/>
    <n v="15"/>
    <n v="0.78939999999999999"/>
    <n v="1"/>
    <x v="1"/>
    <x v="1"/>
    <x v="14"/>
  </r>
  <r>
    <x v="41"/>
    <x v="2"/>
    <n v="34"/>
    <n v="32"/>
    <n v="0.94110000000000005"/>
    <n v="1"/>
    <x v="1"/>
    <x v="1"/>
    <x v="14"/>
  </r>
  <r>
    <x v="41"/>
    <x v="0"/>
    <n v="20"/>
    <n v="13"/>
    <n v="0.65"/>
    <n v="0"/>
    <x v="1"/>
    <x v="1"/>
    <x v="14"/>
  </r>
  <r>
    <x v="41"/>
    <x v="1"/>
    <n v="8"/>
    <n v="5"/>
    <n v="0.625"/>
    <n v="1"/>
    <x v="1"/>
    <x v="1"/>
    <x v="14"/>
  </r>
  <r>
    <x v="42"/>
    <x v="2"/>
    <n v="93"/>
    <n v="84"/>
    <n v="0.9032"/>
    <n v="12"/>
    <x v="1"/>
    <x v="1"/>
    <x v="3"/>
  </r>
  <r>
    <x v="42"/>
    <x v="0"/>
    <n v="84"/>
    <n v="63"/>
    <n v="0.75"/>
    <n v="10"/>
    <x v="1"/>
    <x v="1"/>
    <x v="3"/>
  </r>
  <r>
    <x v="42"/>
    <x v="1"/>
    <n v="79"/>
    <n v="67"/>
    <n v="0.84809999999999997"/>
    <n v="12"/>
    <x v="1"/>
    <x v="1"/>
    <x v="3"/>
  </r>
  <r>
    <x v="43"/>
    <x v="2"/>
    <n v="50"/>
    <n v="31"/>
    <n v="0.62"/>
    <n v="0"/>
    <x v="1"/>
    <x v="1"/>
    <x v="6"/>
  </r>
  <r>
    <x v="43"/>
    <x v="0"/>
    <n v="62"/>
    <n v="51"/>
    <n v="0.82250000000000001"/>
    <n v="14"/>
    <x v="1"/>
    <x v="1"/>
    <x v="6"/>
  </r>
  <r>
    <x v="43"/>
    <x v="1"/>
    <n v="32"/>
    <n v="30"/>
    <n v="0.9375"/>
    <n v="8"/>
    <x v="1"/>
    <x v="1"/>
    <x v="6"/>
  </r>
  <r>
    <x v="44"/>
    <x v="2"/>
    <n v="25"/>
    <n v="21"/>
    <n v="0.84"/>
    <n v="3"/>
    <x v="1"/>
    <x v="1"/>
    <x v="8"/>
  </r>
  <r>
    <x v="44"/>
    <x v="0"/>
    <n v="210"/>
    <n v="123"/>
    <n v="0.5857"/>
    <n v="4"/>
    <x v="1"/>
    <x v="1"/>
    <x v="8"/>
  </r>
  <r>
    <x v="44"/>
    <x v="1"/>
    <n v="47"/>
    <n v="36"/>
    <n v="0.76590000000000003"/>
    <n v="0"/>
    <x v="1"/>
    <x v="1"/>
    <x v="8"/>
  </r>
  <r>
    <x v="54"/>
    <x v="2"/>
    <n v="2"/>
    <n v="2"/>
    <n v="1"/>
    <n v="0"/>
    <x v="1"/>
    <x v="1"/>
    <x v="17"/>
  </r>
  <r>
    <x v="54"/>
    <x v="0"/>
    <n v="3"/>
    <n v="2"/>
    <n v="0.66659999999999997"/>
    <n v="0"/>
    <x v="1"/>
    <x v="1"/>
    <x v="17"/>
  </r>
  <r>
    <x v="54"/>
    <x v="1"/>
    <n v="1"/>
    <n v="0"/>
    <n v="0"/>
    <n v="0"/>
    <x v="1"/>
    <x v="1"/>
    <x v="17"/>
  </r>
  <r>
    <x v="45"/>
    <x v="2"/>
    <n v="27"/>
    <n v="22"/>
    <n v="0.81479999999999997"/>
    <n v="3"/>
    <x v="1"/>
    <x v="1"/>
    <x v="15"/>
  </r>
  <r>
    <x v="45"/>
    <x v="0"/>
    <n v="19"/>
    <n v="12"/>
    <n v="0.63149999999999995"/>
    <n v="2"/>
    <x v="1"/>
    <x v="1"/>
    <x v="15"/>
  </r>
  <r>
    <x v="45"/>
    <x v="1"/>
    <n v="5"/>
    <n v="4"/>
    <n v="0.8"/>
    <n v="1"/>
    <x v="1"/>
    <x v="1"/>
    <x v="15"/>
  </r>
  <r>
    <x v="47"/>
    <x v="2"/>
    <n v="86"/>
    <n v="72"/>
    <n v="0.83720000000000006"/>
    <n v="9"/>
    <x v="1"/>
    <x v="1"/>
    <x v="8"/>
  </r>
  <r>
    <x v="47"/>
    <x v="0"/>
    <n v="50"/>
    <n v="33"/>
    <n v="0.66"/>
    <n v="5"/>
    <x v="1"/>
    <x v="1"/>
    <x v="8"/>
  </r>
  <r>
    <x v="47"/>
    <x v="1"/>
    <n v="19"/>
    <n v="17"/>
    <n v="0.89470000000000005"/>
    <n v="1"/>
    <x v="1"/>
    <x v="1"/>
    <x v="8"/>
  </r>
  <r>
    <x v="48"/>
    <x v="2"/>
    <n v="82"/>
    <n v="73"/>
    <n v="0.89019999999999999"/>
    <n v="15"/>
    <x v="1"/>
    <x v="1"/>
    <x v="8"/>
  </r>
  <r>
    <x v="48"/>
    <x v="0"/>
    <n v="37"/>
    <n v="26"/>
    <n v="0.70269999999999999"/>
    <n v="1"/>
    <x v="1"/>
    <x v="1"/>
    <x v="8"/>
  </r>
  <r>
    <x v="48"/>
    <x v="1"/>
    <n v="31"/>
    <n v="25"/>
    <n v="0.80640000000000001"/>
    <n v="4"/>
    <x v="1"/>
    <x v="1"/>
    <x v="8"/>
  </r>
  <r>
    <x v="50"/>
    <x v="2"/>
    <n v="17"/>
    <n v="13"/>
    <n v="0.76470000000000005"/>
    <n v="4"/>
    <x v="1"/>
    <x v="1"/>
    <x v="16"/>
  </r>
  <r>
    <x v="50"/>
    <x v="0"/>
    <n v="8"/>
    <n v="6"/>
    <n v="0.75"/>
    <n v="1"/>
    <x v="1"/>
    <x v="1"/>
    <x v="16"/>
  </r>
  <r>
    <x v="50"/>
    <x v="1"/>
    <n v="5"/>
    <n v="2"/>
    <n v="0.4"/>
    <n v="1"/>
    <x v="1"/>
    <x v="1"/>
    <x v="16"/>
  </r>
  <r>
    <x v="51"/>
    <x v="2"/>
    <n v="21"/>
    <n v="21"/>
    <n v="1"/>
    <n v="3"/>
    <x v="1"/>
    <x v="1"/>
    <x v="16"/>
  </r>
  <r>
    <x v="51"/>
    <x v="0"/>
    <n v="15"/>
    <n v="7"/>
    <n v="0.46660000000000001"/>
    <n v="0"/>
    <x v="1"/>
    <x v="1"/>
    <x v="16"/>
  </r>
  <r>
    <x v="51"/>
    <x v="1"/>
    <n v="4"/>
    <n v="3"/>
    <n v="0.75"/>
    <n v="1"/>
    <x v="1"/>
    <x v="1"/>
    <x v="16"/>
  </r>
  <r>
    <x v="0"/>
    <x v="2"/>
    <n v="32"/>
    <n v="26"/>
    <n v="0.8125"/>
    <n v="3"/>
    <x v="2"/>
    <x v="1"/>
    <x v="0"/>
  </r>
  <r>
    <x v="0"/>
    <x v="0"/>
    <n v="9"/>
    <n v="3"/>
    <n v="0.33329999999999999"/>
    <n v="0"/>
    <x v="2"/>
    <x v="1"/>
    <x v="0"/>
  </r>
  <r>
    <x v="0"/>
    <x v="1"/>
    <n v="24"/>
    <n v="13"/>
    <n v="0.54159999999999997"/>
    <n v="4"/>
    <x v="2"/>
    <x v="1"/>
    <x v="0"/>
  </r>
  <r>
    <x v="1"/>
    <x v="2"/>
    <n v="8"/>
    <n v="4"/>
    <n v="0.5"/>
    <n v="0"/>
    <x v="2"/>
    <x v="1"/>
    <x v="0"/>
  </r>
  <r>
    <x v="1"/>
    <x v="0"/>
    <n v="15"/>
    <n v="9"/>
    <n v="0.6"/>
    <n v="0"/>
    <x v="2"/>
    <x v="1"/>
    <x v="0"/>
  </r>
  <r>
    <x v="1"/>
    <x v="1"/>
    <n v="3"/>
    <n v="3"/>
    <n v="1"/>
    <n v="0"/>
    <x v="2"/>
    <x v="1"/>
    <x v="0"/>
  </r>
  <r>
    <x v="2"/>
    <x v="2"/>
    <n v="9"/>
    <n v="7"/>
    <n v="0.77769999999999995"/>
    <n v="2"/>
    <x v="2"/>
    <x v="1"/>
    <x v="1"/>
  </r>
  <r>
    <x v="2"/>
    <x v="0"/>
    <n v="8"/>
    <n v="6"/>
    <n v="0.75"/>
    <n v="1"/>
    <x v="2"/>
    <x v="1"/>
    <x v="1"/>
  </r>
  <r>
    <x v="2"/>
    <x v="1"/>
    <n v="13"/>
    <n v="7"/>
    <n v="0.53839999999999999"/>
    <n v="0"/>
    <x v="2"/>
    <x v="1"/>
    <x v="1"/>
  </r>
  <r>
    <x v="3"/>
    <x v="2"/>
    <n v="24"/>
    <n v="23"/>
    <n v="0.95830000000000004"/>
    <n v="2"/>
    <x v="2"/>
    <x v="1"/>
    <x v="1"/>
  </r>
  <r>
    <x v="3"/>
    <x v="0"/>
    <n v="2"/>
    <n v="1"/>
    <n v="0.5"/>
    <n v="0"/>
    <x v="2"/>
    <x v="1"/>
    <x v="1"/>
  </r>
  <r>
    <x v="3"/>
    <x v="1"/>
    <n v="4"/>
    <n v="3"/>
    <n v="0.75"/>
    <n v="0"/>
    <x v="2"/>
    <x v="1"/>
    <x v="1"/>
  </r>
  <r>
    <x v="4"/>
    <x v="2"/>
    <n v="16"/>
    <n v="14"/>
    <n v="0.875"/>
    <n v="3"/>
    <x v="2"/>
    <x v="1"/>
    <x v="1"/>
  </r>
  <r>
    <x v="4"/>
    <x v="0"/>
    <n v="5"/>
    <n v="2"/>
    <n v="0.4"/>
    <n v="0"/>
    <x v="2"/>
    <x v="1"/>
    <x v="1"/>
  </r>
  <r>
    <x v="4"/>
    <x v="1"/>
    <n v="2"/>
    <n v="1"/>
    <n v="0.5"/>
    <n v="0"/>
    <x v="2"/>
    <x v="1"/>
    <x v="1"/>
  </r>
  <r>
    <x v="5"/>
    <x v="2"/>
    <n v="22"/>
    <n v="17"/>
    <n v="0.77270000000000005"/>
    <n v="3"/>
    <x v="2"/>
    <x v="1"/>
    <x v="1"/>
  </r>
  <r>
    <x v="5"/>
    <x v="0"/>
    <n v="20"/>
    <n v="12"/>
    <n v="0.6"/>
    <n v="1"/>
    <x v="2"/>
    <x v="1"/>
    <x v="1"/>
  </r>
  <r>
    <x v="5"/>
    <x v="1"/>
    <n v="32"/>
    <n v="18"/>
    <n v="0.5625"/>
    <n v="2"/>
    <x v="2"/>
    <x v="1"/>
    <x v="1"/>
  </r>
  <r>
    <x v="7"/>
    <x v="2"/>
    <n v="77"/>
    <n v="71"/>
    <n v="0.92200000000000004"/>
    <n v="4"/>
    <x v="2"/>
    <x v="1"/>
    <x v="1"/>
  </r>
  <r>
    <x v="7"/>
    <x v="0"/>
    <n v="25"/>
    <n v="20"/>
    <n v="0.8"/>
    <n v="8"/>
    <x v="2"/>
    <x v="1"/>
    <x v="1"/>
  </r>
  <r>
    <x v="7"/>
    <x v="1"/>
    <n v="30"/>
    <n v="19"/>
    <n v="0.63329999999999997"/>
    <n v="5"/>
    <x v="2"/>
    <x v="1"/>
    <x v="1"/>
  </r>
  <r>
    <x v="6"/>
    <x v="2"/>
    <n v="39"/>
    <n v="34"/>
    <n v="0.87170000000000003"/>
    <n v="0"/>
    <x v="2"/>
    <x v="1"/>
    <x v="1"/>
  </r>
  <r>
    <x v="6"/>
    <x v="0"/>
    <n v="22"/>
    <n v="16"/>
    <n v="0.72719999999999996"/>
    <n v="3"/>
    <x v="2"/>
    <x v="1"/>
    <x v="1"/>
  </r>
  <r>
    <x v="6"/>
    <x v="1"/>
    <n v="8"/>
    <n v="6"/>
    <n v="0.75"/>
    <n v="2"/>
    <x v="2"/>
    <x v="1"/>
    <x v="1"/>
  </r>
  <r>
    <x v="8"/>
    <x v="2"/>
    <n v="54"/>
    <n v="46"/>
    <n v="0.8518"/>
    <n v="3"/>
    <x v="2"/>
    <x v="1"/>
    <x v="2"/>
  </r>
  <r>
    <x v="8"/>
    <x v="0"/>
    <n v="44"/>
    <n v="32"/>
    <n v="0.72719999999999996"/>
    <n v="4"/>
    <x v="2"/>
    <x v="1"/>
    <x v="2"/>
  </r>
  <r>
    <x v="8"/>
    <x v="1"/>
    <n v="62"/>
    <n v="43"/>
    <n v="0.69350000000000001"/>
    <n v="4"/>
    <x v="2"/>
    <x v="1"/>
    <x v="2"/>
  </r>
  <r>
    <x v="9"/>
    <x v="2"/>
    <n v="44"/>
    <n v="44"/>
    <n v="1"/>
    <n v="0"/>
    <x v="2"/>
    <x v="1"/>
    <x v="2"/>
  </r>
  <r>
    <x v="9"/>
    <x v="0"/>
    <n v="54"/>
    <n v="42"/>
    <n v="0.77769999999999995"/>
    <n v="0"/>
    <x v="2"/>
    <x v="1"/>
    <x v="2"/>
  </r>
  <r>
    <x v="9"/>
    <x v="1"/>
    <n v="69"/>
    <n v="47"/>
    <n v="0.68110000000000004"/>
    <n v="0"/>
    <x v="2"/>
    <x v="1"/>
    <x v="2"/>
  </r>
  <r>
    <x v="10"/>
    <x v="2"/>
    <n v="28"/>
    <n v="22"/>
    <n v="0.78569999999999995"/>
    <n v="2"/>
    <x v="2"/>
    <x v="1"/>
    <x v="2"/>
  </r>
  <r>
    <x v="10"/>
    <x v="0"/>
    <n v="14"/>
    <n v="12"/>
    <n v="0.85709999999999997"/>
    <n v="1"/>
    <x v="2"/>
    <x v="1"/>
    <x v="2"/>
  </r>
  <r>
    <x v="10"/>
    <x v="1"/>
    <n v="11"/>
    <n v="5"/>
    <n v="0.45450000000000002"/>
    <n v="0"/>
    <x v="2"/>
    <x v="1"/>
    <x v="2"/>
  </r>
  <r>
    <x v="11"/>
    <x v="2"/>
    <n v="89"/>
    <n v="84"/>
    <n v="0.94379999999999997"/>
    <n v="13"/>
    <x v="2"/>
    <x v="1"/>
    <x v="2"/>
  </r>
  <r>
    <x v="11"/>
    <x v="0"/>
    <n v="38"/>
    <n v="31"/>
    <n v="0.81569999999999998"/>
    <n v="2"/>
    <x v="2"/>
    <x v="1"/>
    <x v="2"/>
  </r>
  <r>
    <x v="11"/>
    <x v="1"/>
    <n v="33"/>
    <n v="25"/>
    <n v="0.75749999999999995"/>
    <n v="4"/>
    <x v="2"/>
    <x v="1"/>
    <x v="2"/>
  </r>
  <r>
    <x v="12"/>
    <x v="2"/>
    <n v="72"/>
    <n v="66"/>
    <n v="0.91659999999999997"/>
    <n v="5"/>
    <x v="2"/>
    <x v="1"/>
    <x v="2"/>
  </r>
  <r>
    <x v="12"/>
    <x v="0"/>
    <n v="44"/>
    <n v="34"/>
    <n v="0.77270000000000005"/>
    <n v="7"/>
    <x v="2"/>
    <x v="1"/>
    <x v="2"/>
  </r>
  <r>
    <x v="12"/>
    <x v="1"/>
    <n v="41"/>
    <n v="38"/>
    <n v="0.92679999999999996"/>
    <n v="5"/>
    <x v="2"/>
    <x v="1"/>
    <x v="2"/>
  </r>
  <r>
    <x v="53"/>
    <x v="2"/>
    <n v="20"/>
    <n v="17"/>
    <n v="0.85"/>
    <n v="1"/>
    <x v="2"/>
    <x v="1"/>
    <x v="0"/>
  </r>
  <r>
    <x v="53"/>
    <x v="0"/>
    <n v="10"/>
    <n v="0"/>
    <n v="0"/>
    <n v="0"/>
    <x v="2"/>
    <x v="1"/>
    <x v="0"/>
  </r>
  <r>
    <x v="53"/>
    <x v="1"/>
    <n v="2"/>
    <n v="0"/>
    <n v="0"/>
    <n v="0"/>
    <x v="2"/>
    <x v="1"/>
    <x v="0"/>
  </r>
  <r>
    <x v="13"/>
    <x v="2"/>
    <n v="118"/>
    <n v="109"/>
    <n v="0.92369999999999997"/>
    <n v="23"/>
    <x v="2"/>
    <x v="1"/>
    <x v="3"/>
  </r>
  <r>
    <x v="13"/>
    <x v="0"/>
    <n v="98"/>
    <n v="83"/>
    <n v="0.84689999999999999"/>
    <n v="20"/>
    <x v="2"/>
    <x v="1"/>
    <x v="3"/>
  </r>
  <r>
    <x v="13"/>
    <x v="1"/>
    <n v="21"/>
    <n v="19"/>
    <n v="0.90469999999999995"/>
    <n v="5"/>
    <x v="2"/>
    <x v="1"/>
    <x v="3"/>
  </r>
  <r>
    <x v="14"/>
    <x v="2"/>
    <n v="61"/>
    <n v="52"/>
    <n v="0.85240000000000005"/>
    <n v="3"/>
    <x v="2"/>
    <x v="1"/>
    <x v="2"/>
  </r>
  <r>
    <x v="14"/>
    <x v="0"/>
    <n v="76"/>
    <n v="51"/>
    <n v="0.67100000000000004"/>
    <n v="3"/>
    <x v="2"/>
    <x v="1"/>
    <x v="2"/>
  </r>
  <r>
    <x v="14"/>
    <x v="1"/>
    <n v="40"/>
    <n v="27"/>
    <n v="0.67500000000000004"/>
    <n v="5"/>
    <x v="2"/>
    <x v="1"/>
    <x v="2"/>
  </r>
  <r>
    <x v="15"/>
    <x v="2"/>
    <n v="12"/>
    <n v="11"/>
    <n v="0.91659999999999997"/>
    <n v="0"/>
    <x v="2"/>
    <x v="1"/>
    <x v="4"/>
  </r>
  <r>
    <x v="15"/>
    <x v="0"/>
    <n v="13"/>
    <n v="4"/>
    <n v="0.30759999999999998"/>
    <n v="0"/>
    <x v="2"/>
    <x v="1"/>
    <x v="4"/>
  </r>
  <r>
    <x v="15"/>
    <x v="1"/>
    <n v="4"/>
    <n v="4"/>
    <n v="1"/>
    <n v="0"/>
    <x v="2"/>
    <x v="1"/>
    <x v="4"/>
  </r>
  <r>
    <x v="16"/>
    <x v="2"/>
    <n v="11"/>
    <n v="8"/>
    <n v="0.72719999999999996"/>
    <n v="0"/>
    <x v="2"/>
    <x v="1"/>
    <x v="5"/>
  </r>
  <r>
    <x v="16"/>
    <x v="0"/>
    <n v="21"/>
    <n v="14"/>
    <n v="0.66659999999999997"/>
    <n v="4"/>
    <x v="2"/>
    <x v="1"/>
    <x v="5"/>
  </r>
  <r>
    <x v="16"/>
    <x v="1"/>
    <n v="17"/>
    <n v="6"/>
    <n v="0.35289999999999999"/>
    <n v="1"/>
    <x v="2"/>
    <x v="1"/>
    <x v="5"/>
  </r>
  <r>
    <x v="17"/>
    <x v="2"/>
    <n v="65"/>
    <n v="59"/>
    <n v="0.90759999999999996"/>
    <n v="16"/>
    <x v="2"/>
    <x v="1"/>
    <x v="3"/>
  </r>
  <r>
    <x v="17"/>
    <x v="0"/>
    <n v="63"/>
    <n v="29"/>
    <n v="0.46029999999999999"/>
    <n v="5"/>
    <x v="2"/>
    <x v="1"/>
    <x v="3"/>
  </r>
  <r>
    <x v="17"/>
    <x v="1"/>
    <n v="56"/>
    <n v="42"/>
    <n v="0.75"/>
    <n v="9"/>
    <x v="2"/>
    <x v="1"/>
    <x v="3"/>
  </r>
  <r>
    <x v="52"/>
    <x v="2"/>
    <n v="51"/>
    <n v="48"/>
    <n v="0.94110000000000005"/>
    <n v="7"/>
    <x v="2"/>
    <x v="1"/>
    <x v="3"/>
  </r>
  <r>
    <x v="52"/>
    <x v="0"/>
    <n v="40"/>
    <n v="31"/>
    <n v="0.77500000000000002"/>
    <n v="4"/>
    <x v="2"/>
    <x v="1"/>
    <x v="3"/>
  </r>
  <r>
    <x v="52"/>
    <x v="1"/>
    <n v="25"/>
    <n v="20"/>
    <n v="0.8"/>
    <n v="5"/>
    <x v="2"/>
    <x v="1"/>
    <x v="3"/>
  </r>
  <r>
    <x v="18"/>
    <x v="2"/>
    <n v="52"/>
    <n v="43"/>
    <n v="0.82689999999999997"/>
    <n v="3"/>
    <x v="2"/>
    <x v="1"/>
    <x v="3"/>
  </r>
  <r>
    <x v="18"/>
    <x v="0"/>
    <n v="26"/>
    <n v="19"/>
    <n v="0.73070000000000002"/>
    <n v="0"/>
    <x v="2"/>
    <x v="1"/>
    <x v="3"/>
  </r>
  <r>
    <x v="18"/>
    <x v="1"/>
    <n v="14"/>
    <n v="12"/>
    <n v="0.85709999999999997"/>
    <n v="0"/>
    <x v="2"/>
    <x v="1"/>
    <x v="3"/>
  </r>
  <r>
    <x v="19"/>
    <x v="2"/>
    <n v="20"/>
    <n v="16"/>
    <n v="0.8"/>
    <n v="2"/>
    <x v="2"/>
    <x v="1"/>
    <x v="6"/>
  </r>
  <r>
    <x v="19"/>
    <x v="0"/>
    <n v="11"/>
    <n v="3"/>
    <n v="0.2727"/>
    <n v="0"/>
    <x v="2"/>
    <x v="1"/>
    <x v="6"/>
  </r>
  <r>
    <x v="19"/>
    <x v="1"/>
    <n v="19"/>
    <n v="11"/>
    <n v="0.57889999999999997"/>
    <n v="1"/>
    <x v="2"/>
    <x v="1"/>
    <x v="6"/>
  </r>
  <r>
    <x v="21"/>
    <x v="2"/>
    <n v="23"/>
    <n v="19"/>
    <n v="0.82599999999999996"/>
    <n v="0"/>
    <x v="2"/>
    <x v="1"/>
    <x v="0"/>
  </r>
  <r>
    <x v="21"/>
    <x v="0"/>
    <n v="16"/>
    <n v="14"/>
    <n v="0.875"/>
    <n v="2"/>
    <x v="2"/>
    <x v="1"/>
    <x v="0"/>
  </r>
  <r>
    <x v="21"/>
    <x v="1"/>
    <n v="13"/>
    <n v="10"/>
    <n v="0.76919999999999999"/>
    <n v="0"/>
    <x v="2"/>
    <x v="1"/>
    <x v="0"/>
  </r>
  <r>
    <x v="22"/>
    <x v="2"/>
    <n v="51"/>
    <n v="45"/>
    <n v="0.88229999999999997"/>
    <n v="5"/>
    <x v="2"/>
    <x v="1"/>
    <x v="8"/>
  </r>
  <r>
    <x v="22"/>
    <x v="0"/>
    <n v="89"/>
    <n v="62"/>
    <n v="0.6966"/>
    <n v="14"/>
    <x v="2"/>
    <x v="1"/>
    <x v="8"/>
  </r>
  <r>
    <x v="22"/>
    <x v="1"/>
    <n v="26"/>
    <n v="17"/>
    <n v="0.65380000000000005"/>
    <n v="4"/>
    <x v="2"/>
    <x v="1"/>
    <x v="8"/>
  </r>
  <r>
    <x v="24"/>
    <x v="2"/>
    <n v="18"/>
    <n v="14"/>
    <n v="0.77769999999999995"/>
    <n v="3"/>
    <x v="2"/>
    <x v="1"/>
    <x v="9"/>
  </r>
  <r>
    <x v="24"/>
    <x v="0"/>
    <n v="32"/>
    <n v="17"/>
    <n v="0.53120000000000001"/>
    <n v="0"/>
    <x v="2"/>
    <x v="1"/>
    <x v="9"/>
  </r>
  <r>
    <x v="24"/>
    <x v="1"/>
    <n v="30"/>
    <n v="25"/>
    <n v="0.83330000000000004"/>
    <n v="3"/>
    <x v="2"/>
    <x v="1"/>
    <x v="9"/>
  </r>
  <r>
    <x v="25"/>
    <x v="2"/>
    <n v="45"/>
    <n v="42"/>
    <n v="0.93330000000000002"/>
    <n v="0"/>
    <x v="2"/>
    <x v="1"/>
    <x v="10"/>
  </r>
  <r>
    <x v="25"/>
    <x v="0"/>
    <n v="54"/>
    <n v="40"/>
    <n v="0.74070000000000003"/>
    <n v="7"/>
    <x v="2"/>
    <x v="1"/>
    <x v="10"/>
  </r>
  <r>
    <x v="25"/>
    <x v="1"/>
    <n v="25"/>
    <n v="20"/>
    <n v="0.8"/>
    <n v="5"/>
    <x v="2"/>
    <x v="1"/>
    <x v="10"/>
  </r>
  <r>
    <x v="26"/>
    <x v="2"/>
    <n v="86"/>
    <n v="73"/>
    <n v="0.8488"/>
    <n v="3"/>
    <x v="2"/>
    <x v="1"/>
    <x v="10"/>
  </r>
  <r>
    <x v="26"/>
    <x v="0"/>
    <n v="99"/>
    <n v="78"/>
    <n v="0.78779999999999994"/>
    <n v="19"/>
    <x v="2"/>
    <x v="1"/>
    <x v="10"/>
  </r>
  <r>
    <x v="26"/>
    <x v="1"/>
    <n v="32"/>
    <n v="23"/>
    <n v="0.71870000000000001"/>
    <n v="4"/>
    <x v="2"/>
    <x v="1"/>
    <x v="10"/>
  </r>
  <r>
    <x v="28"/>
    <x v="2"/>
    <n v="6"/>
    <n v="5"/>
    <n v="0.83330000000000004"/>
    <n v="0"/>
    <x v="2"/>
    <x v="1"/>
    <x v="11"/>
  </r>
  <r>
    <x v="28"/>
    <x v="0"/>
    <n v="6"/>
    <n v="5"/>
    <n v="0.83330000000000004"/>
    <n v="0"/>
    <x v="2"/>
    <x v="1"/>
    <x v="11"/>
  </r>
  <r>
    <x v="28"/>
    <x v="1"/>
    <n v="2"/>
    <n v="2"/>
    <n v="1"/>
    <n v="0"/>
    <x v="2"/>
    <x v="1"/>
    <x v="11"/>
  </r>
  <r>
    <x v="30"/>
    <x v="2"/>
    <n v="19"/>
    <n v="16"/>
    <n v="0.84209999999999996"/>
    <n v="0"/>
    <x v="2"/>
    <x v="1"/>
    <x v="4"/>
  </r>
  <r>
    <x v="30"/>
    <x v="0"/>
    <n v="8"/>
    <n v="4"/>
    <n v="0.5"/>
    <n v="0"/>
    <x v="2"/>
    <x v="1"/>
    <x v="4"/>
  </r>
  <r>
    <x v="30"/>
    <x v="1"/>
    <n v="11"/>
    <n v="4"/>
    <n v="0.36359999999999998"/>
    <n v="0"/>
    <x v="2"/>
    <x v="1"/>
    <x v="4"/>
  </r>
  <r>
    <x v="31"/>
    <x v="2"/>
    <n v="13"/>
    <n v="11"/>
    <n v="0.84609999999999996"/>
    <n v="2"/>
    <x v="2"/>
    <x v="1"/>
    <x v="4"/>
  </r>
  <r>
    <x v="31"/>
    <x v="0"/>
    <n v="1"/>
    <n v="1"/>
    <n v="1"/>
    <n v="0"/>
    <x v="2"/>
    <x v="1"/>
    <x v="4"/>
  </r>
  <r>
    <x v="32"/>
    <x v="2"/>
    <n v="11"/>
    <n v="10"/>
    <n v="0.90900000000000003"/>
    <n v="0"/>
    <x v="2"/>
    <x v="1"/>
    <x v="4"/>
  </r>
  <r>
    <x v="32"/>
    <x v="0"/>
    <n v="6"/>
    <n v="3"/>
    <n v="0.5"/>
    <n v="1"/>
    <x v="2"/>
    <x v="1"/>
    <x v="4"/>
  </r>
  <r>
    <x v="32"/>
    <x v="1"/>
    <n v="2"/>
    <n v="1"/>
    <n v="0.5"/>
    <n v="0"/>
    <x v="2"/>
    <x v="1"/>
    <x v="4"/>
  </r>
  <r>
    <x v="33"/>
    <x v="2"/>
    <n v="9"/>
    <n v="7"/>
    <n v="0.77769999999999995"/>
    <n v="0"/>
    <x v="2"/>
    <x v="1"/>
    <x v="4"/>
  </r>
  <r>
    <x v="33"/>
    <x v="0"/>
    <n v="4"/>
    <n v="3"/>
    <n v="0.75"/>
    <n v="0"/>
    <x v="2"/>
    <x v="1"/>
    <x v="4"/>
  </r>
  <r>
    <x v="33"/>
    <x v="1"/>
    <n v="1"/>
    <n v="1"/>
    <n v="1"/>
    <n v="0"/>
    <x v="2"/>
    <x v="1"/>
    <x v="4"/>
  </r>
  <r>
    <x v="34"/>
    <x v="2"/>
    <n v="16"/>
    <n v="15"/>
    <n v="0.9375"/>
    <n v="0"/>
    <x v="2"/>
    <x v="1"/>
    <x v="4"/>
  </r>
  <r>
    <x v="34"/>
    <x v="0"/>
    <n v="8"/>
    <n v="5"/>
    <n v="0.625"/>
    <n v="1"/>
    <x v="2"/>
    <x v="1"/>
    <x v="4"/>
  </r>
  <r>
    <x v="34"/>
    <x v="1"/>
    <n v="8"/>
    <n v="4"/>
    <n v="0.5"/>
    <n v="3"/>
    <x v="2"/>
    <x v="1"/>
    <x v="4"/>
  </r>
  <r>
    <x v="36"/>
    <x v="2"/>
    <n v="23"/>
    <n v="16"/>
    <n v="0.6956"/>
    <n v="0"/>
    <x v="2"/>
    <x v="1"/>
    <x v="12"/>
  </r>
  <r>
    <x v="36"/>
    <x v="0"/>
    <n v="21"/>
    <n v="14"/>
    <n v="0.66659999999999997"/>
    <n v="0"/>
    <x v="2"/>
    <x v="1"/>
    <x v="12"/>
  </r>
  <r>
    <x v="36"/>
    <x v="1"/>
    <n v="18"/>
    <n v="13"/>
    <n v="0.72219999999999995"/>
    <n v="2"/>
    <x v="2"/>
    <x v="1"/>
    <x v="12"/>
  </r>
  <r>
    <x v="55"/>
    <x v="2"/>
    <n v="48"/>
    <n v="43"/>
    <n v="0.89580000000000004"/>
    <n v="0"/>
    <x v="2"/>
    <x v="1"/>
    <x v="13"/>
  </r>
  <r>
    <x v="55"/>
    <x v="0"/>
    <n v="21"/>
    <n v="11"/>
    <n v="0.52380000000000004"/>
    <n v="1"/>
    <x v="2"/>
    <x v="1"/>
    <x v="13"/>
  </r>
  <r>
    <x v="55"/>
    <x v="1"/>
    <n v="12"/>
    <n v="9"/>
    <n v="0.75"/>
    <n v="0"/>
    <x v="2"/>
    <x v="1"/>
    <x v="13"/>
  </r>
  <r>
    <x v="38"/>
    <x v="2"/>
    <n v="39"/>
    <n v="35"/>
    <n v="0.89739999999999998"/>
    <n v="1"/>
    <x v="2"/>
    <x v="1"/>
    <x v="13"/>
  </r>
  <r>
    <x v="38"/>
    <x v="0"/>
    <n v="14"/>
    <n v="10"/>
    <n v="0.71419999999999995"/>
    <n v="1"/>
    <x v="2"/>
    <x v="1"/>
    <x v="13"/>
  </r>
  <r>
    <x v="38"/>
    <x v="1"/>
    <n v="13"/>
    <n v="9"/>
    <n v="0.69230000000000003"/>
    <n v="2"/>
    <x v="2"/>
    <x v="1"/>
    <x v="13"/>
  </r>
  <r>
    <x v="56"/>
    <x v="0"/>
    <n v="3"/>
    <n v="2"/>
    <n v="0.66659999999999997"/>
    <n v="0"/>
    <x v="2"/>
    <x v="1"/>
    <x v="18"/>
  </r>
  <r>
    <x v="56"/>
    <x v="1"/>
    <n v="10"/>
    <n v="8"/>
    <n v="0.8"/>
    <n v="0"/>
    <x v="2"/>
    <x v="1"/>
    <x v="18"/>
  </r>
  <r>
    <x v="39"/>
    <x v="2"/>
    <n v="61"/>
    <n v="56"/>
    <n v="0.91800000000000004"/>
    <n v="5"/>
    <x v="2"/>
    <x v="1"/>
    <x v="2"/>
  </r>
  <r>
    <x v="39"/>
    <x v="0"/>
    <n v="32"/>
    <n v="29"/>
    <n v="0.90620000000000001"/>
    <n v="4"/>
    <x v="2"/>
    <x v="1"/>
    <x v="2"/>
  </r>
  <r>
    <x v="39"/>
    <x v="1"/>
    <n v="20"/>
    <n v="17"/>
    <n v="0.85"/>
    <n v="2"/>
    <x v="2"/>
    <x v="1"/>
    <x v="2"/>
  </r>
  <r>
    <x v="40"/>
    <x v="2"/>
    <n v="27"/>
    <n v="22"/>
    <n v="0.81479999999999997"/>
    <n v="2"/>
    <x v="2"/>
    <x v="1"/>
    <x v="14"/>
  </r>
  <r>
    <x v="40"/>
    <x v="0"/>
    <n v="22"/>
    <n v="14"/>
    <n v="0.63629999999999998"/>
    <n v="0"/>
    <x v="2"/>
    <x v="1"/>
    <x v="14"/>
  </r>
  <r>
    <x v="40"/>
    <x v="1"/>
    <n v="11"/>
    <n v="7"/>
    <n v="0.63629999999999998"/>
    <n v="1"/>
    <x v="2"/>
    <x v="1"/>
    <x v="14"/>
  </r>
  <r>
    <x v="41"/>
    <x v="2"/>
    <n v="36"/>
    <n v="33"/>
    <n v="0.91659999999999997"/>
    <n v="1"/>
    <x v="2"/>
    <x v="1"/>
    <x v="14"/>
  </r>
  <r>
    <x v="41"/>
    <x v="0"/>
    <n v="16"/>
    <n v="14"/>
    <n v="0.875"/>
    <n v="1"/>
    <x v="2"/>
    <x v="1"/>
    <x v="14"/>
  </r>
  <r>
    <x v="41"/>
    <x v="1"/>
    <n v="6"/>
    <n v="3"/>
    <n v="0.5"/>
    <n v="1"/>
    <x v="2"/>
    <x v="1"/>
    <x v="14"/>
  </r>
  <r>
    <x v="42"/>
    <x v="2"/>
    <n v="99"/>
    <n v="90"/>
    <n v="0.90900000000000003"/>
    <n v="14"/>
    <x v="2"/>
    <x v="1"/>
    <x v="3"/>
  </r>
  <r>
    <x v="42"/>
    <x v="0"/>
    <n v="74"/>
    <n v="51"/>
    <n v="0.68910000000000005"/>
    <n v="10"/>
    <x v="2"/>
    <x v="1"/>
    <x v="3"/>
  </r>
  <r>
    <x v="42"/>
    <x v="1"/>
    <n v="85"/>
    <n v="70"/>
    <n v="0.82350000000000001"/>
    <n v="21"/>
    <x v="2"/>
    <x v="1"/>
    <x v="3"/>
  </r>
  <r>
    <x v="43"/>
    <x v="2"/>
    <n v="65"/>
    <n v="28"/>
    <n v="0.43070000000000003"/>
    <n v="0"/>
    <x v="2"/>
    <x v="1"/>
    <x v="6"/>
  </r>
  <r>
    <x v="43"/>
    <x v="0"/>
    <n v="76"/>
    <n v="67"/>
    <n v="0.88149999999999995"/>
    <n v="13"/>
    <x v="2"/>
    <x v="1"/>
    <x v="6"/>
  </r>
  <r>
    <x v="43"/>
    <x v="1"/>
    <n v="46"/>
    <n v="36"/>
    <n v="0.78259999999999996"/>
    <n v="8"/>
    <x v="2"/>
    <x v="1"/>
    <x v="6"/>
  </r>
  <r>
    <x v="44"/>
    <x v="2"/>
    <n v="26"/>
    <n v="20"/>
    <n v="0.76919999999999999"/>
    <n v="3"/>
    <x v="2"/>
    <x v="1"/>
    <x v="8"/>
  </r>
  <r>
    <x v="44"/>
    <x v="0"/>
    <n v="197"/>
    <n v="109"/>
    <n v="0.55320000000000003"/>
    <n v="4"/>
    <x v="2"/>
    <x v="1"/>
    <x v="8"/>
  </r>
  <r>
    <x v="44"/>
    <x v="1"/>
    <n v="27"/>
    <n v="23"/>
    <n v="0.8518"/>
    <n v="2"/>
    <x v="2"/>
    <x v="1"/>
    <x v="8"/>
  </r>
  <r>
    <x v="54"/>
    <x v="2"/>
    <n v="3"/>
    <n v="3"/>
    <n v="1"/>
    <n v="0"/>
    <x v="2"/>
    <x v="1"/>
    <x v="17"/>
  </r>
  <r>
    <x v="54"/>
    <x v="0"/>
    <n v="2"/>
    <n v="2"/>
    <n v="1"/>
    <n v="0"/>
    <x v="2"/>
    <x v="1"/>
    <x v="17"/>
  </r>
  <r>
    <x v="54"/>
    <x v="1"/>
    <n v="4"/>
    <n v="1"/>
    <n v="0.25"/>
    <n v="0"/>
    <x v="2"/>
    <x v="1"/>
    <x v="17"/>
  </r>
  <r>
    <x v="45"/>
    <x v="2"/>
    <n v="34"/>
    <n v="28"/>
    <n v="0.82350000000000001"/>
    <n v="2"/>
    <x v="2"/>
    <x v="1"/>
    <x v="15"/>
  </r>
  <r>
    <x v="45"/>
    <x v="0"/>
    <n v="29"/>
    <n v="13"/>
    <n v="0.44819999999999999"/>
    <n v="2"/>
    <x v="2"/>
    <x v="1"/>
    <x v="15"/>
  </r>
  <r>
    <x v="45"/>
    <x v="1"/>
    <n v="8"/>
    <n v="5"/>
    <n v="0.625"/>
    <n v="0"/>
    <x v="2"/>
    <x v="1"/>
    <x v="15"/>
  </r>
  <r>
    <x v="47"/>
    <x v="2"/>
    <n v="74"/>
    <n v="65"/>
    <n v="0.87829999999999997"/>
    <n v="13"/>
    <x v="2"/>
    <x v="1"/>
    <x v="8"/>
  </r>
  <r>
    <x v="47"/>
    <x v="0"/>
    <n v="39"/>
    <n v="26"/>
    <n v="0.66659999999999997"/>
    <n v="4"/>
    <x v="2"/>
    <x v="1"/>
    <x v="8"/>
  </r>
  <r>
    <x v="47"/>
    <x v="1"/>
    <n v="24"/>
    <n v="20"/>
    <n v="0.83330000000000004"/>
    <n v="4"/>
    <x v="2"/>
    <x v="1"/>
    <x v="8"/>
  </r>
  <r>
    <x v="48"/>
    <x v="2"/>
    <n v="88"/>
    <n v="75"/>
    <n v="0.85219999999999996"/>
    <n v="11"/>
    <x v="2"/>
    <x v="1"/>
    <x v="8"/>
  </r>
  <r>
    <x v="48"/>
    <x v="0"/>
    <n v="54"/>
    <n v="34"/>
    <n v="0.62960000000000005"/>
    <n v="7"/>
    <x v="2"/>
    <x v="1"/>
    <x v="8"/>
  </r>
  <r>
    <x v="48"/>
    <x v="1"/>
    <n v="36"/>
    <n v="29"/>
    <n v="0.80549999999999999"/>
    <n v="4"/>
    <x v="2"/>
    <x v="1"/>
    <x v="8"/>
  </r>
  <r>
    <x v="49"/>
    <x v="2"/>
    <n v="17"/>
    <n v="14"/>
    <n v="0.82350000000000001"/>
    <n v="0"/>
    <x v="2"/>
    <x v="1"/>
    <x v="8"/>
  </r>
  <r>
    <x v="49"/>
    <x v="0"/>
    <n v="46"/>
    <n v="17"/>
    <n v="0.3695"/>
    <n v="2"/>
    <x v="2"/>
    <x v="1"/>
    <x v="8"/>
  </r>
  <r>
    <x v="49"/>
    <x v="1"/>
    <n v="5"/>
    <n v="2"/>
    <n v="0.4"/>
    <n v="0"/>
    <x v="2"/>
    <x v="1"/>
    <x v="8"/>
  </r>
  <r>
    <x v="50"/>
    <x v="2"/>
    <n v="18"/>
    <n v="17"/>
    <n v="0.94440000000000002"/>
    <n v="2"/>
    <x v="2"/>
    <x v="1"/>
    <x v="16"/>
  </r>
  <r>
    <x v="50"/>
    <x v="0"/>
    <n v="20"/>
    <n v="13"/>
    <n v="0.65"/>
    <n v="1"/>
    <x v="2"/>
    <x v="1"/>
    <x v="16"/>
  </r>
  <r>
    <x v="50"/>
    <x v="1"/>
    <n v="4"/>
    <n v="4"/>
    <n v="1"/>
    <n v="0"/>
    <x v="2"/>
    <x v="1"/>
    <x v="16"/>
  </r>
  <r>
    <x v="51"/>
    <x v="2"/>
    <n v="30"/>
    <n v="29"/>
    <n v="0.96660000000000001"/>
    <n v="3"/>
    <x v="2"/>
    <x v="1"/>
    <x v="16"/>
  </r>
  <r>
    <x v="51"/>
    <x v="0"/>
    <n v="21"/>
    <n v="10"/>
    <n v="0.47610000000000002"/>
    <n v="0"/>
    <x v="2"/>
    <x v="1"/>
    <x v="16"/>
  </r>
  <r>
    <x v="51"/>
    <x v="1"/>
    <n v="7"/>
    <n v="5"/>
    <n v="0.71419999999999995"/>
    <n v="0"/>
    <x v="2"/>
    <x v="1"/>
    <x v="16"/>
  </r>
  <r>
    <x v="0"/>
    <x v="2"/>
    <n v="20"/>
    <n v="18"/>
    <n v="0.9"/>
    <n v="1"/>
    <x v="3"/>
    <x v="1"/>
    <x v="0"/>
  </r>
  <r>
    <x v="0"/>
    <x v="0"/>
    <n v="19"/>
    <n v="9"/>
    <n v="0.47360000000000002"/>
    <n v="2"/>
    <x v="3"/>
    <x v="1"/>
    <x v="0"/>
  </r>
  <r>
    <x v="0"/>
    <x v="1"/>
    <n v="20"/>
    <n v="11"/>
    <n v="0.55000000000000004"/>
    <n v="3"/>
    <x v="3"/>
    <x v="1"/>
    <x v="0"/>
  </r>
  <r>
    <x v="1"/>
    <x v="2"/>
    <n v="7"/>
    <n v="4"/>
    <n v="0.57140000000000002"/>
    <n v="0"/>
    <x v="3"/>
    <x v="1"/>
    <x v="0"/>
  </r>
  <r>
    <x v="1"/>
    <x v="0"/>
    <n v="5"/>
    <n v="3"/>
    <n v="0.6"/>
    <n v="0"/>
    <x v="3"/>
    <x v="1"/>
    <x v="0"/>
  </r>
  <r>
    <x v="1"/>
    <x v="1"/>
    <n v="3"/>
    <n v="3"/>
    <n v="1"/>
    <n v="0"/>
    <x v="3"/>
    <x v="1"/>
    <x v="0"/>
  </r>
  <r>
    <x v="2"/>
    <x v="2"/>
    <n v="12"/>
    <n v="8"/>
    <n v="0.66659999999999997"/>
    <n v="1"/>
    <x v="3"/>
    <x v="1"/>
    <x v="1"/>
  </r>
  <r>
    <x v="2"/>
    <x v="0"/>
    <n v="19"/>
    <n v="13"/>
    <n v="0.68420000000000003"/>
    <n v="1"/>
    <x v="3"/>
    <x v="1"/>
    <x v="1"/>
  </r>
  <r>
    <x v="2"/>
    <x v="1"/>
    <n v="7"/>
    <n v="4"/>
    <n v="0.57140000000000002"/>
    <n v="1"/>
    <x v="3"/>
    <x v="1"/>
    <x v="1"/>
  </r>
  <r>
    <x v="3"/>
    <x v="2"/>
    <n v="22"/>
    <n v="19"/>
    <n v="0.86360000000000003"/>
    <n v="1"/>
    <x v="3"/>
    <x v="1"/>
    <x v="1"/>
  </r>
  <r>
    <x v="3"/>
    <x v="0"/>
    <n v="5"/>
    <n v="1"/>
    <n v="0.2"/>
    <n v="0"/>
    <x v="3"/>
    <x v="1"/>
    <x v="1"/>
  </r>
  <r>
    <x v="3"/>
    <x v="1"/>
    <n v="4"/>
    <n v="2"/>
    <n v="0.5"/>
    <n v="1"/>
    <x v="3"/>
    <x v="1"/>
    <x v="1"/>
  </r>
  <r>
    <x v="4"/>
    <x v="2"/>
    <n v="17"/>
    <n v="16"/>
    <n v="0.94110000000000005"/>
    <n v="3"/>
    <x v="3"/>
    <x v="1"/>
    <x v="1"/>
  </r>
  <r>
    <x v="4"/>
    <x v="0"/>
    <n v="6"/>
    <n v="5"/>
    <n v="0.83330000000000004"/>
    <n v="0"/>
    <x v="3"/>
    <x v="1"/>
    <x v="1"/>
  </r>
  <r>
    <x v="5"/>
    <x v="2"/>
    <n v="44"/>
    <n v="39"/>
    <n v="0.88629999999999998"/>
    <n v="6"/>
    <x v="3"/>
    <x v="1"/>
    <x v="1"/>
  </r>
  <r>
    <x v="5"/>
    <x v="0"/>
    <n v="19"/>
    <n v="11"/>
    <n v="0.57889999999999997"/>
    <n v="0"/>
    <x v="3"/>
    <x v="1"/>
    <x v="1"/>
  </r>
  <r>
    <x v="5"/>
    <x v="1"/>
    <n v="22"/>
    <n v="18"/>
    <n v="0.81810000000000005"/>
    <n v="3"/>
    <x v="3"/>
    <x v="1"/>
    <x v="1"/>
  </r>
  <r>
    <x v="7"/>
    <x v="2"/>
    <n v="77"/>
    <n v="70"/>
    <n v="0.90900000000000003"/>
    <n v="10"/>
    <x v="3"/>
    <x v="1"/>
    <x v="1"/>
  </r>
  <r>
    <x v="7"/>
    <x v="0"/>
    <n v="24"/>
    <n v="18"/>
    <n v="0.75"/>
    <n v="5"/>
    <x v="3"/>
    <x v="1"/>
    <x v="1"/>
  </r>
  <r>
    <x v="7"/>
    <x v="1"/>
    <n v="8"/>
    <n v="3"/>
    <n v="0.375"/>
    <n v="0"/>
    <x v="3"/>
    <x v="1"/>
    <x v="1"/>
  </r>
  <r>
    <x v="6"/>
    <x v="2"/>
    <n v="31"/>
    <n v="28"/>
    <n v="0.9032"/>
    <n v="3"/>
    <x v="3"/>
    <x v="1"/>
    <x v="1"/>
  </r>
  <r>
    <x v="6"/>
    <x v="0"/>
    <n v="15"/>
    <n v="13"/>
    <n v="0.86660000000000004"/>
    <n v="0"/>
    <x v="3"/>
    <x v="1"/>
    <x v="1"/>
  </r>
  <r>
    <x v="6"/>
    <x v="1"/>
    <n v="11"/>
    <n v="8"/>
    <n v="0.72719999999999996"/>
    <n v="2"/>
    <x v="3"/>
    <x v="1"/>
    <x v="1"/>
  </r>
  <r>
    <x v="8"/>
    <x v="2"/>
    <n v="56"/>
    <n v="46"/>
    <n v="0.82140000000000002"/>
    <n v="3"/>
    <x v="3"/>
    <x v="1"/>
    <x v="2"/>
  </r>
  <r>
    <x v="8"/>
    <x v="0"/>
    <n v="31"/>
    <n v="21"/>
    <n v="0.6774"/>
    <n v="6"/>
    <x v="3"/>
    <x v="1"/>
    <x v="2"/>
  </r>
  <r>
    <x v="8"/>
    <x v="1"/>
    <n v="77"/>
    <n v="56"/>
    <n v="0.72719999999999996"/>
    <n v="8"/>
    <x v="3"/>
    <x v="1"/>
    <x v="2"/>
  </r>
  <r>
    <x v="9"/>
    <x v="2"/>
    <n v="42"/>
    <n v="41"/>
    <n v="0.97609999999999997"/>
    <n v="0"/>
    <x v="3"/>
    <x v="1"/>
    <x v="2"/>
  </r>
  <r>
    <x v="9"/>
    <x v="0"/>
    <n v="44"/>
    <n v="34"/>
    <n v="0.77270000000000005"/>
    <n v="0"/>
    <x v="3"/>
    <x v="1"/>
    <x v="2"/>
  </r>
  <r>
    <x v="9"/>
    <x v="1"/>
    <n v="61"/>
    <n v="33"/>
    <n v="0.54090000000000005"/>
    <n v="0"/>
    <x v="3"/>
    <x v="1"/>
    <x v="2"/>
  </r>
  <r>
    <x v="10"/>
    <x v="2"/>
    <n v="12"/>
    <n v="10"/>
    <n v="0.83330000000000004"/>
    <n v="0"/>
    <x v="3"/>
    <x v="1"/>
    <x v="2"/>
  </r>
  <r>
    <x v="10"/>
    <x v="0"/>
    <n v="9"/>
    <n v="6"/>
    <n v="0.66659999999999997"/>
    <n v="1"/>
    <x v="3"/>
    <x v="1"/>
    <x v="2"/>
  </r>
  <r>
    <x v="10"/>
    <x v="1"/>
    <n v="7"/>
    <n v="5"/>
    <n v="0.71419999999999995"/>
    <n v="2"/>
    <x v="3"/>
    <x v="1"/>
    <x v="2"/>
  </r>
  <r>
    <x v="11"/>
    <x v="2"/>
    <n v="74"/>
    <n v="66"/>
    <n v="0.89180000000000004"/>
    <n v="11"/>
    <x v="3"/>
    <x v="1"/>
    <x v="2"/>
  </r>
  <r>
    <x v="11"/>
    <x v="0"/>
    <n v="49"/>
    <n v="32"/>
    <n v="0.65300000000000002"/>
    <n v="5"/>
    <x v="3"/>
    <x v="1"/>
    <x v="2"/>
  </r>
  <r>
    <x v="11"/>
    <x v="1"/>
    <n v="40"/>
    <n v="32"/>
    <n v="0.8"/>
    <n v="6"/>
    <x v="3"/>
    <x v="1"/>
    <x v="2"/>
  </r>
  <r>
    <x v="12"/>
    <x v="2"/>
    <n v="77"/>
    <n v="69"/>
    <n v="0.89610000000000001"/>
    <n v="9"/>
    <x v="3"/>
    <x v="1"/>
    <x v="2"/>
  </r>
  <r>
    <x v="12"/>
    <x v="0"/>
    <n v="33"/>
    <n v="24"/>
    <n v="0.72719999999999996"/>
    <n v="3"/>
    <x v="3"/>
    <x v="1"/>
    <x v="2"/>
  </r>
  <r>
    <x v="12"/>
    <x v="1"/>
    <n v="50"/>
    <n v="46"/>
    <n v="0.92"/>
    <n v="15"/>
    <x v="3"/>
    <x v="1"/>
    <x v="2"/>
  </r>
  <r>
    <x v="53"/>
    <x v="2"/>
    <n v="25"/>
    <n v="22"/>
    <n v="0.88"/>
    <n v="0"/>
    <x v="3"/>
    <x v="1"/>
    <x v="0"/>
  </r>
  <r>
    <x v="53"/>
    <x v="0"/>
    <n v="10"/>
    <n v="5"/>
    <n v="0.5"/>
    <n v="1"/>
    <x v="3"/>
    <x v="1"/>
    <x v="0"/>
  </r>
  <r>
    <x v="53"/>
    <x v="1"/>
    <n v="5"/>
    <n v="3"/>
    <n v="0.6"/>
    <n v="0"/>
    <x v="3"/>
    <x v="1"/>
    <x v="0"/>
  </r>
  <r>
    <x v="13"/>
    <x v="2"/>
    <n v="105"/>
    <n v="94"/>
    <n v="0.8952"/>
    <n v="17"/>
    <x v="3"/>
    <x v="1"/>
    <x v="3"/>
  </r>
  <r>
    <x v="13"/>
    <x v="0"/>
    <n v="56"/>
    <n v="49"/>
    <n v="0.875"/>
    <n v="10"/>
    <x v="3"/>
    <x v="1"/>
    <x v="3"/>
  </r>
  <r>
    <x v="13"/>
    <x v="1"/>
    <n v="22"/>
    <n v="19"/>
    <n v="0.86360000000000003"/>
    <n v="6"/>
    <x v="3"/>
    <x v="1"/>
    <x v="3"/>
  </r>
  <r>
    <x v="14"/>
    <x v="2"/>
    <n v="46"/>
    <n v="34"/>
    <n v="0.73909999999999998"/>
    <n v="5"/>
    <x v="3"/>
    <x v="1"/>
    <x v="2"/>
  </r>
  <r>
    <x v="14"/>
    <x v="0"/>
    <n v="65"/>
    <n v="40"/>
    <n v="0.61529999999999996"/>
    <n v="5"/>
    <x v="3"/>
    <x v="1"/>
    <x v="2"/>
  </r>
  <r>
    <x v="14"/>
    <x v="1"/>
    <n v="56"/>
    <n v="32"/>
    <n v="0.57140000000000002"/>
    <n v="1"/>
    <x v="3"/>
    <x v="1"/>
    <x v="2"/>
  </r>
  <r>
    <x v="15"/>
    <x v="2"/>
    <n v="10"/>
    <n v="9"/>
    <n v="0.9"/>
    <n v="0"/>
    <x v="3"/>
    <x v="1"/>
    <x v="4"/>
  </r>
  <r>
    <x v="15"/>
    <x v="0"/>
    <n v="6"/>
    <n v="4"/>
    <n v="0.66659999999999997"/>
    <n v="1"/>
    <x v="3"/>
    <x v="1"/>
    <x v="4"/>
  </r>
  <r>
    <x v="16"/>
    <x v="2"/>
    <n v="17"/>
    <n v="11"/>
    <n v="0.64700000000000002"/>
    <n v="0"/>
    <x v="3"/>
    <x v="1"/>
    <x v="5"/>
  </r>
  <r>
    <x v="16"/>
    <x v="0"/>
    <n v="13"/>
    <n v="7"/>
    <n v="0.53839999999999999"/>
    <n v="0"/>
    <x v="3"/>
    <x v="1"/>
    <x v="5"/>
  </r>
  <r>
    <x v="16"/>
    <x v="1"/>
    <n v="5"/>
    <n v="2"/>
    <n v="0.4"/>
    <n v="0"/>
    <x v="3"/>
    <x v="1"/>
    <x v="5"/>
  </r>
  <r>
    <x v="17"/>
    <x v="2"/>
    <n v="62"/>
    <n v="54"/>
    <n v="0.87090000000000001"/>
    <n v="18"/>
    <x v="3"/>
    <x v="1"/>
    <x v="3"/>
  </r>
  <r>
    <x v="17"/>
    <x v="0"/>
    <n v="45"/>
    <n v="22"/>
    <n v="0.48880000000000001"/>
    <n v="3"/>
    <x v="3"/>
    <x v="1"/>
    <x v="3"/>
  </r>
  <r>
    <x v="17"/>
    <x v="1"/>
    <n v="31"/>
    <n v="18"/>
    <n v="0.5806"/>
    <n v="7"/>
    <x v="3"/>
    <x v="1"/>
    <x v="3"/>
  </r>
  <r>
    <x v="52"/>
    <x v="2"/>
    <n v="52"/>
    <n v="45"/>
    <n v="0.86529999999999996"/>
    <n v="11"/>
    <x v="3"/>
    <x v="1"/>
    <x v="3"/>
  </r>
  <r>
    <x v="52"/>
    <x v="0"/>
    <n v="47"/>
    <n v="37"/>
    <n v="0.78720000000000001"/>
    <n v="4"/>
    <x v="3"/>
    <x v="1"/>
    <x v="3"/>
  </r>
  <r>
    <x v="52"/>
    <x v="1"/>
    <n v="15"/>
    <n v="13"/>
    <n v="0.86660000000000004"/>
    <n v="4"/>
    <x v="3"/>
    <x v="1"/>
    <x v="3"/>
  </r>
  <r>
    <x v="18"/>
    <x v="2"/>
    <n v="35"/>
    <n v="29"/>
    <n v="0.82850000000000001"/>
    <n v="6"/>
    <x v="3"/>
    <x v="1"/>
    <x v="3"/>
  </r>
  <r>
    <x v="18"/>
    <x v="0"/>
    <n v="24"/>
    <n v="20"/>
    <n v="0.83330000000000004"/>
    <n v="0"/>
    <x v="3"/>
    <x v="1"/>
    <x v="3"/>
  </r>
  <r>
    <x v="18"/>
    <x v="1"/>
    <n v="8"/>
    <n v="5"/>
    <n v="0.625"/>
    <n v="0"/>
    <x v="3"/>
    <x v="1"/>
    <x v="3"/>
  </r>
  <r>
    <x v="19"/>
    <x v="2"/>
    <n v="20"/>
    <n v="18"/>
    <n v="0.9"/>
    <n v="2"/>
    <x v="3"/>
    <x v="1"/>
    <x v="6"/>
  </r>
  <r>
    <x v="19"/>
    <x v="0"/>
    <n v="9"/>
    <n v="5"/>
    <n v="0.55549999999999999"/>
    <n v="0"/>
    <x v="3"/>
    <x v="1"/>
    <x v="6"/>
  </r>
  <r>
    <x v="19"/>
    <x v="1"/>
    <n v="11"/>
    <n v="5"/>
    <n v="0.45450000000000002"/>
    <n v="0"/>
    <x v="3"/>
    <x v="1"/>
    <x v="6"/>
  </r>
  <r>
    <x v="21"/>
    <x v="2"/>
    <n v="23"/>
    <n v="21"/>
    <n v="0.91300000000000003"/>
    <n v="0"/>
    <x v="3"/>
    <x v="1"/>
    <x v="0"/>
  </r>
  <r>
    <x v="21"/>
    <x v="0"/>
    <n v="12"/>
    <n v="8"/>
    <n v="0.66659999999999997"/>
    <n v="0"/>
    <x v="3"/>
    <x v="1"/>
    <x v="0"/>
  </r>
  <r>
    <x v="21"/>
    <x v="1"/>
    <n v="4"/>
    <n v="4"/>
    <n v="1"/>
    <n v="2"/>
    <x v="3"/>
    <x v="1"/>
    <x v="0"/>
  </r>
  <r>
    <x v="22"/>
    <x v="2"/>
    <n v="59"/>
    <n v="49"/>
    <n v="0.83050000000000002"/>
    <n v="11"/>
    <x v="3"/>
    <x v="1"/>
    <x v="8"/>
  </r>
  <r>
    <x v="22"/>
    <x v="0"/>
    <n v="86"/>
    <n v="68"/>
    <n v="0.79059999999999997"/>
    <n v="12"/>
    <x v="3"/>
    <x v="1"/>
    <x v="8"/>
  </r>
  <r>
    <x v="22"/>
    <x v="1"/>
    <n v="31"/>
    <n v="21"/>
    <n v="0.6774"/>
    <n v="3"/>
    <x v="3"/>
    <x v="1"/>
    <x v="8"/>
  </r>
  <r>
    <x v="24"/>
    <x v="2"/>
    <n v="15"/>
    <n v="15"/>
    <n v="1"/>
    <n v="4"/>
    <x v="3"/>
    <x v="1"/>
    <x v="9"/>
  </r>
  <r>
    <x v="24"/>
    <x v="0"/>
    <n v="32"/>
    <n v="22"/>
    <n v="0.6875"/>
    <n v="1"/>
    <x v="3"/>
    <x v="1"/>
    <x v="9"/>
  </r>
  <r>
    <x v="24"/>
    <x v="1"/>
    <n v="24"/>
    <n v="17"/>
    <n v="0.70830000000000004"/>
    <n v="2"/>
    <x v="3"/>
    <x v="1"/>
    <x v="9"/>
  </r>
  <r>
    <x v="25"/>
    <x v="2"/>
    <n v="52"/>
    <n v="37"/>
    <n v="0.71150000000000002"/>
    <n v="2"/>
    <x v="3"/>
    <x v="1"/>
    <x v="10"/>
  </r>
  <r>
    <x v="25"/>
    <x v="0"/>
    <n v="52"/>
    <n v="42"/>
    <n v="0.80759999999999998"/>
    <n v="8"/>
    <x v="3"/>
    <x v="1"/>
    <x v="10"/>
  </r>
  <r>
    <x v="25"/>
    <x v="1"/>
    <n v="24"/>
    <n v="17"/>
    <n v="0.70830000000000004"/>
    <n v="2"/>
    <x v="3"/>
    <x v="1"/>
    <x v="10"/>
  </r>
  <r>
    <x v="26"/>
    <x v="2"/>
    <n v="65"/>
    <n v="57"/>
    <n v="0.87690000000000001"/>
    <n v="7"/>
    <x v="3"/>
    <x v="1"/>
    <x v="10"/>
  </r>
  <r>
    <x v="26"/>
    <x v="0"/>
    <n v="91"/>
    <n v="68"/>
    <n v="0.74719999999999998"/>
    <n v="15"/>
    <x v="3"/>
    <x v="1"/>
    <x v="10"/>
  </r>
  <r>
    <x v="26"/>
    <x v="1"/>
    <n v="28"/>
    <n v="23"/>
    <n v="0.82140000000000002"/>
    <n v="6"/>
    <x v="3"/>
    <x v="1"/>
    <x v="10"/>
  </r>
  <r>
    <x v="28"/>
    <x v="2"/>
    <n v="12"/>
    <n v="12"/>
    <n v="1"/>
    <n v="3"/>
    <x v="3"/>
    <x v="1"/>
    <x v="11"/>
  </r>
  <r>
    <x v="28"/>
    <x v="0"/>
    <n v="8"/>
    <n v="6"/>
    <n v="0.75"/>
    <n v="0"/>
    <x v="3"/>
    <x v="1"/>
    <x v="11"/>
  </r>
  <r>
    <x v="30"/>
    <x v="2"/>
    <n v="17"/>
    <n v="14"/>
    <n v="0.82350000000000001"/>
    <n v="0"/>
    <x v="3"/>
    <x v="1"/>
    <x v="4"/>
  </r>
  <r>
    <x v="30"/>
    <x v="0"/>
    <n v="11"/>
    <n v="7"/>
    <n v="0.63629999999999998"/>
    <n v="0"/>
    <x v="3"/>
    <x v="1"/>
    <x v="4"/>
  </r>
  <r>
    <x v="30"/>
    <x v="1"/>
    <n v="10"/>
    <n v="5"/>
    <n v="0.5"/>
    <n v="1"/>
    <x v="3"/>
    <x v="1"/>
    <x v="4"/>
  </r>
  <r>
    <x v="31"/>
    <x v="2"/>
    <n v="6"/>
    <n v="4"/>
    <n v="0.66659999999999997"/>
    <n v="0"/>
    <x v="3"/>
    <x v="1"/>
    <x v="4"/>
  </r>
  <r>
    <x v="31"/>
    <x v="0"/>
    <n v="4"/>
    <n v="3"/>
    <n v="0.75"/>
    <n v="0"/>
    <x v="3"/>
    <x v="1"/>
    <x v="4"/>
  </r>
  <r>
    <x v="31"/>
    <x v="1"/>
    <n v="1"/>
    <n v="1"/>
    <n v="1"/>
    <n v="0"/>
    <x v="3"/>
    <x v="1"/>
    <x v="4"/>
  </r>
  <r>
    <x v="32"/>
    <x v="2"/>
    <n v="10"/>
    <n v="10"/>
    <n v="1"/>
    <n v="1"/>
    <x v="3"/>
    <x v="1"/>
    <x v="4"/>
  </r>
  <r>
    <x v="32"/>
    <x v="0"/>
    <n v="6"/>
    <n v="3"/>
    <n v="0.5"/>
    <n v="0"/>
    <x v="3"/>
    <x v="1"/>
    <x v="4"/>
  </r>
  <r>
    <x v="32"/>
    <x v="1"/>
    <n v="6"/>
    <n v="4"/>
    <n v="0.66659999999999997"/>
    <n v="1"/>
    <x v="3"/>
    <x v="1"/>
    <x v="4"/>
  </r>
  <r>
    <x v="33"/>
    <x v="2"/>
    <n v="3"/>
    <n v="3"/>
    <n v="1"/>
    <n v="0"/>
    <x v="3"/>
    <x v="1"/>
    <x v="4"/>
  </r>
  <r>
    <x v="33"/>
    <x v="0"/>
    <n v="1"/>
    <n v="1"/>
    <n v="1"/>
    <n v="0"/>
    <x v="3"/>
    <x v="1"/>
    <x v="4"/>
  </r>
  <r>
    <x v="33"/>
    <x v="1"/>
    <n v="2"/>
    <n v="2"/>
    <n v="1"/>
    <n v="0"/>
    <x v="3"/>
    <x v="1"/>
    <x v="4"/>
  </r>
  <r>
    <x v="34"/>
    <x v="2"/>
    <n v="22"/>
    <n v="20"/>
    <n v="0.90900000000000003"/>
    <n v="1"/>
    <x v="3"/>
    <x v="1"/>
    <x v="4"/>
  </r>
  <r>
    <x v="34"/>
    <x v="0"/>
    <n v="12"/>
    <n v="8"/>
    <n v="0.66659999999999997"/>
    <n v="1"/>
    <x v="3"/>
    <x v="1"/>
    <x v="4"/>
  </r>
  <r>
    <x v="34"/>
    <x v="1"/>
    <n v="6"/>
    <n v="5"/>
    <n v="0.83330000000000004"/>
    <n v="0"/>
    <x v="3"/>
    <x v="1"/>
    <x v="4"/>
  </r>
  <r>
    <x v="36"/>
    <x v="2"/>
    <n v="25"/>
    <n v="21"/>
    <n v="0.84"/>
    <n v="1"/>
    <x v="3"/>
    <x v="1"/>
    <x v="12"/>
  </r>
  <r>
    <x v="36"/>
    <x v="0"/>
    <n v="32"/>
    <n v="23"/>
    <n v="0.71870000000000001"/>
    <n v="0"/>
    <x v="3"/>
    <x v="1"/>
    <x v="12"/>
  </r>
  <r>
    <x v="36"/>
    <x v="1"/>
    <n v="10"/>
    <n v="8"/>
    <n v="0.8"/>
    <n v="2"/>
    <x v="3"/>
    <x v="1"/>
    <x v="12"/>
  </r>
  <r>
    <x v="55"/>
    <x v="2"/>
    <n v="38"/>
    <n v="37"/>
    <n v="0.97360000000000002"/>
    <n v="3"/>
    <x v="3"/>
    <x v="1"/>
    <x v="13"/>
  </r>
  <r>
    <x v="55"/>
    <x v="0"/>
    <n v="12"/>
    <n v="9"/>
    <n v="0.75"/>
    <n v="2"/>
    <x v="3"/>
    <x v="1"/>
    <x v="13"/>
  </r>
  <r>
    <x v="55"/>
    <x v="1"/>
    <n v="13"/>
    <n v="8"/>
    <n v="0.61529999999999996"/>
    <n v="1"/>
    <x v="3"/>
    <x v="1"/>
    <x v="13"/>
  </r>
  <r>
    <x v="38"/>
    <x v="2"/>
    <n v="47"/>
    <n v="41"/>
    <n v="0.87229999999999996"/>
    <n v="3"/>
    <x v="3"/>
    <x v="1"/>
    <x v="13"/>
  </r>
  <r>
    <x v="38"/>
    <x v="0"/>
    <n v="29"/>
    <n v="19"/>
    <n v="0.65510000000000002"/>
    <n v="4"/>
    <x v="3"/>
    <x v="1"/>
    <x v="13"/>
  </r>
  <r>
    <x v="38"/>
    <x v="1"/>
    <n v="11"/>
    <n v="6"/>
    <n v="0.5454"/>
    <n v="0"/>
    <x v="3"/>
    <x v="1"/>
    <x v="13"/>
  </r>
  <r>
    <x v="56"/>
    <x v="0"/>
    <n v="5"/>
    <n v="3"/>
    <n v="0.6"/>
    <n v="0"/>
    <x v="3"/>
    <x v="1"/>
    <x v="18"/>
  </r>
  <r>
    <x v="56"/>
    <x v="1"/>
    <n v="12"/>
    <n v="8"/>
    <n v="0.66659999999999997"/>
    <n v="0"/>
    <x v="3"/>
    <x v="1"/>
    <x v="18"/>
  </r>
  <r>
    <x v="39"/>
    <x v="2"/>
    <n v="61"/>
    <n v="54"/>
    <n v="0.88519999999999999"/>
    <n v="6"/>
    <x v="3"/>
    <x v="1"/>
    <x v="2"/>
  </r>
  <r>
    <x v="39"/>
    <x v="0"/>
    <n v="47"/>
    <n v="43"/>
    <n v="0.91479999999999995"/>
    <n v="12"/>
    <x v="3"/>
    <x v="1"/>
    <x v="2"/>
  </r>
  <r>
    <x v="39"/>
    <x v="1"/>
    <n v="14"/>
    <n v="13"/>
    <n v="0.92849999999999999"/>
    <n v="2"/>
    <x v="3"/>
    <x v="1"/>
    <x v="2"/>
  </r>
  <r>
    <x v="40"/>
    <x v="2"/>
    <n v="31"/>
    <n v="29"/>
    <n v="0.93540000000000001"/>
    <n v="0"/>
    <x v="3"/>
    <x v="1"/>
    <x v="14"/>
  </r>
  <r>
    <x v="40"/>
    <x v="0"/>
    <n v="25"/>
    <n v="15"/>
    <n v="0.6"/>
    <n v="0"/>
    <x v="3"/>
    <x v="1"/>
    <x v="14"/>
  </r>
  <r>
    <x v="40"/>
    <x v="1"/>
    <n v="17"/>
    <n v="12"/>
    <n v="0.70579999999999998"/>
    <n v="0"/>
    <x v="3"/>
    <x v="1"/>
    <x v="14"/>
  </r>
  <r>
    <x v="41"/>
    <x v="2"/>
    <n v="17"/>
    <n v="14"/>
    <n v="0.82350000000000001"/>
    <n v="1"/>
    <x v="3"/>
    <x v="1"/>
    <x v="14"/>
  </r>
  <r>
    <x v="41"/>
    <x v="0"/>
    <n v="19"/>
    <n v="13"/>
    <n v="0.68420000000000003"/>
    <n v="0"/>
    <x v="3"/>
    <x v="1"/>
    <x v="14"/>
  </r>
  <r>
    <x v="41"/>
    <x v="1"/>
    <n v="7"/>
    <n v="3"/>
    <n v="0.42849999999999999"/>
    <n v="0"/>
    <x v="3"/>
    <x v="1"/>
    <x v="14"/>
  </r>
  <r>
    <x v="42"/>
    <x v="2"/>
    <n v="93"/>
    <n v="81"/>
    <n v="0.87090000000000001"/>
    <n v="18"/>
    <x v="3"/>
    <x v="1"/>
    <x v="3"/>
  </r>
  <r>
    <x v="42"/>
    <x v="0"/>
    <n v="67"/>
    <n v="49"/>
    <n v="0.73129999999999995"/>
    <n v="13"/>
    <x v="3"/>
    <x v="1"/>
    <x v="3"/>
  </r>
  <r>
    <x v="42"/>
    <x v="1"/>
    <n v="53"/>
    <n v="36"/>
    <n v="0.67920000000000003"/>
    <n v="7"/>
    <x v="3"/>
    <x v="1"/>
    <x v="3"/>
  </r>
  <r>
    <x v="43"/>
    <x v="2"/>
    <n v="52"/>
    <n v="32"/>
    <n v="0.61529999999999996"/>
    <n v="0"/>
    <x v="3"/>
    <x v="1"/>
    <x v="6"/>
  </r>
  <r>
    <x v="43"/>
    <x v="0"/>
    <n v="45"/>
    <n v="35"/>
    <n v="0.77769999999999995"/>
    <n v="11"/>
    <x v="3"/>
    <x v="1"/>
    <x v="6"/>
  </r>
  <r>
    <x v="43"/>
    <x v="1"/>
    <n v="42"/>
    <n v="38"/>
    <n v="0.90469999999999995"/>
    <n v="13"/>
    <x v="3"/>
    <x v="1"/>
    <x v="6"/>
  </r>
  <r>
    <x v="44"/>
    <x v="2"/>
    <n v="30"/>
    <n v="29"/>
    <n v="0.96660000000000001"/>
    <n v="3"/>
    <x v="3"/>
    <x v="1"/>
    <x v="8"/>
  </r>
  <r>
    <x v="44"/>
    <x v="0"/>
    <n v="166"/>
    <n v="76"/>
    <n v="0.45779999999999998"/>
    <n v="1"/>
    <x v="3"/>
    <x v="1"/>
    <x v="8"/>
  </r>
  <r>
    <x v="44"/>
    <x v="1"/>
    <n v="18"/>
    <n v="12"/>
    <n v="0.66659999999999997"/>
    <n v="0"/>
    <x v="3"/>
    <x v="1"/>
    <x v="8"/>
  </r>
  <r>
    <x v="54"/>
    <x v="2"/>
    <n v="3"/>
    <n v="2"/>
    <n v="0.66659999999999997"/>
    <n v="0"/>
    <x v="3"/>
    <x v="1"/>
    <x v="17"/>
  </r>
  <r>
    <x v="54"/>
    <x v="0"/>
    <n v="2"/>
    <n v="2"/>
    <n v="1"/>
    <n v="0"/>
    <x v="3"/>
    <x v="1"/>
    <x v="17"/>
  </r>
  <r>
    <x v="54"/>
    <x v="1"/>
    <n v="2"/>
    <n v="1"/>
    <n v="0.5"/>
    <n v="0"/>
    <x v="3"/>
    <x v="1"/>
    <x v="17"/>
  </r>
  <r>
    <x v="45"/>
    <x v="2"/>
    <n v="29"/>
    <n v="25"/>
    <n v="0.86199999999999999"/>
    <n v="4"/>
    <x v="3"/>
    <x v="1"/>
    <x v="15"/>
  </r>
  <r>
    <x v="45"/>
    <x v="0"/>
    <n v="21"/>
    <n v="6"/>
    <n v="0.28570000000000001"/>
    <n v="0"/>
    <x v="3"/>
    <x v="1"/>
    <x v="15"/>
  </r>
  <r>
    <x v="45"/>
    <x v="1"/>
    <n v="11"/>
    <n v="4"/>
    <n v="0.36359999999999998"/>
    <n v="0"/>
    <x v="3"/>
    <x v="1"/>
    <x v="15"/>
  </r>
  <r>
    <x v="47"/>
    <x v="2"/>
    <n v="82"/>
    <n v="67"/>
    <n v="0.81699999999999995"/>
    <n v="9"/>
    <x v="3"/>
    <x v="1"/>
    <x v="8"/>
  </r>
  <r>
    <x v="47"/>
    <x v="0"/>
    <n v="29"/>
    <n v="19"/>
    <n v="0.65510000000000002"/>
    <n v="4"/>
    <x v="3"/>
    <x v="1"/>
    <x v="8"/>
  </r>
  <r>
    <x v="47"/>
    <x v="1"/>
    <n v="18"/>
    <n v="13"/>
    <n v="0.72219999999999995"/>
    <n v="1"/>
    <x v="3"/>
    <x v="1"/>
    <x v="8"/>
  </r>
  <r>
    <x v="48"/>
    <x v="2"/>
    <n v="85"/>
    <n v="75"/>
    <n v="0.88229999999999997"/>
    <n v="18"/>
    <x v="3"/>
    <x v="1"/>
    <x v="8"/>
  </r>
  <r>
    <x v="48"/>
    <x v="0"/>
    <n v="37"/>
    <n v="26"/>
    <n v="0.70269999999999999"/>
    <n v="4"/>
    <x v="3"/>
    <x v="1"/>
    <x v="8"/>
  </r>
  <r>
    <x v="48"/>
    <x v="1"/>
    <n v="39"/>
    <n v="26"/>
    <n v="0.66659999999999997"/>
    <n v="4"/>
    <x v="3"/>
    <x v="1"/>
    <x v="8"/>
  </r>
  <r>
    <x v="49"/>
    <x v="2"/>
    <n v="21"/>
    <n v="17"/>
    <n v="0.8095"/>
    <n v="2"/>
    <x v="3"/>
    <x v="1"/>
    <x v="8"/>
  </r>
  <r>
    <x v="49"/>
    <x v="0"/>
    <n v="60"/>
    <n v="31"/>
    <n v="0.51659999999999995"/>
    <n v="5"/>
    <x v="3"/>
    <x v="1"/>
    <x v="8"/>
  </r>
  <r>
    <x v="49"/>
    <x v="1"/>
    <n v="13"/>
    <n v="12"/>
    <n v="0.92300000000000004"/>
    <n v="0"/>
    <x v="3"/>
    <x v="1"/>
    <x v="8"/>
  </r>
  <r>
    <x v="50"/>
    <x v="2"/>
    <n v="16"/>
    <n v="15"/>
    <n v="0.9375"/>
    <n v="1"/>
    <x v="3"/>
    <x v="1"/>
    <x v="16"/>
  </r>
  <r>
    <x v="50"/>
    <x v="0"/>
    <n v="10"/>
    <n v="3"/>
    <n v="0.3"/>
    <n v="0"/>
    <x v="3"/>
    <x v="1"/>
    <x v="16"/>
  </r>
  <r>
    <x v="50"/>
    <x v="1"/>
    <n v="4"/>
    <n v="4"/>
    <n v="1"/>
    <n v="0"/>
    <x v="3"/>
    <x v="1"/>
    <x v="16"/>
  </r>
  <r>
    <x v="51"/>
    <x v="2"/>
    <n v="18"/>
    <n v="15"/>
    <n v="0.83330000000000004"/>
    <n v="1"/>
    <x v="3"/>
    <x v="1"/>
    <x v="16"/>
  </r>
  <r>
    <x v="51"/>
    <x v="0"/>
    <n v="16"/>
    <n v="4"/>
    <n v="0.25"/>
    <n v="0"/>
    <x v="3"/>
    <x v="1"/>
    <x v="16"/>
  </r>
  <r>
    <x v="51"/>
    <x v="1"/>
    <n v="5"/>
    <n v="3"/>
    <n v="0.6"/>
    <n v="0"/>
    <x v="3"/>
    <x v="1"/>
    <x v="16"/>
  </r>
  <r>
    <x v="0"/>
    <x v="2"/>
    <n v="26"/>
    <n v="21"/>
    <n v="0.80759999999999998"/>
    <n v="0"/>
    <x v="4"/>
    <x v="1"/>
    <x v="0"/>
  </r>
  <r>
    <x v="0"/>
    <x v="0"/>
    <n v="17"/>
    <n v="4"/>
    <n v="0.23519999999999999"/>
    <n v="2"/>
    <x v="4"/>
    <x v="1"/>
    <x v="0"/>
  </r>
  <r>
    <x v="0"/>
    <x v="1"/>
    <n v="10"/>
    <n v="4"/>
    <n v="0.4"/>
    <n v="1"/>
    <x v="4"/>
    <x v="1"/>
    <x v="0"/>
  </r>
  <r>
    <x v="1"/>
    <x v="2"/>
    <n v="18"/>
    <n v="15"/>
    <n v="0.83330000000000004"/>
    <n v="0"/>
    <x v="4"/>
    <x v="1"/>
    <x v="0"/>
  </r>
  <r>
    <x v="1"/>
    <x v="0"/>
    <n v="7"/>
    <n v="4"/>
    <n v="0.57140000000000002"/>
    <n v="0"/>
    <x v="4"/>
    <x v="1"/>
    <x v="0"/>
  </r>
  <r>
    <x v="1"/>
    <x v="1"/>
    <n v="6"/>
    <n v="5"/>
    <n v="0.83330000000000004"/>
    <n v="0"/>
    <x v="4"/>
    <x v="1"/>
    <x v="0"/>
  </r>
  <r>
    <x v="2"/>
    <x v="2"/>
    <n v="12"/>
    <n v="11"/>
    <n v="0.91659999999999997"/>
    <n v="0"/>
    <x v="4"/>
    <x v="1"/>
    <x v="1"/>
  </r>
  <r>
    <x v="2"/>
    <x v="0"/>
    <n v="7"/>
    <n v="5"/>
    <n v="0.71419999999999995"/>
    <n v="0"/>
    <x v="4"/>
    <x v="1"/>
    <x v="1"/>
  </r>
  <r>
    <x v="2"/>
    <x v="1"/>
    <n v="8"/>
    <n v="2"/>
    <n v="0.25"/>
    <n v="0"/>
    <x v="4"/>
    <x v="1"/>
    <x v="1"/>
  </r>
  <r>
    <x v="3"/>
    <x v="2"/>
    <n v="22"/>
    <n v="19"/>
    <n v="0.86360000000000003"/>
    <n v="0"/>
    <x v="4"/>
    <x v="1"/>
    <x v="1"/>
  </r>
  <r>
    <x v="3"/>
    <x v="0"/>
    <n v="9"/>
    <n v="4"/>
    <n v="0.44440000000000002"/>
    <n v="0"/>
    <x v="4"/>
    <x v="1"/>
    <x v="1"/>
  </r>
  <r>
    <x v="3"/>
    <x v="1"/>
    <n v="4"/>
    <n v="3"/>
    <n v="0.75"/>
    <n v="0"/>
    <x v="4"/>
    <x v="1"/>
    <x v="1"/>
  </r>
  <r>
    <x v="4"/>
    <x v="2"/>
    <n v="27"/>
    <n v="24"/>
    <n v="0.88880000000000003"/>
    <n v="2"/>
    <x v="4"/>
    <x v="1"/>
    <x v="1"/>
  </r>
  <r>
    <x v="4"/>
    <x v="0"/>
    <n v="8"/>
    <n v="5"/>
    <n v="0.625"/>
    <n v="1"/>
    <x v="4"/>
    <x v="1"/>
    <x v="1"/>
  </r>
  <r>
    <x v="4"/>
    <x v="1"/>
    <n v="2"/>
    <n v="1"/>
    <n v="0.5"/>
    <n v="0"/>
    <x v="4"/>
    <x v="1"/>
    <x v="1"/>
  </r>
  <r>
    <x v="5"/>
    <x v="2"/>
    <n v="25"/>
    <n v="22"/>
    <n v="0.88"/>
    <n v="4"/>
    <x v="4"/>
    <x v="1"/>
    <x v="1"/>
  </r>
  <r>
    <x v="5"/>
    <x v="0"/>
    <n v="17"/>
    <n v="8"/>
    <n v="0.47049999999999997"/>
    <n v="3"/>
    <x v="4"/>
    <x v="1"/>
    <x v="1"/>
  </r>
  <r>
    <x v="5"/>
    <x v="1"/>
    <n v="21"/>
    <n v="16"/>
    <n v="0.76190000000000002"/>
    <n v="1"/>
    <x v="4"/>
    <x v="1"/>
    <x v="1"/>
  </r>
  <r>
    <x v="7"/>
    <x v="2"/>
    <n v="59"/>
    <n v="54"/>
    <n v="0.91520000000000001"/>
    <n v="7"/>
    <x v="4"/>
    <x v="1"/>
    <x v="1"/>
  </r>
  <r>
    <x v="7"/>
    <x v="0"/>
    <n v="22"/>
    <n v="21"/>
    <n v="0.95450000000000002"/>
    <n v="8"/>
    <x v="4"/>
    <x v="1"/>
    <x v="1"/>
  </r>
  <r>
    <x v="7"/>
    <x v="1"/>
    <n v="17"/>
    <n v="13"/>
    <n v="0.76470000000000005"/>
    <n v="3"/>
    <x v="4"/>
    <x v="1"/>
    <x v="1"/>
  </r>
  <r>
    <x v="6"/>
    <x v="2"/>
    <n v="20"/>
    <n v="19"/>
    <n v="0.95"/>
    <n v="0"/>
    <x v="4"/>
    <x v="1"/>
    <x v="1"/>
  </r>
  <r>
    <x v="6"/>
    <x v="0"/>
    <n v="13"/>
    <n v="8"/>
    <n v="0.61529999999999996"/>
    <n v="2"/>
    <x v="4"/>
    <x v="1"/>
    <x v="1"/>
  </r>
  <r>
    <x v="6"/>
    <x v="1"/>
    <n v="9"/>
    <n v="7"/>
    <n v="0.77769999999999995"/>
    <n v="1"/>
    <x v="4"/>
    <x v="1"/>
    <x v="1"/>
  </r>
  <r>
    <x v="8"/>
    <x v="2"/>
    <n v="66"/>
    <n v="57"/>
    <n v="0.86360000000000003"/>
    <n v="6"/>
    <x v="4"/>
    <x v="1"/>
    <x v="2"/>
  </r>
  <r>
    <x v="8"/>
    <x v="0"/>
    <n v="37"/>
    <n v="24"/>
    <n v="0.64859999999999995"/>
    <n v="1"/>
    <x v="4"/>
    <x v="1"/>
    <x v="2"/>
  </r>
  <r>
    <x v="8"/>
    <x v="1"/>
    <n v="57"/>
    <n v="44"/>
    <n v="0.77190000000000003"/>
    <n v="6"/>
    <x v="4"/>
    <x v="1"/>
    <x v="2"/>
  </r>
  <r>
    <x v="9"/>
    <x v="2"/>
    <n v="44"/>
    <n v="41"/>
    <n v="0.93179999999999996"/>
    <n v="0"/>
    <x v="4"/>
    <x v="1"/>
    <x v="2"/>
  </r>
  <r>
    <x v="9"/>
    <x v="0"/>
    <n v="49"/>
    <n v="40"/>
    <n v="0.81630000000000003"/>
    <n v="1"/>
    <x v="4"/>
    <x v="1"/>
    <x v="2"/>
  </r>
  <r>
    <x v="9"/>
    <x v="1"/>
    <n v="74"/>
    <n v="49"/>
    <n v="0.66210000000000002"/>
    <n v="0"/>
    <x v="4"/>
    <x v="1"/>
    <x v="2"/>
  </r>
  <r>
    <x v="10"/>
    <x v="2"/>
    <n v="34"/>
    <n v="30"/>
    <n v="0.88229999999999997"/>
    <n v="2"/>
    <x v="4"/>
    <x v="1"/>
    <x v="2"/>
  </r>
  <r>
    <x v="10"/>
    <x v="0"/>
    <n v="11"/>
    <n v="6"/>
    <n v="0.5454"/>
    <n v="0"/>
    <x v="4"/>
    <x v="1"/>
    <x v="2"/>
  </r>
  <r>
    <x v="10"/>
    <x v="1"/>
    <n v="7"/>
    <n v="4"/>
    <n v="0.57140000000000002"/>
    <n v="1"/>
    <x v="4"/>
    <x v="1"/>
    <x v="2"/>
  </r>
  <r>
    <x v="11"/>
    <x v="2"/>
    <n v="82"/>
    <n v="71"/>
    <n v="0.86580000000000001"/>
    <n v="9"/>
    <x v="4"/>
    <x v="1"/>
    <x v="2"/>
  </r>
  <r>
    <x v="11"/>
    <x v="0"/>
    <n v="53"/>
    <n v="36"/>
    <n v="0.67920000000000003"/>
    <n v="1"/>
    <x v="4"/>
    <x v="1"/>
    <x v="2"/>
  </r>
  <r>
    <x v="11"/>
    <x v="1"/>
    <n v="35"/>
    <n v="26"/>
    <n v="0.74280000000000002"/>
    <n v="7"/>
    <x v="4"/>
    <x v="1"/>
    <x v="2"/>
  </r>
  <r>
    <x v="12"/>
    <x v="2"/>
    <n v="68"/>
    <n v="63"/>
    <n v="0.9264"/>
    <n v="7"/>
    <x v="4"/>
    <x v="1"/>
    <x v="2"/>
  </r>
  <r>
    <x v="12"/>
    <x v="0"/>
    <n v="38"/>
    <n v="30"/>
    <n v="0.78939999999999999"/>
    <n v="2"/>
    <x v="4"/>
    <x v="1"/>
    <x v="2"/>
  </r>
  <r>
    <x v="12"/>
    <x v="1"/>
    <n v="30"/>
    <n v="30"/>
    <n v="1"/>
    <n v="3"/>
    <x v="4"/>
    <x v="1"/>
    <x v="2"/>
  </r>
  <r>
    <x v="53"/>
    <x v="2"/>
    <n v="19"/>
    <n v="16"/>
    <n v="0.84209999999999996"/>
    <n v="2"/>
    <x v="4"/>
    <x v="1"/>
    <x v="0"/>
  </r>
  <r>
    <x v="53"/>
    <x v="0"/>
    <n v="9"/>
    <n v="3"/>
    <n v="0.33329999999999999"/>
    <n v="0"/>
    <x v="4"/>
    <x v="1"/>
    <x v="0"/>
  </r>
  <r>
    <x v="53"/>
    <x v="1"/>
    <n v="3"/>
    <n v="0"/>
    <n v="0"/>
    <n v="0"/>
    <x v="4"/>
    <x v="1"/>
    <x v="0"/>
  </r>
  <r>
    <x v="13"/>
    <x v="2"/>
    <n v="86"/>
    <n v="72"/>
    <n v="0.83720000000000006"/>
    <n v="20"/>
    <x v="4"/>
    <x v="1"/>
    <x v="3"/>
  </r>
  <r>
    <x v="13"/>
    <x v="0"/>
    <n v="45"/>
    <n v="39"/>
    <n v="0.86660000000000004"/>
    <n v="3"/>
    <x v="4"/>
    <x v="1"/>
    <x v="3"/>
  </r>
  <r>
    <x v="13"/>
    <x v="1"/>
    <n v="16"/>
    <n v="16"/>
    <n v="1"/>
    <n v="6"/>
    <x v="4"/>
    <x v="1"/>
    <x v="3"/>
  </r>
  <r>
    <x v="14"/>
    <x v="2"/>
    <n v="51"/>
    <n v="42"/>
    <n v="0.82350000000000001"/>
    <n v="6"/>
    <x v="4"/>
    <x v="1"/>
    <x v="2"/>
  </r>
  <r>
    <x v="14"/>
    <x v="0"/>
    <n v="68"/>
    <n v="36"/>
    <n v="0.52939999999999998"/>
    <n v="2"/>
    <x v="4"/>
    <x v="1"/>
    <x v="2"/>
  </r>
  <r>
    <x v="14"/>
    <x v="1"/>
    <n v="57"/>
    <n v="34"/>
    <n v="0.59640000000000004"/>
    <n v="3"/>
    <x v="4"/>
    <x v="1"/>
    <x v="2"/>
  </r>
  <r>
    <x v="15"/>
    <x v="2"/>
    <n v="13"/>
    <n v="12"/>
    <n v="0.92300000000000004"/>
    <n v="2"/>
    <x v="4"/>
    <x v="1"/>
    <x v="4"/>
  </r>
  <r>
    <x v="15"/>
    <x v="0"/>
    <n v="5"/>
    <n v="4"/>
    <n v="0.8"/>
    <n v="0"/>
    <x v="4"/>
    <x v="1"/>
    <x v="4"/>
  </r>
  <r>
    <x v="15"/>
    <x v="1"/>
    <n v="4"/>
    <n v="3"/>
    <n v="0.75"/>
    <n v="0"/>
    <x v="4"/>
    <x v="1"/>
    <x v="4"/>
  </r>
  <r>
    <x v="16"/>
    <x v="2"/>
    <n v="9"/>
    <n v="4"/>
    <n v="0.44440000000000002"/>
    <n v="0"/>
    <x v="4"/>
    <x v="1"/>
    <x v="5"/>
  </r>
  <r>
    <x v="16"/>
    <x v="0"/>
    <n v="12"/>
    <n v="8"/>
    <n v="0.66659999999999997"/>
    <n v="1"/>
    <x v="4"/>
    <x v="1"/>
    <x v="5"/>
  </r>
  <r>
    <x v="16"/>
    <x v="1"/>
    <n v="11"/>
    <n v="6"/>
    <n v="0.5454"/>
    <n v="2"/>
    <x v="4"/>
    <x v="1"/>
    <x v="5"/>
  </r>
  <r>
    <x v="17"/>
    <x v="2"/>
    <n v="61"/>
    <n v="59"/>
    <n v="0.96719999999999995"/>
    <n v="13"/>
    <x v="4"/>
    <x v="1"/>
    <x v="3"/>
  </r>
  <r>
    <x v="17"/>
    <x v="0"/>
    <n v="54"/>
    <n v="32"/>
    <n v="0.59250000000000003"/>
    <n v="4"/>
    <x v="4"/>
    <x v="1"/>
    <x v="3"/>
  </r>
  <r>
    <x v="17"/>
    <x v="1"/>
    <n v="49"/>
    <n v="24"/>
    <n v="0.48970000000000002"/>
    <n v="5"/>
    <x v="4"/>
    <x v="1"/>
    <x v="3"/>
  </r>
  <r>
    <x v="52"/>
    <x v="2"/>
    <n v="28"/>
    <n v="26"/>
    <n v="0.92849999999999999"/>
    <n v="7"/>
    <x v="4"/>
    <x v="1"/>
    <x v="3"/>
  </r>
  <r>
    <x v="52"/>
    <x v="0"/>
    <n v="32"/>
    <n v="27"/>
    <n v="0.84370000000000001"/>
    <n v="2"/>
    <x v="4"/>
    <x v="1"/>
    <x v="3"/>
  </r>
  <r>
    <x v="52"/>
    <x v="1"/>
    <n v="10"/>
    <n v="9"/>
    <n v="0.9"/>
    <n v="0"/>
    <x v="4"/>
    <x v="1"/>
    <x v="3"/>
  </r>
  <r>
    <x v="18"/>
    <x v="2"/>
    <n v="46"/>
    <n v="42"/>
    <n v="0.91300000000000003"/>
    <n v="8"/>
    <x v="4"/>
    <x v="1"/>
    <x v="3"/>
  </r>
  <r>
    <x v="18"/>
    <x v="0"/>
    <n v="18"/>
    <n v="10"/>
    <n v="0.55549999999999999"/>
    <n v="0"/>
    <x v="4"/>
    <x v="1"/>
    <x v="3"/>
  </r>
  <r>
    <x v="18"/>
    <x v="1"/>
    <n v="11"/>
    <n v="8"/>
    <n v="0.72719999999999996"/>
    <n v="0"/>
    <x v="4"/>
    <x v="1"/>
    <x v="3"/>
  </r>
  <r>
    <x v="19"/>
    <x v="2"/>
    <n v="24"/>
    <n v="19"/>
    <n v="0.79159999999999997"/>
    <n v="3"/>
    <x v="4"/>
    <x v="1"/>
    <x v="6"/>
  </r>
  <r>
    <x v="19"/>
    <x v="0"/>
    <n v="9"/>
    <n v="4"/>
    <n v="0.44440000000000002"/>
    <n v="0"/>
    <x v="4"/>
    <x v="1"/>
    <x v="6"/>
  </r>
  <r>
    <x v="19"/>
    <x v="1"/>
    <n v="9"/>
    <n v="3"/>
    <n v="0.33329999999999999"/>
    <n v="0"/>
    <x v="4"/>
    <x v="1"/>
    <x v="6"/>
  </r>
  <r>
    <x v="21"/>
    <x v="2"/>
    <n v="30"/>
    <n v="27"/>
    <n v="0.9"/>
    <n v="4"/>
    <x v="4"/>
    <x v="1"/>
    <x v="0"/>
  </r>
  <r>
    <x v="21"/>
    <x v="0"/>
    <n v="4"/>
    <n v="4"/>
    <n v="1"/>
    <n v="2"/>
    <x v="4"/>
    <x v="1"/>
    <x v="0"/>
  </r>
  <r>
    <x v="21"/>
    <x v="1"/>
    <n v="3"/>
    <n v="2"/>
    <n v="0.66659999999999997"/>
    <n v="0"/>
    <x v="4"/>
    <x v="1"/>
    <x v="0"/>
  </r>
  <r>
    <x v="22"/>
    <x v="2"/>
    <n v="130"/>
    <n v="101"/>
    <n v="0.77690000000000003"/>
    <n v="30"/>
    <x v="4"/>
    <x v="1"/>
    <x v="8"/>
  </r>
  <r>
    <x v="22"/>
    <x v="0"/>
    <n v="88"/>
    <n v="61"/>
    <n v="0.69310000000000005"/>
    <n v="16"/>
    <x v="4"/>
    <x v="1"/>
    <x v="8"/>
  </r>
  <r>
    <x v="22"/>
    <x v="1"/>
    <n v="25"/>
    <n v="19"/>
    <n v="0.76"/>
    <n v="2"/>
    <x v="4"/>
    <x v="1"/>
    <x v="8"/>
  </r>
  <r>
    <x v="24"/>
    <x v="2"/>
    <n v="24"/>
    <n v="22"/>
    <n v="0.91659999999999997"/>
    <n v="1"/>
    <x v="4"/>
    <x v="1"/>
    <x v="9"/>
  </r>
  <r>
    <x v="24"/>
    <x v="0"/>
    <n v="35"/>
    <n v="23"/>
    <n v="0.65710000000000002"/>
    <n v="0"/>
    <x v="4"/>
    <x v="1"/>
    <x v="9"/>
  </r>
  <r>
    <x v="24"/>
    <x v="1"/>
    <n v="32"/>
    <n v="29"/>
    <n v="0.90620000000000001"/>
    <n v="1"/>
    <x v="4"/>
    <x v="1"/>
    <x v="9"/>
  </r>
  <r>
    <x v="25"/>
    <x v="2"/>
    <n v="80"/>
    <n v="72"/>
    <n v="0.9"/>
    <n v="8"/>
    <x v="4"/>
    <x v="1"/>
    <x v="10"/>
  </r>
  <r>
    <x v="25"/>
    <x v="0"/>
    <n v="60"/>
    <n v="35"/>
    <n v="0.58330000000000004"/>
    <n v="2"/>
    <x v="4"/>
    <x v="1"/>
    <x v="10"/>
  </r>
  <r>
    <x v="25"/>
    <x v="1"/>
    <n v="26"/>
    <n v="23"/>
    <n v="0.88460000000000005"/>
    <n v="6"/>
    <x v="4"/>
    <x v="1"/>
    <x v="10"/>
  </r>
  <r>
    <x v="26"/>
    <x v="2"/>
    <n v="79"/>
    <n v="69"/>
    <n v="0.87339999999999995"/>
    <n v="6"/>
    <x v="4"/>
    <x v="1"/>
    <x v="10"/>
  </r>
  <r>
    <x v="26"/>
    <x v="0"/>
    <n v="81"/>
    <n v="61"/>
    <n v="0.753"/>
    <n v="18"/>
    <x v="4"/>
    <x v="1"/>
    <x v="10"/>
  </r>
  <r>
    <x v="26"/>
    <x v="1"/>
    <n v="27"/>
    <n v="19"/>
    <n v="0.70369999999999999"/>
    <n v="3"/>
    <x v="4"/>
    <x v="1"/>
    <x v="10"/>
  </r>
  <r>
    <x v="28"/>
    <x v="2"/>
    <n v="8"/>
    <n v="8"/>
    <n v="1"/>
    <n v="0"/>
    <x v="4"/>
    <x v="1"/>
    <x v="11"/>
  </r>
  <r>
    <x v="28"/>
    <x v="0"/>
    <n v="6"/>
    <n v="4"/>
    <n v="0.66659999999999997"/>
    <n v="0"/>
    <x v="4"/>
    <x v="1"/>
    <x v="11"/>
  </r>
  <r>
    <x v="28"/>
    <x v="1"/>
    <n v="2"/>
    <n v="1"/>
    <n v="0.5"/>
    <n v="0"/>
    <x v="4"/>
    <x v="1"/>
    <x v="11"/>
  </r>
  <r>
    <x v="30"/>
    <x v="2"/>
    <n v="20"/>
    <n v="15"/>
    <n v="0.75"/>
    <n v="0"/>
    <x v="4"/>
    <x v="1"/>
    <x v="4"/>
  </r>
  <r>
    <x v="30"/>
    <x v="0"/>
    <n v="13"/>
    <n v="8"/>
    <n v="0.61529999999999996"/>
    <n v="2"/>
    <x v="4"/>
    <x v="1"/>
    <x v="4"/>
  </r>
  <r>
    <x v="30"/>
    <x v="1"/>
    <n v="8"/>
    <n v="4"/>
    <n v="0.5"/>
    <n v="2"/>
    <x v="4"/>
    <x v="1"/>
    <x v="4"/>
  </r>
  <r>
    <x v="31"/>
    <x v="2"/>
    <n v="12"/>
    <n v="10"/>
    <n v="0.83330000000000004"/>
    <n v="2"/>
    <x v="4"/>
    <x v="1"/>
    <x v="4"/>
  </r>
  <r>
    <x v="31"/>
    <x v="0"/>
    <n v="6"/>
    <n v="4"/>
    <n v="0.66659999999999997"/>
    <n v="0"/>
    <x v="4"/>
    <x v="1"/>
    <x v="4"/>
  </r>
  <r>
    <x v="31"/>
    <x v="1"/>
    <n v="2"/>
    <n v="1"/>
    <n v="0.5"/>
    <n v="0"/>
    <x v="4"/>
    <x v="1"/>
    <x v="4"/>
  </r>
  <r>
    <x v="32"/>
    <x v="2"/>
    <n v="8"/>
    <n v="6"/>
    <n v="0.75"/>
    <n v="0"/>
    <x v="4"/>
    <x v="1"/>
    <x v="4"/>
  </r>
  <r>
    <x v="32"/>
    <x v="0"/>
    <n v="6"/>
    <n v="2"/>
    <n v="0.33329999999999999"/>
    <n v="0"/>
    <x v="4"/>
    <x v="1"/>
    <x v="4"/>
  </r>
  <r>
    <x v="32"/>
    <x v="1"/>
    <n v="3"/>
    <n v="2"/>
    <n v="0.66659999999999997"/>
    <n v="0"/>
    <x v="4"/>
    <x v="1"/>
    <x v="4"/>
  </r>
  <r>
    <x v="33"/>
    <x v="2"/>
    <n v="6"/>
    <n v="5"/>
    <n v="0.83330000000000004"/>
    <n v="1"/>
    <x v="4"/>
    <x v="1"/>
    <x v="4"/>
  </r>
  <r>
    <x v="33"/>
    <x v="0"/>
    <n v="5"/>
    <n v="5"/>
    <n v="1"/>
    <n v="0"/>
    <x v="4"/>
    <x v="1"/>
    <x v="4"/>
  </r>
  <r>
    <x v="33"/>
    <x v="1"/>
    <n v="3"/>
    <n v="2"/>
    <n v="0.66659999999999997"/>
    <n v="0"/>
    <x v="4"/>
    <x v="1"/>
    <x v="4"/>
  </r>
  <r>
    <x v="34"/>
    <x v="2"/>
    <n v="24"/>
    <n v="19"/>
    <n v="0.79159999999999997"/>
    <n v="0"/>
    <x v="4"/>
    <x v="1"/>
    <x v="4"/>
  </r>
  <r>
    <x v="34"/>
    <x v="0"/>
    <n v="5"/>
    <n v="2"/>
    <n v="0.4"/>
    <n v="1"/>
    <x v="4"/>
    <x v="1"/>
    <x v="4"/>
  </r>
  <r>
    <x v="34"/>
    <x v="1"/>
    <n v="8"/>
    <n v="5"/>
    <n v="0.625"/>
    <n v="1"/>
    <x v="4"/>
    <x v="1"/>
    <x v="4"/>
  </r>
  <r>
    <x v="36"/>
    <x v="2"/>
    <n v="31"/>
    <n v="23"/>
    <n v="0.7419"/>
    <n v="3"/>
    <x v="4"/>
    <x v="1"/>
    <x v="12"/>
  </r>
  <r>
    <x v="36"/>
    <x v="0"/>
    <n v="35"/>
    <n v="20"/>
    <n v="0.57140000000000002"/>
    <n v="2"/>
    <x v="4"/>
    <x v="1"/>
    <x v="12"/>
  </r>
  <r>
    <x v="36"/>
    <x v="1"/>
    <n v="9"/>
    <n v="7"/>
    <n v="0.77769999999999995"/>
    <n v="1"/>
    <x v="4"/>
    <x v="1"/>
    <x v="12"/>
  </r>
  <r>
    <x v="55"/>
    <x v="2"/>
    <n v="42"/>
    <n v="39"/>
    <n v="0.92849999999999999"/>
    <n v="3"/>
    <x v="4"/>
    <x v="1"/>
    <x v="13"/>
  </r>
  <r>
    <x v="55"/>
    <x v="0"/>
    <n v="18"/>
    <n v="14"/>
    <n v="0.77769999999999995"/>
    <n v="0"/>
    <x v="4"/>
    <x v="1"/>
    <x v="13"/>
  </r>
  <r>
    <x v="55"/>
    <x v="1"/>
    <n v="27"/>
    <n v="20"/>
    <n v="0.74070000000000003"/>
    <n v="1"/>
    <x v="4"/>
    <x v="1"/>
    <x v="13"/>
  </r>
  <r>
    <x v="38"/>
    <x v="2"/>
    <n v="50"/>
    <n v="44"/>
    <n v="0.88"/>
    <n v="4"/>
    <x v="4"/>
    <x v="1"/>
    <x v="13"/>
  </r>
  <r>
    <x v="38"/>
    <x v="0"/>
    <n v="17"/>
    <n v="16"/>
    <n v="0.94110000000000005"/>
    <n v="0"/>
    <x v="4"/>
    <x v="1"/>
    <x v="13"/>
  </r>
  <r>
    <x v="38"/>
    <x v="1"/>
    <n v="13"/>
    <n v="8"/>
    <n v="0.61529999999999996"/>
    <n v="0"/>
    <x v="4"/>
    <x v="1"/>
    <x v="13"/>
  </r>
  <r>
    <x v="56"/>
    <x v="0"/>
    <n v="7"/>
    <n v="3"/>
    <n v="0.42849999999999999"/>
    <n v="0"/>
    <x v="4"/>
    <x v="1"/>
    <x v="18"/>
  </r>
  <r>
    <x v="56"/>
    <x v="1"/>
    <n v="12"/>
    <n v="6"/>
    <n v="0.5"/>
    <n v="0"/>
    <x v="4"/>
    <x v="1"/>
    <x v="18"/>
  </r>
  <r>
    <x v="39"/>
    <x v="2"/>
    <n v="48"/>
    <n v="46"/>
    <n v="0.95830000000000004"/>
    <n v="7"/>
    <x v="4"/>
    <x v="1"/>
    <x v="2"/>
  </r>
  <r>
    <x v="39"/>
    <x v="0"/>
    <n v="45"/>
    <n v="38"/>
    <n v="0.84440000000000004"/>
    <n v="5"/>
    <x v="4"/>
    <x v="1"/>
    <x v="2"/>
  </r>
  <r>
    <x v="39"/>
    <x v="1"/>
    <n v="18"/>
    <n v="12"/>
    <n v="0.66659999999999997"/>
    <n v="6"/>
    <x v="4"/>
    <x v="1"/>
    <x v="2"/>
  </r>
  <r>
    <x v="40"/>
    <x v="2"/>
    <n v="48"/>
    <n v="42"/>
    <n v="0.875"/>
    <n v="1"/>
    <x v="4"/>
    <x v="1"/>
    <x v="14"/>
  </r>
  <r>
    <x v="40"/>
    <x v="0"/>
    <n v="25"/>
    <n v="11"/>
    <n v="0.44"/>
    <n v="0"/>
    <x v="4"/>
    <x v="1"/>
    <x v="14"/>
  </r>
  <r>
    <x v="40"/>
    <x v="1"/>
    <n v="13"/>
    <n v="8"/>
    <n v="0.61529999999999996"/>
    <n v="0"/>
    <x v="4"/>
    <x v="1"/>
    <x v="14"/>
  </r>
  <r>
    <x v="41"/>
    <x v="2"/>
    <n v="21"/>
    <n v="20"/>
    <n v="0.95230000000000004"/>
    <n v="1"/>
    <x v="4"/>
    <x v="1"/>
    <x v="14"/>
  </r>
  <r>
    <x v="41"/>
    <x v="0"/>
    <n v="16"/>
    <n v="15"/>
    <n v="0.9375"/>
    <n v="2"/>
    <x v="4"/>
    <x v="1"/>
    <x v="14"/>
  </r>
  <r>
    <x v="41"/>
    <x v="1"/>
    <n v="4"/>
    <n v="3"/>
    <n v="0.75"/>
    <n v="0"/>
    <x v="4"/>
    <x v="1"/>
    <x v="14"/>
  </r>
  <r>
    <x v="42"/>
    <x v="2"/>
    <n v="86"/>
    <n v="76"/>
    <n v="0.88370000000000004"/>
    <n v="13"/>
    <x v="4"/>
    <x v="1"/>
    <x v="3"/>
  </r>
  <r>
    <x v="42"/>
    <x v="0"/>
    <n v="59"/>
    <n v="40"/>
    <n v="0.67789999999999995"/>
    <n v="5"/>
    <x v="4"/>
    <x v="1"/>
    <x v="3"/>
  </r>
  <r>
    <x v="42"/>
    <x v="1"/>
    <n v="58"/>
    <n v="47"/>
    <n v="0.81030000000000002"/>
    <n v="12"/>
    <x v="4"/>
    <x v="1"/>
    <x v="3"/>
  </r>
  <r>
    <x v="43"/>
    <x v="2"/>
    <n v="76"/>
    <n v="39"/>
    <n v="0.5131"/>
    <n v="0"/>
    <x v="4"/>
    <x v="1"/>
    <x v="6"/>
  </r>
  <r>
    <x v="43"/>
    <x v="0"/>
    <n v="63"/>
    <n v="55"/>
    <n v="0.873"/>
    <n v="11"/>
    <x v="4"/>
    <x v="1"/>
    <x v="6"/>
  </r>
  <r>
    <x v="43"/>
    <x v="1"/>
    <n v="21"/>
    <n v="19"/>
    <n v="0.90469999999999995"/>
    <n v="4"/>
    <x v="4"/>
    <x v="1"/>
    <x v="6"/>
  </r>
  <r>
    <x v="44"/>
    <x v="2"/>
    <n v="31"/>
    <n v="27"/>
    <n v="0.87090000000000001"/>
    <n v="0"/>
    <x v="4"/>
    <x v="1"/>
    <x v="8"/>
  </r>
  <r>
    <x v="44"/>
    <x v="0"/>
    <n v="180"/>
    <n v="87"/>
    <n v="0.48330000000000001"/>
    <n v="1"/>
    <x v="4"/>
    <x v="1"/>
    <x v="8"/>
  </r>
  <r>
    <x v="44"/>
    <x v="1"/>
    <n v="17"/>
    <n v="15"/>
    <n v="0.88229999999999997"/>
    <n v="0"/>
    <x v="4"/>
    <x v="1"/>
    <x v="8"/>
  </r>
  <r>
    <x v="54"/>
    <x v="2"/>
    <n v="8"/>
    <n v="8"/>
    <n v="1"/>
    <n v="0"/>
    <x v="4"/>
    <x v="1"/>
    <x v="17"/>
  </r>
  <r>
    <x v="54"/>
    <x v="0"/>
    <n v="3"/>
    <n v="2"/>
    <n v="0.66659999999999997"/>
    <n v="0"/>
    <x v="4"/>
    <x v="1"/>
    <x v="17"/>
  </r>
  <r>
    <x v="54"/>
    <x v="1"/>
    <n v="3"/>
    <n v="2"/>
    <n v="0.66659999999999997"/>
    <n v="0"/>
    <x v="4"/>
    <x v="1"/>
    <x v="17"/>
  </r>
  <r>
    <x v="45"/>
    <x v="2"/>
    <n v="23"/>
    <n v="18"/>
    <n v="0.78259999999999996"/>
    <n v="2"/>
    <x v="4"/>
    <x v="1"/>
    <x v="15"/>
  </r>
  <r>
    <x v="45"/>
    <x v="0"/>
    <n v="27"/>
    <n v="18"/>
    <n v="0.66659999999999997"/>
    <n v="1"/>
    <x v="4"/>
    <x v="1"/>
    <x v="15"/>
  </r>
  <r>
    <x v="45"/>
    <x v="1"/>
    <n v="8"/>
    <n v="8"/>
    <n v="1"/>
    <n v="1"/>
    <x v="4"/>
    <x v="1"/>
    <x v="15"/>
  </r>
  <r>
    <x v="47"/>
    <x v="2"/>
    <n v="95"/>
    <n v="80"/>
    <n v="0.84209999999999996"/>
    <n v="17"/>
    <x v="4"/>
    <x v="1"/>
    <x v="8"/>
  </r>
  <r>
    <x v="47"/>
    <x v="0"/>
    <n v="21"/>
    <n v="17"/>
    <n v="0.8095"/>
    <n v="2"/>
    <x v="4"/>
    <x v="1"/>
    <x v="8"/>
  </r>
  <r>
    <x v="47"/>
    <x v="1"/>
    <n v="18"/>
    <n v="13"/>
    <n v="0.72219999999999995"/>
    <n v="2"/>
    <x v="4"/>
    <x v="1"/>
    <x v="8"/>
  </r>
  <r>
    <x v="48"/>
    <x v="2"/>
    <n v="64"/>
    <n v="56"/>
    <n v="0.875"/>
    <n v="11"/>
    <x v="4"/>
    <x v="1"/>
    <x v="8"/>
  </r>
  <r>
    <x v="48"/>
    <x v="0"/>
    <n v="35"/>
    <n v="21"/>
    <n v="0.6"/>
    <n v="3"/>
    <x v="4"/>
    <x v="1"/>
    <x v="8"/>
  </r>
  <r>
    <x v="48"/>
    <x v="1"/>
    <n v="35"/>
    <n v="27"/>
    <n v="0.77139999999999997"/>
    <n v="0"/>
    <x v="4"/>
    <x v="1"/>
    <x v="8"/>
  </r>
  <r>
    <x v="49"/>
    <x v="2"/>
    <n v="38"/>
    <n v="34"/>
    <n v="0.89470000000000005"/>
    <n v="8"/>
    <x v="4"/>
    <x v="1"/>
    <x v="8"/>
  </r>
  <r>
    <x v="49"/>
    <x v="0"/>
    <n v="59"/>
    <n v="36"/>
    <n v="0.61009999999999998"/>
    <n v="4"/>
    <x v="4"/>
    <x v="1"/>
    <x v="8"/>
  </r>
  <r>
    <x v="49"/>
    <x v="1"/>
    <n v="13"/>
    <n v="5"/>
    <n v="0.3846"/>
    <n v="2"/>
    <x v="4"/>
    <x v="1"/>
    <x v="8"/>
  </r>
  <r>
    <x v="50"/>
    <x v="2"/>
    <n v="12"/>
    <n v="10"/>
    <n v="0.83330000000000004"/>
    <n v="0"/>
    <x v="4"/>
    <x v="1"/>
    <x v="16"/>
  </r>
  <r>
    <x v="50"/>
    <x v="0"/>
    <n v="13"/>
    <n v="8"/>
    <n v="0.61529999999999996"/>
    <n v="0"/>
    <x v="4"/>
    <x v="1"/>
    <x v="16"/>
  </r>
  <r>
    <x v="50"/>
    <x v="1"/>
    <n v="5"/>
    <n v="4"/>
    <n v="0.8"/>
    <n v="0"/>
    <x v="4"/>
    <x v="1"/>
    <x v="16"/>
  </r>
  <r>
    <x v="51"/>
    <x v="2"/>
    <n v="17"/>
    <n v="14"/>
    <n v="0.82350000000000001"/>
    <n v="0"/>
    <x v="4"/>
    <x v="1"/>
    <x v="16"/>
  </r>
  <r>
    <x v="51"/>
    <x v="0"/>
    <n v="21"/>
    <n v="10"/>
    <n v="0.47610000000000002"/>
    <n v="0"/>
    <x v="4"/>
    <x v="1"/>
    <x v="16"/>
  </r>
  <r>
    <x v="51"/>
    <x v="1"/>
    <n v="2"/>
    <n v="1"/>
    <n v="0.5"/>
    <n v="0"/>
    <x v="4"/>
    <x v="1"/>
    <x v="16"/>
  </r>
  <r>
    <x v="0"/>
    <x v="2"/>
    <n v="29"/>
    <n v="23"/>
    <n v="0.79310000000000003"/>
    <n v="2"/>
    <x v="5"/>
    <x v="1"/>
    <x v="0"/>
  </r>
  <r>
    <x v="0"/>
    <x v="0"/>
    <n v="25"/>
    <n v="4"/>
    <n v="0.16"/>
    <n v="0"/>
    <x v="5"/>
    <x v="1"/>
    <x v="0"/>
  </r>
  <r>
    <x v="0"/>
    <x v="1"/>
    <n v="10"/>
    <n v="5"/>
    <n v="0.5"/>
    <n v="2"/>
    <x v="5"/>
    <x v="1"/>
    <x v="0"/>
  </r>
  <r>
    <x v="1"/>
    <x v="2"/>
    <n v="15"/>
    <n v="13"/>
    <n v="0.86660000000000004"/>
    <n v="2"/>
    <x v="5"/>
    <x v="1"/>
    <x v="0"/>
  </r>
  <r>
    <x v="1"/>
    <x v="0"/>
    <n v="7"/>
    <n v="6"/>
    <n v="0.85709999999999997"/>
    <n v="2"/>
    <x v="5"/>
    <x v="1"/>
    <x v="0"/>
  </r>
  <r>
    <x v="1"/>
    <x v="1"/>
    <n v="3"/>
    <n v="3"/>
    <n v="1"/>
    <n v="2"/>
    <x v="5"/>
    <x v="1"/>
    <x v="0"/>
  </r>
  <r>
    <x v="2"/>
    <x v="2"/>
    <n v="19"/>
    <n v="16"/>
    <n v="0.84209999999999996"/>
    <n v="3"/>
    <x v="5"/>
    <x v="1"/>
    <x v="1"/>
  </r>
  <r>
    <x v="2"/>
    <x v="0"/>
    <n v="9"/>
    <n v="6"/>
    <n v="0.66659999999999997"/>
    <n v="1"/>
    <x v="5"/>
    <x v="1"/>
    <x v="1"/>
  </r>
  <r>
    <x v="2"/>
    <x v="1"/>
    <n v="13"/>
    <n v="9"/>
    <n v="0.69230000000000003"/>
    <n v="1"/>
    <x v="5"/>
    <x v="1"/>
    <x v="1"/>
  </r>
  <r>
    <x v="3"/>
    <x v="2"/>
    <n v="15"/>
    <n v="13"/>
    <n v="0.86660000000000004"/>
    <n v="1"/>
    <x v="5"/>
    <x v="1"/>
    <x v="1"/>
  </r>
  <r>
    <x v="3"/>
    <x v="0"/>
    <n v="14"/>
    <n v="6"/>
    <n v="0.42849999999999999"/>
    <n v="0"/>
    <x v="5"/>
    <x v="1"/>
    <x v="1"/>
  </r>
  <r>
    <x v="3"/>
    <x v="1"/>
    <n v="4"/>
    <n v="3"/>
    <n v="0.75"/>
    <n v="0"/>
    <x v="5"/>
    <x v="1"/>
    <x v="1"/>
  </r>
  <r>
    <x v="4"/>
    <x v="2"/>
    <n v="18"/>
    <n v="16"/>
    <n v="0.88880000000000003"/>
    <n v="1"/>
    <x v="5"/>
    <x v="1"/>
    <x v="1"/>
  </r>
  <r>
    <x v="4"/>
    <x v="0"/>
    <n v="9"/>
    <n v="7"/>
    <n v="0.77769999999999995"/>
    <n v="0"/>
    <x v="5"/>
    <x v="1"/>
    <x v="1"/>
  </r>
  <r>
    <x v="4"/>
    <x v="1"/>
    <n v="3"/>
    <n v="1"/>
    <n v="0.33329999999999999"/>
    <n v="0"/>
    <x v="5"/>
    <x v="1"/>
    <x v="1"/>
  </r>
  <r>
    <x v="5"/>
    <x v="2"/>
    <n v="28"/>
    <n v="27"/>
    <n v="0.96419999999999995"/>
    <n v="1"/>
    <x v="5"/>
    <x v="1"/>
    <x v="1"/>
  </r>
  <r>
    <x v="5"/>
    <x v="0"/>
    <n v="14"/>
    <n v="9"/>
    <n v="0.64280000000000004"/>
    <n v="1"/>
    <x v="5"/>
    <x v="1"/>
    <x v="1"/>
  </r>
  <r>
    <x v="5"/>
    <x v="1"/>
    <n v="29"/>
    <n v="23"/>
    <n v="0.79310000000000003"/>
    <n v="2"/>
    <x v="5"/>
    <x v="1"/>
    <x v="1"/>
  </r>
  <r>
    <x v="7"/>
    <x v="2"/>
    <n v="73"/>
    <n v="69"/>
    <n v="0.94520000000000004"/>
    <n v="11"/>
    <x v="5"/>
    <x v="1"/>
    <x v="1"/>
  </r>
  <r>
    <x v="7"/>
    <x v="0"/>
    <n v="41"/>
    <n v="35"/>
    <n v="0.85360000000000003"/>
    <n v="13"/>
    <x v="5"/>
    <x v="1"/>
    <x v="1"/>
  </r>
  <r>
    <x v="7"/>
    <x v="1"/>
    <n v="23"/>
    <n v="17"/>
    <n v="0.73909999999999998"/>
    <n v="5"/>
    <x v="5"/>
    <x v="1"/>
    <x v="1"/>
  </r>
  <r>
    <x v="6"/>
    <x v="2"/>
    <n v="16"/>
    <n v="12"/>
    <n v="0.75"/>
    <n v="1"/>
    <x v="5"/>
    <x v="1"/>
    <x v="1"/>
  </r>
  <r>
    <x v="6"/>
    <x v="0"/>
    <n v="19"/>
    <n v="13"/>
    <n v="0.68420000000000003"/>
    <n v="0"/>
    <x v="5"/>
    <x v="1"/>
    <x v="1"/>
  </r>
  <r>
    <x v="6"/>
    <x v="1"/>
    <n v="4"/>
    <n v="4"/>
    <n v="1"/>
    <n v="0"/>
    <x v="5"/>
    <x v="1"/>
    <x v="1"/>
  </r>
  <r>
    <x v="8"/>
    <x v="2"/>
    <n v="70"/>
    <n v="65"/>
    <n v="0.92849999999999999"/>
    <n v="12"/>
    <x v="5"/>
    <x v="1"/>
    <x v="2"/>
  </r>
  <r>
    <x v="8"/>
    <x v="0"/>
    <n v="38"/>
    <n v="26"/>
    <n v="0.68420000000000003"/>
    <n v="2"/>
    <x v="5"/>
    <x v="1"/>
    <x v="2"/>
  </r>
  <r>
    <x v="8"/>
    <x v="1"/>
    <n v="59"/>
    <n v="43"/>
    <n v="0.7288"/>
    <n v="10"/>
    <x v="5"/>
    <x v="1"/>
    <x v="2"/>
  </r>
  <r>
    <x v="9"/>
    <x v="2"/>
    <n v="52"/>
    <n v="51"/>
    <n v="0.98070000000000002"/>
    <n v="0"/>
    <x v="5"/>
    <x v="1"/>
    <x v="2"/>
  </r>
  <r>
    <x v="9"/>
    <x v="0"/>
    <n v="58"/>
    <n v="44"/>
    <n v="0.75860000000000005"/>
    <n v="0"/>
    <x v="5"/>
    <x v="1"/>
    <x v="2"/>
  </r>
  <r>
    <x v="9"/>
    <x v="1"/>
    <n v="62"/>
    <n v="43"/>
    <n v="0.69350000000000001"/>
    <n v="0"/>
    <x v="5"/>
    <x v="1"/>
    <x v="2"/>
  </r>
  <r>
    <x v="10"/>
    <x v="2"/>
    <n v="36"/>
    <n v="29"/>
    <n v="0.80549999999999999"/>
    <n v="5"/>
    <x v="5"/>
    <x v="1"/>
    <x v="2"/>
  </r>
  <r>
    <x v="10"/>
    <x v="0"/>
    <n v="13"/>
    <n v="7"/>
    <n v="0.53839999999999999"/>
    <n v="1"/>
    <x v="5"/>
    <x v="1"/>
    <x v="2"/>
  </r>
  <r>
    <x v="10"/>
    <x v="1"/>
    <n v="12"/>
    <n v="9"/>
    <n v="0.75"/>
    <n v="0"/>
    <x v="5"/>
    <x v="1"/>
    <x v="2"/>
  </r>
  <r>
    <x v="11"/>
    <x v="2"/>
    <n v="78"/>
    <n v="72"/>
    <n v="0.92300000000000004"/>
    <n v="9"/>
    <x v="5"/>
    <x v="1"/>
    <x v="2"/>
  </r>
  <r>
    <x v="11"/>
    <x v="0"/>
    <n v="50"/>
    <n v="36"/>
    <n v="0.72"/>
    <n v="5"/>
    <x v="5"/>
    <x v="1"/>
    <x v="2"/>
  </r>
  <r>
    <x v="11"/>
    <x v="1"/>
    <n v="35"/>
    <n v="21"/>
    <n v="0.6"/>
    <n v="3"/>
    <x v="5"/>
    <x v="1"/>
    <x v="2"/>
  </r>
  <r>
    <x v="12"/>
    <x v="2"/>
    <n v="84"/>
    <n v="82"/>
    <n v="0.97609999999999997"/>
    <n v="18"/>
    <x v="5"/>
    <x v="1"/>
    <x v="2"/>
  </r>
  <r>
    <x v="12"/>
    <x v="0"/>
    <n v="47"/>
    <n v="38"/>
    <n v="0.8085"/>
    <n v="7"/>
    <x v="5"/>
    <x v="1"/>
    <x v="2"/>
  </r>
  <r>
    <x v="12"/>
    <x v="1"/>
    <n v="46"/>
    <n v="42"/>
    <n v="0.91300000000000003"/>
    <n v="5"/>
    <x v="5"/>
    <x v="1"/>
    <x v="2"/>
  </r>
  <r>
    <x v="53"/>
    <x v="2"/>
    <n v="19"/>
    <n v="15"/>
    <n v="0.78939999999999999"/>
    <n v="1"/>
    <x v="5"/>
    <x v="1"/>
    <x v="0"/>
  </r>
  <r>
    <x v="53"/>
    <x v="0"/>
    <n v="1"/>
    <n v="0"/>
    <n v="0"/>
    <n v="0"/>
    <x v="5"/>
    <x v="1"/>
    <x v="0"/>
  </r>
  <r>
    <x v="53"/>
    <x v="1"/>
    <n v="2"/>
    <n v="1"/>
    <n v="0.5"/>
    <n v="0"/>
    <x v="5"/>
    <x v="1"/>
    <x v="0"/>
  </r>
  <r>
    <x v="13"/>
    <x v="2"/>
    <n v="137"/>
    <n v="127"/>
    <n v="0.92700000000000005"/>
    <n v="26"/>
    <x v="5"/>
    <x v="1"/>
    <x v="3"/>
  </r>
  <r>
    <x v="13"/>
    <x v="0"/>
    <n v="49"/>
    <n v="38"/>
    <n v="0.77549999999999997"/>
    <n v="4"/>
    <x v="5"/>
    <x v="1"/>
    <x v="3"/>
  </r>
  <r>
    <x v="13"/>
    <x v="1"/>
    <n v="12"/>
    <n v="10"/>
    <n v="0.83330000000000004"/>
    <n v="4"/>
    <x v="5"/>
    <x v="1"/>
    <x v="3"/>
  </r>
  <r>
    <x v="14"/>
    <x v="2"/>
    <n v="51"/>
    <n v="42"/>
    <n v="0.82350000000000001"/>
    <n v="6"/>
    <x v="5"/>
    <x v="1"/>
    <x v="2"/>
  </r>
  <r>
    <x v="14"/>
    <x v="0"/>
    <n v="86"/>
    <n v="46"/>
    <n v="0.53480000000000005"/>
    <n v="8"/>
    <x v="5"/>
    <x v="1"/>
    <x v="2"/>
  </r>
  <r>
    <x v="14"/>
    <x v="1"/>
    <n v="80"/>
    <n v="45"/>
    <n v="0.5625"/>
    <n v="5"/>
    <x v="5"/>
    <x v="1"/>
    <x v="2"/>
  </r>
  <r>
    <x v="15"/>
    <x v="2"/>
    <n v="19"/>
    <n v="16"/>
    <n v="0.84209999999999996"/>
    <n v="0"/>
    <x v="5"/>
    <x v="1"/>
    <x v="4"/>
  </r>
  <r>
    <x v="15"/>
    <x v="0"/>
    <n v="5"/>
    <n v="3"/>
    <n v="0.6"/>
    <n v="0"/>
    <x v="5"/>
    <x v="1"/>
    <x v="4"/>
  </r>
  <r>
    <x v="15"/>
    <x v="1"/>
    <n v="4"/>
    <n v="1"/>
    <n v="0.25"/>
    <n v="0"/>
    <x v="5"/>
    <x v="1"/>
    <x v="4"/>
  </r>
  <r>
    <x v="16"/>
    <x v="2"/>
    <n v="8"/>
    <n v="2"/>
    <n v="0.25"/>
    <n v="0"/>
    <x v="5"/>
    <x v="1"/>
    <x v="5"/>
  </r>
  <r>
    <x v="16"/>
    <x v="0"/>
    <n v="9"/>
    <n v="7"/>
    <n v="0.77769999999999995"/>
    <n v="1"/>
    <x v="5"/>
    <x v="1"/>
    <x v="5"/>
  </r>
  <r>
    <x v="16"/>
    <x v="1"/>
    <n v="15"/>
    <n v="8"/>
    <n v="0.5333"/>
    <n v="1"/>
    <x v="5"/>
    <x v="1"/>
    <x v="5"/>
  </r>
  <r>
    <x v="17"/>
    <x v="2"/>
    <n v="46"/>
    <n v="40"/>
    <n v="0.86950000000000005"/>
    <n v="11"/>
    <x v="5"/>
    <x v="1"/>
    <x v="3"/>
  </r>
  <r>
    <x v="17"/>
    <x v="0"/>
    <n v="41"/>
    <n v="13"/>
    <n v="0.317"/>
    <n v="0"/>
    <x v="5"/>
    <x v="1"/>
    <x v="3"/>
  </r>
  <r>
    <x v="17"/>
    <x v="1"/>
    <n v="23"/>
    <n v="10"/>
    <n v="0.43469999999999998"/>
    <n v="1"/>
    <x v="5"/>
    <x v="1"/>
    <x v="3"/>
  </r>
  <r>
    <x v="52"/>
    <x v="2"/>
    <n v="38"/>
    <n v="35"/>
    <n v="0.92100000000000004"/>
    <n v="3"/>
    <x v="5"/>
    <x v="1"/>
    <x v="3"/>
  </r>
  <r>
    <x v="52"/>
    <x v="0"/>
    <n v="41"/>
    <n v="32"/>
    <n v="0.78039999999999998"/>
    <n v="1"/>
    <x v="5"/>
    <x v="1"/>
    <x v="3"/>
  </r>
  <r>
    <x v="52"/>
    <x v="1"/>
    <n v="18"/>
    <n v="13"/>
    <n v="0.72219999999999995"/>
    <n v="4"/>
    <x v="5"/>
    <x v="1"/>
    <x v="3"/>
  </r>
  <r>
    <x v="18"/>
    <x v="2"/>
    <n v="35"/>
    <n v="25"/>
    <n v="0.71419999999999995"/>
    <n v="5"/>
    <x v="5"/>
    <x v="1"/>
    <x v="3"/>
  </r>
  <r>
    <x v="18"/>
    <x v="0"/>
    <n v="19"/>
    <n v="16"/>
    <n v="0.84209999999999996"/>
    <n v="0"/>
    <x v="5"/>
    <x v="1"/>
    <x v="3"/>
  </r>
  <r>
    <x v="18"/>
    <x v="1"/>
    <n v="6"/>
    <n v="5"/>
    <n v="0.83330000000000004"/>
    <n v="0"/>
    <x v="5"/>
    <x v="1"/>
    <x v="3"/>
  </r>
  <r>
    <x v="19"/>
    <x v="2"/>
    <n v="17"/>
    <n v="15"/>
    <n v="0.88229999999999997"/>
    <n v="4"/>
    <x v="5"/>
    <x v="1"/>
    <x v="6"/>
  </r>
  <r>
    <x v="19"/>
    <x v="0"/>
    <n v="7"/>
    <n v="1"/>
    <n v="0.14280000000000001"/>
    <n v="0"/>
    <x v="5"/>
    <x v="1"/>
    <x v="6"/>
  </r>
  <r>
    <x v="19"/>
    <x v="1"/>
    <n v="10"/>
    <n v="1"/>
    <n v="0.1"/>
    <n v="0"/>
    <x v="5"/>
    <x v="1"/>
    <x v="6"/>
  </r>
  <r>
    <x v="21"/>
    <x v="2"/>
    <n v="31"/>
    <n v="30"/>
    <n v="0.9677"/>
    <n v="2"/>
    <x v="5"/>
    <x v="1"/>
    <x v="0"/>
  </r>
  <r>
    <x v="21"/>
    <x v="0"/>
    <n v="12"/>
    <n v="7"/>
    <n v="0.58330000000000004"/>
    <n v="2"/>
    <x v="5"/>
    <x v="1"/>
    <x v="0"/>
  </r>
  <r>
    <x v="21"/>
    <x v="1"/>
    <n v="9"/>
    <n v="8"/>
    <n v="0.88880000000000003"/>
    <n v="1"/>
    <x v="5"/>
    <x v="1"/>
    <x v="0"/>
  </r>
  <r>
    <x v="22"/>
    <x v="2"/>
    <n v="129"/>
    <n v="112"/>
    <n v="0.86819999999999997"/>
    <n v="37"/>
    <x v="5"/>
    <x v="1"/>
    <x v="8"/>
  </r>
  <r>
    <x v="22"/>
    <x v="0"/>
    <n v="109"/>
    <n v="72"/>
    <n v="0.66049999999999998"/>
    <n v="10"/>
    <x v="5"/>
    <x v="1"/>
    <x v="8"/>
  </r>
  <r>
    <x v="22"/>
    <x v="1"/>
    <n v="25"/>
    <n v="20"/>
    <n v="0.8"/>
    <n v="1"/>
    <x v="5"/>
    <x v="1"/>
    <x v="8"/>
  </r>
  <r>
    <x v="24"/>
    <x v="2"/>
    <n v="31"/>
    <n v="28"/>
    <n v="0.9032"/>
    <n v="4"/>
    <x v="5"/>
    <x v="1"/>
    <x v="9"/>
  </r>
  <r>
    <x v="24"/>
    <x v="0"/>
    <n v="32"/>
    <n v="18"/>
    <n v="0.5625"/>
    <n v="2"/>
    <x v="5"/>
    <x v="1"/>
    <x v="9"/>
  </r>
  <r>
    <x v="24"/>
    <x v="1"/>
    <n v="34"/>
    <n v="32"/>
    <n v="0.94110000000000005"/>
    <n v="6"/>
    <x v="5"/>
    <x v="1"/>
    <x v="9"/>
  </r>
  <r>
    <x v="25"/>
    <x v="2"/>
    <n v="74"/>
    <n v="64"/>
    <n v="0.86480000000000001"/>
    <n v="11"/>
    <x v="5"/>
    <x v="1"/>
    <x v="10"/>
  </r>
  <r>
    <x v="25"/>
    <x v="0"/>
    <n v="69"/>
    <n v="46"/>
    <n v="0.66659999999999997"/>
    <n v="8"/>
    <x v="5"/>
    <x v="1"/>
    <x v="10"/>
  </r>
  <r>
    <x v="25"/>
    <x v="1"/>
    <n v="22"/>
    <n v="18"/>
    <n v="0.81810000000000005"/>
    <n v="5"/>
    <x v="5"/>
    <x v="1"/>
    <x v="10"/>
  </r>
  <r>
    <x v="26"/>
    <x v="2"/>
    <n v="71"/>
    <n v="61"/>
    <n v="0.85909999999999997"/>
    <n v="3"/>
    <x v="5"/>
    <x v="1"/>
    <x v="10"/>
  </r>
  <r>
    <x v="26"/>
    <x v="0"/>
    <n v="118"/>
    <n v="93"/>
    <n v="0.78810000000000002"/>
    <n v="27"/>
    <x v="5"/>
    <x v="1"/>
    <x v="10"/>
  </r>
  <r>
    <x v="26"/>
    <x v="1"/>
    <n v="36"/>
    <n v="31"/>
    <n v="0.86109999999999998"/>
    <n v="8"/>
    <x v="5"/>
    <x v="1"/>
    <x v="10"/>
  </r>
  <r>
    <x v="28"/>
    <x v="2"/>
    <n v="14"/>
    <n v="13"/>
    <n v="0.92849999999999999"/>
    <n v="2"/>
    <x v="5"/>
    <x v="1"/>
    <x v="11"/>
  </r>
  <r>
    <x v="28"/>
    <x v="0"/>
    <n v="4"/>
    <n v="3"/>
    <n v="0.75"/>
    <n v="0"/>
    <x v="5"/>
    <x v="1"/>
    <x v="11"/>
  </r>
  <r>
    <x v="28"/>
    <x v="1"/>
    <n v="1"/>
    <n v="0"/>
    <n v="0"/>
    <n v="0"/>
    <x v="5"/>
    <x v="1"/>
    <x v="11"/>
  </r>
  <r>
    <x v="30"/>
    <x v="2"/>
    <n v="14"/>
    <n v="14"/>
    <n v="1"/>
    <n v="0"/>
    <x v="5"/>
    <x v="1"/>
    <x v="4"/>
  </r>
  <r>
    <x v="30"/>
    <x v="0"/>
    <n v="8"/>
    <n v="6"/>
    <n v="0.75"/>
    <n v="0"/>
    <x v="5"/>
    <x v="1"/>
    <x v="4"/>
  </r>
  <r>
    <x v="30"/>
    <x v="1"/>
    <n v="10"/>
    <n v="7"/>
    <n v="0.7"/>
    <n v="0"/>
    <x v="5"/>
    <x v="1"/>
    <x v="4"/>
  </r>
  <r>
    <x v="31"/>
    <x v="2"/>
    <n v="3"/>
    <n v="2"/>
    <n v="0.66659999999999997"/>
    <n v="0"/>
    <x v="5"/>
    <x v="1"/>
    <x v="4"/>
  </r>
  <r>
    <x v="31"/>
    <x v="0"/>
    <n v="2"/>
    <n v="1"/>
    <n v="0.5"/>
    <n v="0"/>
    <x v="5"/>
    <x v="1"/>
    <x v="4"/>
  </r>
  <r>
    <x v="31"/>
    <x v="1"/>
    <n v="1"/>
    <n v="1"/>
    <n v="1"/>
    <n v="0"/>
    <x v="5"/>
    <x v="1"/>
    <x v="4"/>
  </r>
  <r>
    <x v="32"/>
    <x v="2"/>
    <n v="7"/>
    <n v="6"/>
    <n v="0.85709999999999997"/>
    <n v="1"/>
    <x v="5"/>
    <x v="1"/>
    <x v="4"/>
  </r>
  <r>
    <x v="32"/>
    <x v="0"/>
    <n v="4"/>
    <n v="4"/>
    <n v="1"/>
    <n v="0"/>
    <x v="5"/>
    <x v="1"/>
    <x v="4"/>
  </r>
  <r>
    <x v="32"/>
    <x v="1"/>
    <n v="4"/>
    <n v="2"/>
    <n v="0.5"/>
    <n v="0"/>
    <x v="5"/>
    <x v="1"/>
    <x v="4"/>
  </r>
  <r>
    <x v="33"/>
    <x v="2"/>
    <n v="10"/>
    <n v="8"/>
    <n v="0.8"/>
    <n v="0"/>
    <x v="5"/>
    <x v="1"/>
    <x v="4"/>
  </r>
  <r>
    <x v="33"/>
    <x v="0"/>
    <n v="4"/>
    <n v="3"/>
    <n v="0.75"/>
    <n v="0"/>
    <x v="5"/>
    <x v="1"/>
    <x v="4"/>
  </r>
  <r>
    <x v="33"/>
    <x v="1"/>
    <n v="4"/>
    <n v="4"/>
    <n v="1"/>
    <n v="0"/>
    <x v="5"/>
    <x v="1"/>
    <x v="4"/>
  </r>
  <r>
    <x v="34"/>
    <x v="2"/>
    <n v="27"/>
    <n v="20"/>
    <n v="0.74070000000000003"/>
    <n v="3"/>
    <x v="5"/>
    <x v="1"/>
    <x v="4"/>
  </r>
  <r>
    <x v="34"/>
    <x v="0"/>
    <n v="6"/>
    <n v="5"/>
    <n v="0.83330000000000004"/>
    <n v="1"/>
    <x v="5"/>
    <x v="1"/>
    <x v="4"/>
  </r>
  <r>
    <x v="34"/>
    <x v="1"/>
    <n v="7"/>
    <n v="4"/>
    <n v="0.57140000000000002"/>
    <n v="0"/>
    <x v="5"/>
    <x v="1"/>
    <x v="4"/>
  </r>
  <r>
    <x v="36"/>
    <x v="2"/>
    <n v="46"/>
    <n v="40"/>
    <n v="0.86950000000000005"/>
    <n v="3"/>
    <x v="5"/>
    <x v="1"/>
    <x v="12"/>
  </r>
  <r>
    <x v="36"/>
    <x v="0"/>
    <n v="19"/>
    <n v="13"/>
    <n v="0.68420000000000003"/>
    <n v="0"/>
    <x v="5"/>
    <x v="1"/>
    <x v="12"/>
  </r>
  <r>
    <x v="36"/>
    <x v="1"/>
    <n v="17"/>
    <n v="14"/>
    <n v="0.82350000000000001"/>
    <n v="0"/>
    <x v="5"/>
    <x v="1"/>
    <x v="12"/>
  </r>
  <r>
    <x v="55"/>
    <x v="2"/>
    <n v="40"/>
    <n v="35"/>
    <n v="0.875"/>
    <n v="3"/>
    <x v="5"/>
    <x v="1"/>
    <x v="13"/>
  </r>
  <r>
    <x v="55"/>
    <x v="0"/>
    <n v="17"/>
    <n v="12"/>
    <n v="0.70579999999999998"/>
    <n v="0"/>
    <x v="5"/>
    <x v="1"/>
    <x v="13"/>
  </r>
  <r>
    <x v="55"/>
    <x v="1"/>
    <n v="19"/>
    <n v="13"/>
    <n v="0.68420000000000003"/>
    <n v="3"/>
    <x v="5"/>
    <x v="1"/>
    <x v="13"/>
  </r>
  <r>
    <x v="38"/>
    <x v="2"/>
    <n v="66"/>
    <n v="55"/>
    <n v="0.83330000000000004"/>
    <n v="4"/>
    <x v="5"/>
    <x v="1"/>
    <x v="13"/>
  </r>
  <r>
    <x v="38"/>
    <x v="0"/>
    <n v="18"/>
    <n v="13"/>
    <n v="0.72219999999999995"/>
    <n v="2"/>
    <x v="5"/>
    <x v="1"/>
    <x v="13"/>
  </r>
  <r>
    <x v="38"/>
    <x v="1"/>
    <n v="12"/>
    <n v="6"/>
    <n v="0.5"/>
    <n v="0"/>
    <x v="5"/>
    <x v="1"/>
    <x v="13"/>
  </r>
  <r>
    <x v="56"/>
    <x v="0"/>
    <n v="4"/>
    <n v="3"/>
    <n v="0.75"/>
    <n v="0"/>
    <x v="5"/>
    <x v="1"/>
    <x v="18"/>
  </r>
  <r>
    <x v="56"/>
    <x v="1"/>
    <n v="9"/>
    <n v="6"/>
    <n v="0.66659999999999997"/>
    <n v="0"/>
    <x v="5"/>
    <x v="1"/>
    <x v="18"/>
  </r>
  <r>
    <x v="39"/>
    <x v="2"/>
    <n v="70"/>
    <n v="60"/>
    <n v="0.85709999999999997"/>
    <n v="5"/>
    <x v="5"/>
    <x v="1"/>
    <x v="2"/>
  </r>
  <r>
    <x v="39"/>
    <x v="0"/>
    <n v="43"/>
    <n v="38"/>
    <n v="0.88370000000000004"/>
    <n v="4"/>
    <x v="5"/>
    <x v="1"/>
    <x v="2"/>
  </r>
  <r>
    <x v="39"/>
    <x v="1"/>
    <n v="17"/>
    <n v="14"/>
    <n v="0.82350000000000001"/>
    <n v="6"/>
    <x v="5"/>
    <x v="1"/>
    <x v="2"/>
  </r>
  <r>
    <x v="40"/>
    <x v="2"/>
    <n v="38"/>
    <n v="32"/>
    <n v="0.84209999999999996"/>
    <n v="1"/>
    <x v="5"/>
    <x v="1"/>
    <x v="14"/>
  </r>
  <r>
    <x v="40"/>
    <x v="0"/>
    <n v="18"/>
    <n v="9"/>
    <n v="0.5"/>
    <n v="1"/>
    <x v="5"/>
    <x v="1"/>
    <x v="14"/>
  </r>
  <r>
    <x v="40"/>
    <x v="1"/>
    <n v="7"/>
    <n v="4"/>
    <n v="0.57140000000000002"/>
    <n v="0"/>
    <x v="5"/>
    <x v="1"/>
    <x v="14"/>
  </r>
  <r>
    <x v="41"/>
    <x v="2"/>
    <n v="26"/>
    <n v="24"/>
    <n v="0.92300000000000004"/>
    <n v="0"/>
    <x v="5"/>
    <x v="1"/>
    <x v="14"/>
  </r>
  <r>
    <x v="41"/>
    <x v="0"/>
    <n v="20"/>
    <n v="18"/>
    <n v="0.9"/>
    <n v="4"/>
    <x v="5"/>
    <x v="1"/>
    <x v="14"/>
  </r>
  <r>
    <x v="41"/>
    <x v="1"/>
    <n v="8"/>
    <n v="8"/>
    <n v="1"/>
    <n v="2"/>
    <x v="5"/>
    <x v="1"/>
    <x v="14"/>
  </r>
  <r>
    <x v="42"/>
    <x v="2"/>
    <n v="89"/>
    <n v="84"/>
    <n v="0.94379999999999997"/>
    <n v="13"/>
    <x v="5"/>
    <x v="1"/>
    <x v="3"/>
  </r>
  <r>
    <x v="42"/>
    <x v="0"/>
    <n v="57"/>
    <n v="39"/>
    <n v="0.68420000000000003"/>
    <n v="10"/>
    <x v="5"/>
    <x v="1"/>
    <x v="3"/>
  </r>
  <r>
    <x v="42"/>
    <x v="1"/>
    <n v="48"/>
    <n v="37"/>
    <n v="0.77080000000000004"/>
    <n v="10"/>
    <x v="5"/>
    <x v="1"/>
    <x v="3"/>
  </r>
  <r>
    <x v="43"/>
    <x v="2"/>
    <n v="69"/>
    <n v="34"/>
    <n v="0.49270000000000003"/>
    <n v="0"/>
    <x v="5"/>
    <x v="1"/>
    <x v="6"/>
  </r>
  <r>
    <x v="43"/>
    <x v="0"/>
    <n v="63"/>
    <n v="52"/>
    <n v="0.82530000000000003"/>
    <n v="12"/>
    <x v="5"/>
    <x v="1"/>
    <x v="6"/>
  </r>
  <r>
    <x v="43"/>
    <x v="1"/>
    <n v="34"/>
    <n v="33"/>
    <n v="0.97050000000000003"/>
    <n v="7"/>
    <x v="5"/>
    <x v="1"/>
    <x v="6"/>
  </r>
  <r>
    <x v="44"/>
    <x v="2"/>
    <n v="54"/>
    <n v="48"/>
    <n v="0.88880000000000003"/>
    <n v="8"/>
    <x v="5"/>
    <x v="1"/>
    <x v="8"/>
  </r>
  <r>
    <x v="44"/>
    <x v="0"/>
    <n v="195"/>
    <n v="80"/>
    <n v="0.41020000000000001"/>
    <n v="5"/>
    <x v="5"/>
    <x v="1"/>
    <x v="8"/>
  </r>
  <r>
    <x v="44"/>
    <x v="1"/>
    <n v="18"/>
    <n v="14"/>
    <n v="0.77769999999999995"/>
    <n v="2"/>
    <x v="5"/>
    <x v="1"/>
    <x v="8"/>
  </r>
  <r>
    <x v="54"/>
    <x v="2"/>
    <n v="5"/>
    <n v="4"/>
    <n v="0.8"/>
    <n v="0"/>
    <x v="5"/>
    <x v="1"/>
    <x v="17"/>
  </r>
  <r>
    <x v="54"/>
    <x v="0"/>
    <n v="1"/>
    <n v="1"/>
    <n v="1"/>
    <n v="0"/>
    <x v="5"/>
    <x v="1"/>
    <x v="17"/>
  </r>
  <r>
    <x v="54"/>
    <x v="1"/>
    <n v="1"/>
    <n v="0"/>
    <n v="0"/>
    <n v="0"/>
    <x v="5"/>
    <x v="1"/>
    <x v="17"/>
  </r>
  <r>
    <x v="45"/>
    <x v="2"/>
    <n v="38"/>
    <n v="33"/>
    <n v="0.86839999999999995"/>
    <n v="7"/>
    <x v="5"/>
    <x v="1"/>
    <x v="15"/>
  </r>
  <r>
    <x v="45"/>
    <x v="0"/>
    <n v="36"/>
    <n v="20"/>
    <n v="0.55549999999999999"/>
    <n v="2"/>
    <x v="5"/>
    <x v="1"/>
    <x v="15"/>
  </r>
  <r>
    <x v="45"/>
    <x v="1"/>
    <n v="10"/>
    <n v="6"/>
    <n v="0.6"/>
    <n v="0"/>
    <x v="5"/>
    <x v="1"/>
    <x v="15"/>
  </r>
  <r>
    <x v="47"/>
    <x v="2"/>
    <n v="74"/>
    <n v="64"/>
    <n v="0.86480000000000001"/>
    <n v="17"/>
    <x v="5"/>
    <x v="1"/>
    <x v="8"/>
  </r>
  <r>
    <x v="47"/>
    <x v="0"/>
    <n v="27"/>
    <n v="20"/>
    <n v="0.74070000000000003"/>
    <n v="4"/>
    <x v="5"/>
    <x v="1"/>
    <x v="8"/>
  </r>
  <r>
    <x v="47"/>
    <x v="1"/>
    <n v="17"/>
    <n v="15"/>
    <n v="0.88229999999999997"/>
    <n v="4"/>
    <x v="5"/>
    <x v="1"/>
    <x v="8"/>
  </r>
  <r>
    <x v="48"/>
    <x v="2"/>
    <n v="79"/>
    <n v="71"/>
    <n v="0.89870000000000005"/>
    <n v="19"/>
    <x v="5"/>
    <x v="1"/>
    <x v="8"/>
  </r>
  <r>
    <x v="48"/>
    <x v="0"/>
    <n v="45"/>
    <n v="26"/>
    <n v="0.57769999999999999"/>
    <n v="2"/>
    <x v="5"/>
    <x v="1"/>
    <x v="8"/>
  </r>
  <r>
    <x v="48"/>
    <x v="1"/>
    <n v="18"/>
    <n v="13"/>
    <n v="0.72219999999999995"/>
    <n v="1"/>
    <x v="5"/>
    <x v="1"/>
    <x v="8"/>
  </r>
  <r>
    <x v="49"/>
    <x v="2"/>
    <n v="51"/>
    <n v="45"/>
    <n v="0.88229999999999997"/>
    <n v="11"/>
    <x v="5"/>
    <x v="1"/>
    <x v="8"/>
  </r>
  <r>
    <x v="49"/>
    <x v="0"/>
    <n v="72"/>
    <n v="31"/>
    <n v="0.43049999999999999"/>
    <n v="2"/>
    <x v="5"/>
    <x v="1"/>
    <x v="8"/>
  </r>
  <r>
    <x v="49"/>
    <x v="1"/>
    <n v="14"/>
    <n v="7"/>
    <n v="0.5"/>
    <n v="1"/>
    <x v="5"/>
    <x v="1"/>
    <x v="8"/>
  </r>
  <r>
    <x v="50"/>
    <x v="2"/>
    <n v="14"/>
    <n v="13"/>
    <n v="0.92849999999999999"/>
    <n v="5"/>
    <x v="5"/>
    <x v="1"/>
    <x v="16"/>
  </r>
  <r>
    <x v="50"/>
    <x v="0"/>
    <n v="11"/>
    <n v="7"/>
    <n v="0.63629999999999998"/>
    <n v="0"/>
    <x v="5"/>
    <x v="1"/>
    <x v="16"/>
  </r>
  <r>
    <x v="50"/>
    <x v="1"/>
    <n v="6"/>
    <n v="4"/>
    <n v="0.66659999999999997"/>
    <n v="1"/>
    <x v="5"/>
    <x v="1"/>
    <x v="16"/>
  </r>
  <r>
    <x v="51"/>
    <x v="2"/>
    <n v="25"/>
    <n v="24"/>
    <n v="0.96"/>
    <n v="2"/>
    <x v="5"/>
    <x v="1"/>
    <x v="16"/>
  </r>
  <r>
    <x v="51"/>
    <x v="0"/>
    <n v="18"/>
    <n v="12"/>
    <n v="0.66659999999999997"/>
    <n v="0"/>
    <x v="5"/>
    <x v="1"/>
    <x v="16"/>
  </r>
  <r>
    <x v="51"/>
    <x v="1"/>
    <n v="2"/>
    <n v="2"/>
    <n v="1"/>
    <n v="0"/>
    <x v="5"/>
    <x v="1"/>
    <x v="16"/>
  </r>
  <r>
    <x v="57"/>
    <x v="3"/>
    <m/>
    <m/>
    <m/>
    <m/>
    <x v="12"/>
    <x v="2"/>
    <x v="19"/>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90">
  <r>
    <x v="0"/>
    <x v="0"/>
    <n v="16"/>
    <n v="11"/>
    <n v="0.6875"/>
    <n v="1"/>
    <x v="0"/>
    <x v="0"/>
    <x v="0"/>
    <x v="0"/>
  </r>
  <r>
    <x v="0"/>
    <x v="1"/>
    <n v="14"/>
    <n v="10"/>
    <n v="0.71419999999999995"/>
    <n v="0"/>
    <x v="0"/>
    <x v="0"/>
    <x v="0"/>
    <x v="0"/>
  </r>
  <r>
    <x v="0"/>
    <x v="2"/>
    <n v="21"/>
    <n v="17"/>
    <n v="0.8095"/>
    <n v="3"/>
    <x v="0"/>
    <x v="0"/>
    <x v="0"/>
    <x v="0"/>
  </r>
  <r>
    <x v="1"/>
    <x v="0"/>
    <n v="5"/>
    <n v="5"/>
    <n v="1"/>
    <n v="0"/>
    <x v="0"/>
    <x v="0"/>
    <x v="0"/>
    <x v="1"/>
  </r>
  <r>
    <x v="1"/>
    <x v="1"/>
    <n v="5"/>
    <n v="5"/>
    <n v="1"/>
    <n v="0"/>
    <x v="0"/>
    <x v="0"/>
    <x v="0"/>
    <x v="1"/>
  </r>
  <r>
    <x v="1"/>
    <x v="2"/>
    <n v="3"/>
    <n v="2"/>
    <n v="0.66659999999999997"/>
    <n v="0"/>
    <x v="0"/>
    <x v="0"/>
    <x v="0"/>
    <x v="1"/>
  </r>
  <r>
    <x v="2"/>
    <x v="0"/>
    <n v="17"/>
    <n v="9"/>
    <n v="0.52939999999999998"/>
    <n v="0"/>
    <x v="0"/>
    <x v="0"/>
    <x v="1"/>
    <x v="0"/>
  </r>
  <r>
    <x v="2"/>
    <x v="1"/>
    <n v="22"/>
    <n v="18"/>
    <n v="0.81810000000000005"/>
    <n v="1"/>
    <x v="0"/>
    <x v="0"/>
    <x v="1"/>
    <x v="0"/>
  </r>
  <r>
    <x v="2"/>
    <x v="2"/>
    <n v="16"/>
    <n v="14"/>
    <n v="0.875"/>
    <n v="4"/>
    <x v="0"/>
    <x v="0"/>
    <x v="1"/>
    <x v="0"/>
  </r>
  <r>
    <x v="3"/>
    <x v="0"/>
    <n v="14"/>
    <n v="6"/>
    <n v="0.42849999999999999"/>
    <n v="1"/>
    <x v="0"/>
    <x v="0"/>
    <x v="1"/>
    <x v="1"/>
  </r>
  <r>
    <x v="3"/>
    <x v="1"/>
    <n v="5"/>
    <n v="2"/>
    <n v="0.4"/>
    <n v="0"/>
    <x v="0"/>
    <x v="0"/>
    <x v="1"/>
    <x v="1"/>
  </r>
  <r>
    <x v="3"/>
    <x v="2"/>
    <n v="8"/>
    <n v="5"/>
    <n v="0.625"/>
    <n v="0"/>
    <x v="0"/>
    <x v="0"/>
    <x v="1"/>
    <x v="1"/>
  </r>
  <r>
    <x v="4"/>
    <x v="0"/>
    <n v="12"/>
    <n v="7"/>
    <n v="0.58330000000000004"/>
    <n v="1"/>
    <x v="0"/>
    <x v="0"/>
    <x v="1"/>
    <x v="2"/>
  </r>
  <r>
    <x v="4"/>
    <x v="1"/>
    <n v="3"/>
    <n v="3"/>
    <n v="1"/>
    <n v="0"/>
    <x v="0"/>
    <x v="0"/>
    <x v="1"/>
    <x v="2"/>
  </r>
  <r>
    <x v="4"/>
    <x v="2"/>
    <n v="15"/>
    <n v="14"/>
    <n v="0.93330000000000002"/>
    <n v="2"/>
    <x v="0"/>
    <x v="0"/>
    <x v="1"/>
    <x v="2"/>
  </r>
  <r>
    <x v="5"/>
    <x v="0"/>
    <n v="29"/>
    <n v="23"/>
    <n v="0.79310000000000003"/>
    <n v="1"/>
    <x v="0"/>
    <x v="0"/>
    <x v="1"/>
    <x v="0"/>
  </r>
  <r>
    <x v="5"/>
    <x v="1"/>
    <n v="15"/>
    <n v="10"/>
    <n v="0.66659999999999997"/>
    <n v="1"/>
    <x v="0"/>
    <x v="0"/>
    <x v="1"/>
    <x v="0"/>
  </r>
  <r>
    <x v="5"/>
    <x v="2"/>
    <n v="9"/>
    <n v="8"/>
    <n v="0.88880000000000003"/>
    <n v="1"/>
    <x v="0"/>
    <x v="0"/>
    <x v="1"/>
    <x v="0"/>
  </r>
  <r>
    <x v="6"/>
    <x v="0"/>
    <n v="19"/>
    <n v="17"/>
    <n v="0.89470000000000005"/>
    <n v="0"/>
    <x v="0"/>
    <x v="0"/>
    <x v="1"/>
    <x v="2"/>
  </r>
  <r>
    <x v="6"/>
    <x v="1"/>
    <n v="6"/>
    <n v="4"/>
    <n v="0.66659999999999997"/>
    <n v="0"/>
    <x v="0"/>
    <x v="0"/>
    <x v="1"/>
    <x v="2"/>
  </r>
  <r>
    <x v="6"/>
    <x v="2"/>
    <n v="28"/>
    <n v="23"/>
    <n v="0.82140000000000002"/>
    <n v="1"/>
    <x v="0"/>
    <x v="0"/>
    <x v="1"/>
    <x v="2"/>
  </r>
  <r>
    <x v="7"/>
    <x v="0"/>
    <n v="32"/>
    <n v="23"/>
    <n v="0.71870000000000001"/>
    <n v="3"/>
    <x v="0"/>
    <x v="0"/>
    <x v="1"/>
    <x v="3"/>
  </r>
  <r>
    <x v="7"/>
    <x v="1"/>
    <n v="21"/>
    <n v="16"/>
    <n v="0.76190000000000002"/>
    <n v="2"/>
    <x v="0"/>
    <x v="0"/>
    <x v="1"/>
    <x v="3"/>
  </r>
  <r>
    <x v="7"/>
    <x v="2"/>
    <n v="48"/>
    <n v="41"/>
    <n v="0.85409999999999997"/>
    <n v="5"/>
    <x v="0"/>
    <x v="0"/>
    <x v="1"/>
    <x v="3"/>
  </r>
  <r>
    <x v="8"/>
    <x v="0"/>
    <n v="71"/>
    <n v="48"/>
    <n v="0.67600000000000005"/>
    <n v="5"/>
    <x v="0"/>
    <x v="0"/>
    <x v="2"/>
    <x v="0"/>
  </r>
  <r>
    <x v="8"/>
    <x v="1"/>
    <n v="54"/>
    <n v="36"/>
    <n v="0.66659999999999997"/>
    <n v="9"/>
    <x v="0"/>
    <x v="0"/>
    <x v="2"/>
    <x v="0"/>
  </r>
  <r>
    <x v="8"/>
    <x v="2"/>
    <n v="74"/>
    <n v="58"/>
    <n v="0.78369999999999995"/>
    <n v="2"/>
    <x v="0"/>
    <x v="0"/>
    <x v="2"/>
    <x v="0"/>
  </r>
  <r>
    <x v="9"/>
    <x v="0"/>
    <n v="49"/>
    <n v="46"/>
    <n v="0.93869999999999998"/>
    <n v="0"/>
    <x v="0"/>
    <x v="0"/>
    <x v="2"/>
    <x v="4"/>
  </r>
  <r>
    <x v="9"/>
    <x v="1"/>
    <n v="57"/>
    <n v="38"/>
    <n v="0.66659999999999997"/>
    <n v="0"/>
    <x v="0"/>
    <x v="0"/>
    <x v="2"/>
    <x v="4"/>
  </r>
  <r>
    <x v="9"/>
    <x v="2"/>
    <n v="37"/>
    <n v="36"/>
    <n v="0.97289999999999999"/>
    <n v="0"/>
    <x v="0"/>
    <x v="0"/>
    <x v="2"/>
    <x v="4"/>
  </r>
  <r>
    <x v="10"/>
    <x v="0"/>
    <n v="21"/>
    <n v="14"/>
    <n v="0.66659999999999997"/>
    <n v="2"/>
    <x v="0"/>
    <x v="0"/>
    <x v="2"/>
    <x v="1"/>
  </r>
  <r>
    <x v="10"/>
    <x v="1"/>
    <n v="15"/>
    <n v="8"/>
    <n v="0.5333"/>
    <n v="0"/>
    <x v="0"/>
    <x v="0"/>
    <x v="2"/>
    <x v="1"/>
  </r>
  <r>
    <x v="10"/>
    <x v="2"/>
    <n v="28"/>
    <n v="22"/>
    <n v="0.78569999999999995"/>
    <n v="1"/>
    <x v="0"/>
    <x v="0"/>
    <x v="2"/>
    <x v="1"/>
  </r>
  <r>
    <x v="11"/>
    <x v="0"/>
    <n v="39"/>
    <n v="32"/>
    <n v="0.82050000000000001"/>
    <n v="2"/>
    <x v="0"/>
    <x v="0"/>
    <x v="2"/>
    <x v="2"/>
  </r>
  <r>
    <x v="11"/>
    <x v="1"/>
    <n v="20"/>
    <n v="19"/>
    <n v="0.95"/>
    <n v="3"/>
    <x v="0"/>
    <x v="0"/>
    <x v="2"/>
    <x v="2"/>
  </r>
  <r>
    <x v="11"/>
    <x v="2"/>
    <n v="70"/>
    <n v="67"/>
    <n v="0.95709999999999995"/>
    <n v="8"/>
    <x v="0"/>
    <x v="0"/>
    <x v="2"/>
    <x v="2"/>
  </r>
  <r>
    <x v="12"/>
    <x v="0"/>
    <n v="53"/>
    <n v="42"/>
    <n v="0.79239999999999999"/>
    <n v="7"/>
    <x v="0"/>
    <x v="0"/>
    <x v="2"/>
    <x v="1"/>
  </r>
  <r>
    <x v="12"/>
    <x v="1"/>
    <n v="27"/>
    <n v="25"/>
    <n v="0.92589999999999995"/>
    <n v="2"/>
    <x v="0"/>
    <x v="0"/>
    <x v="2"/>
    <x v="1"/>
  </r>
  <r>
    <x v="12"/>
    <x v="2"/>
    <n v="72"/>
    <n v="61"/>
    <n v="0.84719999999999995"/>
    <n v="5"/>
    <x v="0"/>
    <x v="0"/>
    <x v="2"/>
    <x v="1"/>
  </r>
  <r>
    <x v="13"/>
    <x v="0"/>
    <n v="29"/>
    <n v="23"/>
    <n v="0.79310000000000003"/>
    <n v="2"/>
    <x v="0"/>
    <x v="0"/>
    <x v="3"/>
    <x v="3"/>
  </r>
  <r>
    <x v="13"/>
    <x v="1"/>
    <n v="3"/>
    <n v="3"/>
    <n v="1"/>
    <n v="1"/>
    <x v="0"/>
    <x v="0"/>
    <x v="3"/>
    <x v="3"/>
  </r>
  <r>
    <x v="13"/>
    <x v="2"/>
    <n v="6"/>
    <n v="5"/>
    <n v="0.83330000000000004"/>
    <n v="0"/>
    <x v="0"/>
    <x v="0"/>
    <x v="3"/>
    <x v="3"/>
  </r>
  <r>
    <x v="14"/>
    <x v="0"/>
    <n v="94"/>
    <n v="65"/>
    <n v="0.69140000000000001"/>
    <n v="12"/>
    <x v="0"/>
    <x v="0"/>
    <x v="2"/>
    <x v="2"/>
  </r>
  <r>
    <x v="14"/>
    <x v="1"/>
    <n v="46"/>
    <n v="36"/>
    <n v="0.78259999999999996"/>
    <n v="1"/>
    <x v="0"/>
    <x v="0"/>
    <x v="2"/>
    <x v="2"/>
  </r>
  <r>
    <x v="14"/>
    <x v="2"/>
    <n v="56"/>
    <n v="47"/>
    <n v="0.83919999999999995"/>
    <n v="2"/>
    <x v="0"/>
    <x v="0"/>
    <x v="2"/>
    <x v="2"/>
  </r>
  <r>
    <x v="15"/>
    <x v="0"/>
    <n v="11"/>
    <n v="10"/>
    <n v="0.90900000000000003"/>
    <n v="5"/>
    <x v="0"/>
    <x v="0"/>
    <x v="4"/>
    <x v="2"/>
  </r>
  <r>
    <x v="15"/>
    <x v="1"/>
    <n v="2"/>
    <n v="2"/>
    <n v="1"/>
    <n v="0"/>
    <x v="0"/>
    <x v="0"/>
    <x v="4"/>
    <x v="2"/>
  </r>
  <r>
    <x v="15"/>
    <x v="2"/>
    <n v="14"/>
    <n v="14"/>
    <n v="1"/>
    <n v="0"/>
    <x v="0"/>
    <x v="0"/>
    <x v="4"/>
    <x v="2"/>
  </r>
  <r>
    <x v="16"/>
    <x v="0"/>
    <n v="16"/>
    <n v="14"/>
    <n v="0.875"/>
    <n v="3"/>
    <x v="0"/>
    <x v="0"/>
    <x v="5"/>
    <x v="4"/>
  </r>
  <r>
    <x v="16"/>
    <x v="1"/>
    <n v="2"/>
    <n v="2"/>
    <n v="1"/>
    <n v="0"/>
    <x v="0"/>
    <x v="0"/>
    <x v="5"/>
    <x v="4"/>
  </r>
  <r>
    <x v="16"/>
    <x v="2"/>
    <n v="5"/>
    <n v="3"/>
    <n v="0.6"/>
    <n v="0"/>
    <x v="0"/>
    <x v="0"/>
    <x v="5"/>
    <x v="4"/>
  </r>
  <r>
    <x v="17"/>
    <x v="0"/>
    <n v="7"/>
    <n v="4"/>
    <n v="0.57140000000000002"/>
    <n v="1"/>
    <x v="0"/>
    <x v="0"/>
    <x v="3"/>
    <x v="4"/>
  </r>
  <r>
    <x v="17"/>
    <x v="1"/>
    <n v="1"/>
    <n v="0"/>
    <n v="0"/>
    <n v="0"/>
    <x v="0"/>
    <x v="0"/>
    <x v="3"/>
    <x v="4"/>
  </r>
  <r>
    <x v="17"/>
    <x v="2"/>
    <n v="4"/>
    <n v="4"/>
    <n v="1"/>
    <n v="1"/>
    <x v="0"/>
    <x v="0"/>
    <x v="3"/>
    <x v="4"/>
  </r>
  <r>
    <x v="18"/>
    <x v="0"/>
    <n v="33"/>
    <n v="24"/>
    <n v="0.72719999999999996"/>
    <n v="0"/>
    <x v="0"/>
    <x v="0"/>
    <x v="3"/>
    <x v="1"/>
  </r>
  <r>
    <x v="18"/>
    <x v="1"/>
    <n v="14"/>
    <n v="11"/>
    <n v="0.78569999999999995"/>
    <n v="0"/>
    <x v="0"/>
    <x v="0"/>
    <x v="3"/>
    <x v="1"/>
  </r>
  <r>
    <x v="18"/>
    <x v="2"/>
    <n v="29"/>
    <n v="24"/>
    <n v="0.82750000000000001"/>
    <n v="0"/>
    <x v="0"/>
    <x v="0"/>
    <x v="3"/>
    <x v="1"/>
  </r>
  <r>
    <x v="19"/>
    <x v="0"/>
    <n v="4"/>
    <n v="2"/>
    <n v="0.5"/>
    <n v="1"/>
    <x v="0"/>
    <x v="0"/>
    <x v="6"/>
    <x v="4"/>
  </r>
  <r>
    <x v="19"/>
    <x v="2"/>
    <n v="2"/>
    <n v="2"/>
    <n v="1"/>
    <n v="0"/>
    <x v="0"/>
    <x v="0"/>
    <x v="6"/>
    <x v="4"/>
  </r>
  <r>
    <x v="20"/>
    <x v="0"/>
    <n v="7"/>
    <n v="4"/>
    <n v="0.57140000000000002"/>
    <n v="0"/>
    <x v="0"/>
    <x v="0"/>
    <x v="7"/>
    <x v="0"/>
  </r>
  <r>
    <x v="20"/>
    <x v="1"/>
    <n v="3"/>
    <n v="2"/>
    <n v="0.66659999999999997"/>
    <n v="1"/>
    <x v="0"/>
    <x v="0"/>
    <x v="7"/>
    <x v="0"/>
  </r>
  <r>
    <x v="20"/>
    <x v="2"/>
    <n v="6"/>
    <n v="6"/>
    <n v="1"/>
    <n v="0"/>
    <x v="0"/>
    <x v="0"/>
    <x v="7"/>
    <x v="0"/>
  </r>
  <r>
    <x v="21"/>
    <x v="0"/>
    <n v="12"/>
    <n v="9"/>
    <n v="0.75"/>
    <n v="1"/>
    <x v="0"/>
    <x v="0"/>
    <x v="0"/>
    <x v="1"/>
  </r>
  <r>
    <x v="21"/>
    <x v="1"/>
    <n v="8"/>
    <n v="5"/>
    <n v="0.625"/>
    <n v="1"/>
    <x v="0"/>
    <x v="0"/>
    <x v="0"/>
    <x v="1"/>
  </r>
  <r>
    <x v="21"/>
    <x v="2"/>
    <n v="16"/>
    <n v="13"/>
    <n v="0.8125"/>
    <n v="0"/>
    <x v="0"/>
    <x v="0"/>
    <x v="0"/>
    <x v="1"/>
  </r>
  <r>
    <x v="22"/>
    <x v="0"/>
    <n v="35"/>
    <n v="29"/>
    <n v="0.82850000000000001"/>
    <n v="1"/>
    <x v="0"/>
    <x v="0"/>
    <x v="8"/>
    <x v="1"/>
  </r>
  <r>
    <x v="22"/>
    <x v="1"/>
    <n v="19"/>
    <n v="16"/>
    <n v="0.84209999999999996"/>
    <n v="2"/>
    <x v="0"/>
    <x v="0"/>
    <x v="8"/>
    <x v="1"/>
  </r>
  <r>
    <x v="22"/>
    <x v="2"/>
    <n v="75"/>
    <n v="61"/>
    <n v="0.81330000000000002"/>
    <n v="14"/>
    <x v="0"/>
    <x v="0"/>
    <x v="8"/>
    <x v="1"/>
  </r>
  <r>
    <x v="23"/>
    <x v="0"/>
    <n v="20"/>
    <n v="16"/>
    <n v="0.8"/>
    <n v="2"/>
    <x v="0"/>
    <x v="0"/>
    <x v="9"/>
    <x v="0"/>
  </r>
  <r>
    <x v="23"/>
    <x v="1"/>
    <n v="11"/>
    <n v="10"/>
    <n v="0.90900000000000003"/>
    <n v="1"/>
    <x v="0"/>
    <x v="0"/>
    <x v="9"/>
    <x v="0"/>
  </r>
  <r>
    <x v="23"/>
    <x v="2"/>
    <n v="15"/>
    <n v="13"/>
    <n v="0.86660000000000004"/>
    <n v="0"/>
    <x v="0"/>
    <x v="0"/>
    <x v="9"/>
    <x v="0"/>
  </r>
  <r>
    <x v="24"/>
    <x v="0"/>
    <n v="19"/>
    <n v="17"/>
    <n v="0.89470000000000005"/>
    <n v="1"/>
    <x v="0"/>
    <x v="0"/>
    <x v="9"/>
    <x v="0"/>
  </r>
  <r>
    <x v="24"/>
    <x v="1"/>
    <n v="42"/>
    <n v="38"/>
    <n v="0.90469999999999995"/>
    <n v="14"/>
    <x v="0"/>
    <x v="0"/>
    <x v="9"/>
    <x v="0"/>
  </r>
  <r>
    <x v="24"/>
    <x v="2"/>
    <n v="21"/>
    <n v="16"/>
    <n v="0.76190000000000002"/>
    <n v="6"/>
    <x v="0"/>
    <x v="0"/>
    <x v="9"/>
    <x v="0"/>
  </r>
  <r>
    <x v="25"/>
    <x v="0"/>
    <n v="52"/>
    <n v="32"/>
    <n v="0.61529999999999996"/>
    <n v="0"/>
    <x v="0"/>
    <x v="0"/>
    <x v="10"/>
    <x v="1"/>
  </r>
  <r>
    <x v="25"/>
    <x v="1"/>
    <n v="13"/>
    <n v="10"/>
    <n v="0.76919999999999999"/>
    <n v="2"/>
    <x v="0"/>
    <x v="0"/>
    <x v="10"/>
    <x v="1"/>
  </r>
  <r>
    <x v="25"/>
    <x v="2"/>
    <n v="38"/>
    <n v="32"/>
    <n v="0.84209999999999996"/>
    <n v="0"/>
    <x v="0"/>
    <x v="0"/>
    <x v="10"/>
    <x v="1"/>
  </r>
  <r>
    <x v="26"/>
    <x v="0"/>
    <n v="64"/>
    <n v="50"/>
    <n v="0.78120000000000001"/>
    <n v="5"/>
    <x v="0"/>
    <x v="0"/>
    <x v="10"/>
    <x v="4"/>
  </r>
  <r>
    <x v="26"/>
    <x v="1"/>
    <n v="31"/>
    <n v="23"/>
    <n v="0.7419"/>
    <n v="3"/>
    <x v="0"/>
    <x v="0"/>
    <x v="10"/>
    <x v="4"/>
  </r>
  <r>
    <x v="26"/>
    <x v="2"/>
    <n v="52"/>
    <n v="44"/>
    <n v="0.84609999999999996"/>
    <n v="0"/>
    <x v="0"/>
    <x v="0"/>
    <x v="10"/>
    <x v="4"/>
  </r>
  <r>
    <x v="27"/>
    <x v="0"/>
    <n v="20"/>
    <n v="17"/>
    <n v="0.85"/>
    <n v="0"/>
    <x v="0"/>
    <x v="0"/>
    <x v="10"/>
    <x v="0"/>
  </r>
  <r>
    <x v="27"/>
    <x v="1"/>
    <n v="10"/>
    <n v="9"/>
    <n v="0.9"/>
    <n v="0"/>
    <x v="0"/>
    <x v="0"/>
    <x v="10"/>
    <x v="0"/>
  </r>
  <r>
    <x v="27"/>
    <x v="2"/>
    <n v="9"/>
    <n v="6"/>
    <n v="0.66659999999999997"/>
    <n v="0"/>
    <x v="0"/>
    <x v="0"/>
    <x v="10"/>
    <x v="0"/>
  </r>
  <r>
    <x v="28"/>
    <x v="0"/>
    <n v="10"/>
    <n v="6"/>
    <n v="0.6"/>
    <n v="1"/>
    <x v="0"/>
    <x v="0"/>
    <x v="11"/>
    <x v="2"/>
  </r>
  <r>
    <x v="28"/>
    <x v="1"/>
    <n v="2"/>
    <n v="1"/>
    <n v="0.5"/>
    <n v="0"/>
    <x v="0"/>
    <x v="0"/>
    <x v="11"/>
    <x v="2"/>
  </r>
  <r>
    <x v="28"/>
    <x v="2"/>
    <n v="12"/>
    <n v="11"/>
    <n v="0.91659999999999997"/>
    <n v="1"/>
    <x v="0"/>
    <x v="0"/>
    <x v="11"/>
    <x v="2"/>
  </r>
  <r>
    <x v="29"/>
    <x v="0"/>
    <n v="15"/>
    <n v="9"/>
    <n v="0.6"/>
    <n v="2"/>
    <x v="0"/>
    <x v="0"/>
    <x v="0"/>
    <x v="3"/>
  </r>
  <r>
    <x v="29"/>
    <x v="1"/>
    <n v="4"/>
    <n v="2"/>
    <n v="0.5"/>
    <n v="1"/>
    <x v="0"/>
    <x v="0"/>
    <x v="0"/>
    <x v="3"/>
  </r>
  <r>
    <x v="29"/>
    <x v="2"/>
    <n v="21"/>
    <n v="16"/>
    <n v="0.76190000000000002"/>
    <n v="3"/>
    <x v="0"/>
    <x v="0"/>
    <x v="0"/>
    <x v="3"/>
  </r>
  <r>
    <x v="30"/>
    <x v="0"/>
    <n v="8"/>
    <n v="6"/>
    <n v="0.75"/>
    <n v="0"/>
    <x v="0"/>
    <x v="0"/>
    <x v="4"/>
    <x v="0"/>
  </r>
  <r>
    <x v="30"/>
    <x v="1"/>
    <n v="12"/>
    <n v="11"/>
    <n v="0.91659999999999997"/>
    <n v="1"/>
    <x v="0"/>
    <x v="0"/>
    <x v="4"/>
    <x v="0"/>
  </r>
  <r>
    <x v="30"/>
    <x v="2"/>
    <n v="16"/>
    <n v="10"/>
    <n v="0.625"/>
    <n v="1"/>
    <x v="0"/>
    <x v="0"/>
    <x v="4"/>
    <x v="0"/>
  </r>
  <r>
    <x v="31"/>
    <x v="0"/>
    <n v="2"/>
    <n v="1"/>
    <n v="0.5"/>
    <n v="0"/>
    <x v="0"/>
    <x v="0"/>
    <x v="4"/>
    <x v="1"/>
  </r>
  <r>
    <x v="31"/>
    <x v="1"/>
    <n v="1"/>
    <n v="1"/>
    <n v="1"/>
    <n v="1"/>
    <x v="0"/>
    <x v="0"/>
    <x v="4"/>
    <x v="1"/>
  </r>
  <r>
    <x v="31"/>
    <x v="2"/>
    <n v="5"/>
    <n v="5"/>
    <n v="1"/>
    <n v="0"/>
    <x v="0"/>
    <x v="0"/>
    <x v="4"/>
    <x v="1"/>
  </r>
  <r>
    <x v="32"/>
    <x v="0"/>
    <n v="8"/>
    <n v="6"/>
    <n v="0.75"/>
    <n v="0"/>
    <x v="0"/>
    <x v="0"/>
    <x v="4"/>
    <x v="3"/>
  </r>
  <r>
    <x v="32"/>
    <x v="1"/>
    <n v="5"/>
    <n v="4"/>
    <n v="0.8"/>
    <n v="0"/>
    <x v="0"/>
    <x v="0"/>
    <x v="4"/>
    <x v="3"/>
  </r>
  <r>
    <x v="32"/>
    <x v="2"/>
    <n v="10"/>
    <n v="9"/>
    <n v="0.9"/>
    <n v="0"/>
    <x v="0"/>
    <x v="0"/>
    <x v="4"/>
    <x v="3"/>
  </r>
  <r>
    <x v="33"/>
    <x v="0"/>
    <n v="7"/>
    <n v="7"/>
    <n v="1"/>
    <n v="0"/>
    <x v="0"/>
    <x v="0"/>
    <x v="4"/>
    <x v="2"/>
  </r>
  <r>
    <x v="33"/>
    <x v="1"/>
    <n v="1"/>
    <n v="0"/>
    <n v="0"/>
    <n v="0"/>
    <x v="0"/>
    <x v="0"/>
    <x v="4"/>
    <x v="2"/>
  </r>
  <r>
    <x v="33"/>
    <x v="2"/>
    <n v="8"/>
    <n v="7"/>
    <n v="0.875"/>
    <n v="0"/>
    <x v="0"/>
    <x v="0"/>
    <x v="4"/>
    <x v="2"/>
  </r>
  <r>
    <x v="34"/>
    <x v="0"/>
    <n v="7"/>
    <n v="6"/>
    <n v="0.85709999999999997"/>
    <n v="1"/>
    <x v="0"/>
    <x v="0"/>
    <x v="4"/>
    <x v="1"/>
  </r>
  <r>
    <x v="34"/>
    <x v="1"/>
    <n v="7"/>
    <n v="6"/>
    <n v="0.85709999999999997"/>
    <n v="1"/>
    <x v="0"/>
    <x v="0"/>
    <x v="4"/>
    <x v="1"/>
  </r>
  <r>
    <x v="34"/>
    <x v="2"/>
    <n v="16"/>
    <n v="15"/>
    <n v="0.9375"/>
    <n v="0"/>
    <x v="0"/>
    <x v="0"/>
    <x v="4"/>
    <x v="1"/>
  </r>
  <r>
    <x v="35"/>
    <x v="0"/>
    <n v="6"/>
    <n v="3"/>
    <n v="0.5"/>
    <n v="0"/>
    <x v="0"/>
    <x v="0"/>
    <x v="4"/>
    <x v="0"/>
  </r>
  <r>
    <x v="35"/>
    <x v="1"/>
    <n v="7"/>
    <n v="4"/>
    <n v="0.57140000000000002"/>
    <n v="0"/>
    <x v="0"/>
    <x v="0"/>
    <x v="4"/>
    <x v="0"/>
  </r>
  <r>
    <x v="35"/>
    <x v="2"/>
    <n v="11"/>
    <n v="6"/>
    <n v="0.5454"/>
    <n v="0"/>
    <x v="0"/>
    <x v="0"/>
    <x v="4"/>
    <x v="0"/>
  </r>
  <r>
    <x v="36"/>
    <x v="0"/>
    <n v="24"/>
    <n v="17"/>
    <n v="0.70830000000000004"/>
    <n v="2"/>
    <x v="0"/>
    <x v="0"/>
    <x v="12"/>
    <x v="1"/>
  </r>
  <r>
    <x v="36"/>
    <x v="1"/>
    <n v="10"/>
    <n v="8"/>
    <n v="0.8"/>
    <n v="0"/>
    <x v="0"/>
    <x v="0"/>
    <x v="12"/>
    <x v="1"/>
  </r>
  <r>
    <x v="36"/>
    <x v="2"/>
    <n v="19"/>
    <n v="15"/>
    <n v="0.78939999999999999"/>
    <n v="1"/>
    <x v="0"/>
    <x v="0"/>
    <x v="12"/>
    <x v="1"/>
  </r>
  <r>
    <x v="37"/>
    <x v="0"/>
    <n v="13"/>
    <n v="7"/>
    <n v="0.53839999999999999"/>
    <n v="0"/>
    <x v="0"/>
    <x v="0"/>
    <x v="13"/>
    <x v="0"/>
  </r>
  <r>
    <x v="37"/>
    <x v="1"/>
    <n v="19"/>
    <n v="9"/>
    <n v="0.47360000000000002"/>
    <n v="1"/>
    <x v="0"/>
    <x v="0"/>
    <x v="13"/>
    <x v="0"/>
  </r>
  <r>
    <x v="37"/>
    <x v="2"/>
    <n v="34"/>
    <n v="29"/>
    <n v="0.85289999999999999"/>
    <n v="2"/>
    <x v="0"/>
    <x v="0"/>
    <x v="13"/>
    <x v="0"/>
  </r>
  <r>
    <x v="38"/>
    <x v="0"/>
    <n v="25"/>
    <n v="16"/>
    <n v="0.64"/>
    <n v="0"/>
    <x v="0"/>
    <x v="0"/>
    <x v="13"/>
    <x v="1"/>
  </r>
  <r>
    <x v="38"/>
    <x v="1"/>
    <n v="13"/>
    <n v="11"/>
    <n v="0.84609999999999996"/>
    <n v="1"/>
    <x v="0"/>
    <x v="0"/>
    <x v="13"/>
    <x v="1"/>
  </r>
  <r>
    <x v="38"/>
    <x v="2"/>
    <n v="51"/>
    <n v="46"/>
    <n v="0.90190000000000003"/>
    <n v="5"/>
    <x v="0"/>
    <x v="0"/>
    <x v="13"/>
    <x v="1"/>
  </r>
  <r>
    <x v="39"/>
    <x v="0"/>
    <n v="46"/>
    <n v="40"/>
    <n v="0.86950000000000005"/>
    <n v="4"/>
    <x v="0"/>
    <x v="0"/>
    <x v="2"/>
    <x v="3"/>
  </r>
  <r>
    <x v="39"/>
    <x v="1"/>
    <n v="28"/>
    <n v="18"/>
    <n v="0.64280000000000004"/>
    <n v="6"/>
    <x v="0"/>
    <x v="0"/>
    <x v="2"/>
    <x v="3"/>
  </r>
  <r>
    <x v="39"/>
    <x v="2"/>
    <n v="42"/>
    <n v="35"/>
    <n v="0.83330000000000004"/>
    <n v="5"/>
    <x v="0"/>
    <x v="0"/>
    <x v="2"/>
    <x v="3"/>
  </r>
  <r>
    <x v="40"/>
    <x v="0"/>
    <n v="26"/>
    <n v="13"/>
    <n v="0.5"/>
    <n v="0"/>
    <x v="0"/>
    <x v="0"/>
    <x v="14"/>
    <x v="0"/>
  </r>
  <r>
    <x v="40"/>
    <x v="1"/>
    <n v="29"/>
    <n v="16"/>
    <n v="0.55169999999999997"/>
    <n v="0"/>
    <x v="0"/>
    <x v="0"/>
    <x v="14"/>
    <x v="0"/>
  </r>
  <r>
    <x v="40"/>
    <x v="2"/>
    <n v="38"/>
    <n v="38"/>
    <n v="1"/>
    <n v="1"/>
    <x v="0"/>
    <x v="0"/>
    <x v="14"/>
    <x v="0"/>
  </r>
  <r>
    <x v="41"/>
    <x v="0"/>
    <n v="19"/>
    <n v="14"/>
    <n v="0.73680000000000001"/>
    <n v="1"/>
    <x v="0"/>
    <x v="0"/>
    <x v="14"/>
    <x v="3"/>
  </r>
  <r>
    <x v="41"/>
    <x v="1"/>
    <n v="11"/>
    <n v="9"/>
    <n v="0.81810000000000005"/>
    <n v="1"/>
    <x v="0"/>
    <x v="0"/>
    <x v="14"/>
    <x v="3"/>
  </r>
  <r>
    <x v="41"/>
    <x v="2"/>
    <n v="24"/>
    <n v="22"/>
    <n v="0.91659999999999997"/>
    <n v="1"/>
    <x v="0"/>
    <x v="0"/>
    <x v="14"/>
    <x v="3"/>
  </r>
  <r>
    <x v="42"/>
    <x v="0"/>
    <n v="21"/>
    <n v="19"/>
    <n v="0.90469999999999995"/>
    <n v="1"/>
    <x v="0"/>
    <x v="0"/>
    <x v="3"/>
    <x v="4"/>
  </r>
  <r>
    <x v="42"/>
    <x v="1"/>
    <n v="17"/>
    <n v="17"/>
    <n v="1"/>
    <n v="2"/>
    <x v="0"/>
    <x v="0"/>
    <x v="3"/>
    <x v="4"/>
  </r>
  <r>
    <x v="42"/>
    <x v="2"/>
    <n v="2"/>
    <n v="1"/>
    <n v="0.5"/>
    <n v="0"/>
    <x v="0"/>
    <x v="0"/>
    <x v="3"/>
    <x v="4"/>
  </r>
  <r>
    <x v="43"/>
    <x v="0"/>
    <n v="48"/>
    <n v="39"/>
    <n v="0.8125"/>
    <n v="10"/>
    <x v="0"/>
    <x v="0"/>
    <x v="6"/>
    <x v="4"/>
  </r>
  <r>
    <x v="43"/>
    <x v="1"/>
    <n v="38"/>
    <n v="35"/>
    <n v="0.92100000000000004"/>
    <n v="8"/>
    <x v="0"/>
    <x v="0"/>
    <x v="6"/>
    <x v="4"/>
  </r>
  <r>
    <x v="43"/>
    <x v="2"/>
    <n v="79"/>
    <n v="37"/>
    <n v="0.46829999999999999"/>
    <n v="0"/>
    <x v="0"/>
    <x v="0"/>
    <x v="6"/>
    <x v="4"/>
  </r>
  <r>
    <x v="44"/>
    <x v="0"/>
    <n v="89"/>
    <n v="62"/>
    <n v="0.6966"/>
    <n v="6"/>
    <x v="0"/>
    <x v="0"/>
    <x v="8"/>
    <x v="4"/>
  </r>
  <r>
    <x v="44"/>
    <x v="1"/>
    <n v="37"/>
    <n v="32"/>
    <n v="0.86480000000000001"/>
    <n v="6"/>
    <x v="0"/>
    <x v="0"/>
    <x v="8"/>
    <x v="4"/>
  </r>
  <r>
    <x v="44"/>
    <x v="2"/>
    <n v="54"/>
    <n v="48"/>
    <n v="0.88880000000000003"/>
    <n v="8"/>
    <x v="0"/>
    <x v="0"/>
    <x v="8"/>
    <x v="4"/>
  </r>
  <r>
    <x v="45"/>
    <x v="0"/>
    <n v="29"/>
    <n v="25"/>
    <n v="0.86199999999999999"/>
    <n v="5"/>
    <x v="0"/>
    <x v="0"/>
    <x v="15"/>
    <x v="2"/>
  </r>
  <r>
    <x v="45"/>
    <x v="1"/>
    <n v="3"/>
    <n v="1"/>
    <n v="0.33329999999999999"/>
    <n v="1"/>
    <x v="0"/>
    <x v="0"/>
    <x v="15"/>
    <x v="2"/>
  </r>
  <r>
    <x v="45"/>
    <x v="2"/>
    <n v="15"/>
    <n v="15"/>
    <n v="1"/>
    <n v="3"/>
    <x v="0"/>
    <x v="0"/>
    <x v="15"/>
    <x v="2"/>
  </r>
  <r>
    <x v="46"/>
    <x v="0"/>
    <n v="66"/>
    <n v="40"/>
    <n v="0.60599999999999998"/>
    <n v="2"/>
    <x v="0"/>
    <x v="0"/>
    <x v="3"/>
    <x v="0"/>
  </r>
  <r>
    <x v="46"/>
    <x v="1"/>
    <n v="37"/>
    <n v="33"/>
    <n v="0.89180000000000004"/>
    <n v="6"/>
    <x v="0"/>
    <x v="0"/>
    <x v="3"/>
    <x v="0"/>
  </r>
  <r>
    <x v="46"/>
    <x v="2"/>
    <n v="79"/>
    <n v="72"/>
    <n v="0.9113"/>
    <n v="7"/>
    <x v="0"/>
    <x v="0"/>
    <x v="3"/>
    <x v="0"/>
  </r>
  <r>
    <x v="47"/>
    <x v="1"/>
    <n v="1"/>
    <n v="0"/>
    <n v="0"/>
    <n v="0"/>
    <x v="0"/>
    <x v="0"/>
    <x v="8"/>
    <x v="3"/>
  </r>
  <r>
    <x v="47"/>
    <x v="2"/>
    <n v="3"/>
    <n v="3"/>
    <n v="1"/>
    <n v="0"/>
    <x v="0"/>
    <x v="0"/>
    <x v="8"/>
    <x v="3"/>
  </r>
  <r>
    <x v="48"/>
    <x v="0"/>
    <n v="3"/>
    <n v="3"/>
    <n v="1"/>
    <n v="0"/>
    <x v="0"/>
    <x v="0"/>
    <x v="8"/>
    <x v="4"/>
  </r>
  <r>
    <x v="48"/>
    <x v="1"/>
    <n v="2"/>
    <n v="2"/>
    <n v="1"/>
    <n v="0"/>
    <x v="0"/>
    <x v="0"/>
    <x v="8"/>
    <x v="4"/>
  </r>
  <r>
    <x v="48"/>
    <x v="2"/>
    <n v="3"/>
    <n v="3"/>
    <n v="1"/>
    <n v="1"/>
    <x v="0"/>
    <x v="0"/>
    <x v="8"/>
    <x v="4"/>
  </r>
  <r>
    <x v="49"/>
    <x v="0"/>
    <n v="44"/>
    <n v="27"/>
    <n v="0.61360000000000003"/>
    <n v="1"/>
    <x v="0"/>
    <x v="0"/>
    <x v="8"/>
    <x v="0"/>
  </r>
  <r>
    <x v="49"/>
    <x v="1"/>
    <n v="20"/>
    <n v="7"/>
    <n v="0.35"/>
    <n v="0"/>
    <x v="0"/>
    <x v="0"/>
    <x v="8"/>
    <x v="0"/>
  </r>
  <r>
    <x v="49"/>
    <x v="2"/>
    <n v="20"/>
    <n v="18"/>
    <n v="0.9"/>
    <n v="2"/>
    <x v="0"/>
    <x v="0"/>
    <x v="8"/>
    <x v="0"/>
  </r>
  <r>
    <x v="50"/>
    <x v="0"/>
    <n v="19"/>
    <n v="14"/>
    <n v="0.73680000000000001"/>
    <n v="0"/>
    <x v="0"/>
    <x v="0"/>
    <x v="16"/>
    <x v="0"/>
  </r>
  <r>
    <x v="50"/>
    <x v="1"/>
    <n v="11"/>
    <n v="8"/>
    <n v="0.72719999999999996"/>
    <n v="1"/>
    <x v="0"/>
    <x v="0"/>
    <x v="16"/>
    <x v="0"/>
  </r>
  <r>
    <x v="50"/>
    <x v="2"/>
    <n v="14"/>
    <n v="10"/>
    <n v="0.71419999999999995"/>
    <n v="0"/>
    <x v="0"/>
    <x v="0"/>
    <x v="16"/>
    <x v="0"/>
  </r>
  <r>
    <x v="51"/>
    <x v="0"/>
    <n v="18"/>
    <n v="15"/>
    <n v="0.83330000000000004"/>
    <n v="3"/>
    <x v="0"/>
    <x v="0"/>
    <x v="16"/>
    <x v="2"/>
  </r>
  <r>
    <x v="51"/>
    <x v="1"/>
    <n v="13"/>
    <n v="12"/>
    <n v="0.92300000000000004"/>
    <n v="0"/>
    <x v="0"/>
    <x v="0"/>
    <x v="16"/>
    <x v="2"/>
  </r>
  <r>
    <x v="51"/>
    <x v="2"/>
    <n v="28"/>
    <n v="26"/>
    <n v="0.92849999999999999"/>
    <n v="2"/>
    <x v="0"/>
    <x v="0"/>
    <x v="16"/>
    <x v="2"/>
  </r>
  <r>
    <x v="0"/>
    <x v="0"/>
    <n v="14"/>
    <n v="11"/>
    <n v="0.78569999999999995"/>
    <n v="1"/>
    <x v="1"/>
    <x v="0"/>
    <x v="0"/>
    <x v="0"/>
  </r>
  <r>
    <x v="0"/>
    <x v="1"/>
    <n v="13"/>
    <n v="9"/>
    <n v="0.69230000000000003"/>
    <n v="1"/>
    <x v="1"/>
    <x v="0"/>
    <x v="0"/>
    <x v="0"/>
  </r>
  <r>
    <x v="0"/>
    <x v="2"/>
    <n v="31"/>
    <n v="27"/>
    <n v="0.87090000000000001"/>
    <n v="3"/>
    <x v="1"/>
    <x v="0"/>
    <x v="0"/>
    <x v="0"/>
  </r>
  <r>
    <x v="1"/>
    <x v="0"/>
    <n v="8"/>
    <n v="6"/>
    <n v="0.75"/>
    <n v="0"/>
    <x v="1"/>
    <x v="0"/>
    <x v="0"/>
    <x v="1"/>
  </r>
  <r>
    <x v="1"/>
    <x v="2"/>
    <n v="11"/>
    <n v="9"/>
    <n v="0.81810000000000005"/>
    <n v="1"/>
    <x v="1"/>
    <x v="0"/>
    <x v="0"/>
    <x v="1"/>
  </r>
  <r>
    <x v="2"/>
    <x v="0"/>
    <n v="13"/>
    <n v="5"/>
    <n v="0.3846"/>
    <n v="0"/>
    <x v="1"/>
    <x v="0"/>
    <x v="1"/>
    <x v="0"/>
  </r>
  <r>
    <x v="2"/>
    <x v="1"/>
    <n v="12"/>
    <n v="5"/>
    <n v="0.41660000000000003"/>
    <n v="0"/>
    <x v="1"/>
    <x v="0"/>
    <x v="1"/>
    <x v="0"/>
  </r>
  <r>
    <x v="2"/>
    <x v="2"/>
    <n v="15"/>
    <n v="14"/>
    <n v="0.93330000000000002"/>
    <n v="3"/>
    <x v="1"/>
    <x v="0"/>
    <x v="1"/>
    <x v="0"/>
  </r>
  <r>
    <x v="3"/>
    <x v="0"/>
    <n v="6"/>
    <n v="4"/>
    <n v="0.66659999999999997"/>
    <n v="1"/>
    <x v="1"/>
    <x v="0"/>
    <x v="1"/>
    <x v="1"/>
  </r>
  <r>
    <x v="3"/>
    <x v="1"/>
    <n v="4"/>
    <n v="2"/>
    <n v="0.5"/>
    <n v="0"/>
    <x v="1"/>
    <x v="0"/>
    <x v="1"/>
    <x v="1"/>
  </r>
  <r>
    <x v="3"/>
    <x v="2"/>
    <n v="12"/>
    <n v="9"/>
    <n v="0.75"/>
    <n v="0"/>
    <x v="1"/>
    <x v="0"/>
    <x v="1"/>
    <x v="1"/>
  </r>
  <r>
    <x v="4"/>
    <x v="0"/>
    <n v="5"/>
    <n v="5"/>
    <n v="1"/>
    <n v="0"/>
    <x v="1"/>
    <x v="0"/>
    <x v="1"/>
    <x v="2"/>
  </r>
  <r>
    <x v="4"/>
    <x v="1"/>
    <n v="4"/>
    <n v="2"/>
    <n v="0.5"/>
    <n v="1"/>
    <x v="1"/>
    <x v="0"/>
    <x v="1"/>
    <x v="2"/>
  </r>
  <r>
    <x v="4"/>
    <x v="2"/>
    <n v="12"/>
    <n v="10"/>
    <n v="0.83330000000000004"/>
    <n v="0"/>
    <x v="1"/>
    <x v="0"/>
    <x v="1"/>
    <x v="2"/>
  </r>
  <r>
    <x v="5"/>
    <x v="0"/>
    <n v="14"/>
    <n v="13"/>
    <n v="0.92849999999999999"/>
    <n v="1"/>
    <x v="1"/>
    <x v="0"/>
    <x v="1"/>
    <x v="0"/>
  </r>
  <r>
    <x v="5"/>
    <x v="1"/>
    <n v="19"/>
    <n v="14"/>
    <n v="0.73680000000000001"/>
    <n v="1"/>
    <x v="1"/>
    <x v="0"/>
    <x v="1"/>
    <x v="0"/>
  </r>
  <r>
    <x v="5"/>
    <x v="2"/>
    <n v="12"/>
    <n v="11"/>
    <n v="0.91659999999999997"/>
    <n v="0"/>
    <x v="1"/>
    <x v="0"/>
    <x v="1"/>
    <x v="0"/>
  </r>
  <r>
    <x v="6"/>
    <x v="0"/>
    <n v="13"/>
    <n v="8"/>
    <n v="0.61529999999999996"/>
    <n v="2"/>
    <x v="1"/>
    <x v="0"/>
    <x v="1"/>
    <x v="2"/>
  </r>
  <r>
    <x v="6"/>
    <x v="1"/>
    <n v="10"/>
    <n v="7"/>
    <n v="0.7"/>
    <n v="1"/>
    <x v="1"/>
    <x v="0"/>
    <x v="1"/>
    <x v="2"/>
  </r>
  <r>
    <x v="6"/>
    <x v="2"/>
    <n v="30"/>
    <n v="26"/>
    <n v="0.86660000000000004"/>
    <n v="3"/>
    <x v="1"/>
    <x v="0"/>
    <x v="1"/>
    <x v="2"/>
  </r>
  <r>
    <x v="7"/>
    <x v="0"/>
    <n v="27"/>
    <n v="19"/>
    <n v="0.70369999999999999"/>
    <n v="3"/>
    <x v="1"/>
    <x v="0"/>
    <x v="1"/>
    <x v="3"/>
  </r>
  <r>
    <x v="7"/>
    <x v="1"/>
    <n v="17"/>
    <n v="12"/>
    <n v="0.70579999999999998"/>
    <n v="2"/>
    <x v="1"/>
    <x v="0"/>
    <x v="1"/>
    <x v="3"/>
  </r>
  <r>
    <x v="7"/>
    <x v="2"/>
    <n v="52"/>
    <n v="44"/>
    <n v="0.84609999999999996"/>
    <n v="6"/>
    <x v="1"/>
    <x v="0"/>
    <x v="1"/>
    <x v="3"/>
  </r>
  <r>
    <x v="8"/>
    <x v="0"/>
    <n v="84"/>
    <n v="47"/>
    <n v="0.5595"/>
    <n v="4"/>
    <x v="1"/>
    <x v="0"/>
    <x v="2"/>
    <x v="0"/>
  </r>
  <r>
    <x v="8"/>
    <x v="1"/>
    <n v="68"/>
    <n v="39"/>
    <n v="0.57350000000000001"/>
    <n v="3"/>
    <x v="1"/>
    <x v="0"/>
    <x v="2"/>
    <x v="0"/>
  </r>
  <r>
    <x v="8"/>
    <x v="2"/>
    <n v="95"/>
    <n v="70"/>
    <n v="0.73680000000000001"/>
    <n v="7"/>
    <x v="1"/>
    <x v="0"/>
    <x v="2"/>
    <x v="0"/>
  </r>
  <r>
    <x v="9"/>
    <x v="0"/>
    <n v="62"/>
    <n v="54"/>
    <n v="0.87090000000000001"/>
    <n v="0"/>
    <x v="1"/>
    <x v="0"/>
    <x v="2"/>
    <x v="4"/>
  </r>
  <r>
    <x v="9"/>
    <x v="1"/>
    <n v="66"/>
    <n v="48"/>
    <n v="0.72719999999999996"/>
    <n v="0"/>
    <x v="1"/>
    <x v="0"/>
    <x v="2"/>
    <x v="4"/>
  </r>
  <r>
    <x v="9"/>
    <x v="2"/>
    <n v="38"/>
    <n v="37"/>
    <n v="0.97360000000000002"/>
    <n v="0"/>
    <x v="1"/>
    <x v="0"/>
    <x v="2"/>
    <x v="4"/>
  </r>
  <r>
    <x v="10"/>
    <x v="0"/>
    <n v="12"/>
    <n v="8"/>
    <n v="0.66659999999999997"/>
    <n v="0"/>
    <x v="1"/>
    <x v="0"/>
    <x v="2"/>
    <x v="1"/>
  </r>
  <r>
    <x v="10"/>
    <x v="1"/>
    <n v="12"/>
    <n v="8"/>
    <n v="0.66659999999999997"/>
    <n v="1"/>
    <x v="1"/>
    <x v="0"/>
    <x v="2"/>
    <x v="1"/>
  </r>
  <r>
    <x v="10"/>
    <x v="2"/>
    <n v="19"/>
    <n v="16"/>
    <n v="0.84209999999999996"/>
    <n v="4"/>
    <x v="1"/>
    <x v="0"/>
    <x v="2"/>
    <x v="1"/>
  </r>
  <r>
    <x v="11"/>
    <x v="0"/>
    <n v="52"/>
    <n v="42"/>
    <n v="0.80759999999999998"/>
    <n v="3"/>
    <x v="1"/>
    <x v="0"/>
    <x v="2"/>
    <x v="2"/>
  </r>
  <r>
    <x v="11"/>
    <x v="1"/>
    <n v="23"/>
    <n v="22"/>
    <n v="0.95650000000000002"/>
    <n v="1"/>
    <x v="1"/>
    <x v="0"/>
    <x v="2"/>
    <x v="2"/>
  </r>
  <r>
    <x v="11"/>
    <x v="2"/>
    <n v="56"/>
    <n v="50"/>
    <n v="0.89280000000000004"/>
    <n v="6"/>
    <x v="1"/>
    <x v="0"/>
    <x v="2"/>
    <x v="2"/>
  </r>
  <r>
    <x v="12"/>
    <x v="0"/>
    <n v="40"/>
    <n v="30"/>
    <n v="0.75"/>
    <n v="2"/>
    <x v="1"/>
    <x v="0"/>
    <x v="2"/>
    <x v="1"/>
  </r>
  <r>
    <x v="12"/>
    <x v="1"/>
    <n v="44"/>
    <n v="40"/>
    <n v="0.90900000000000003"/>
    <n v="1"/>
    <x v="1"/>
    <x v="0"/>
    <x v="2"/>
    <x v="1"/>
  </r>
  <r>
    <x v="12"/>
    <x v="2"/>
    <n v="78"/>
    <n v="72"/>
    <n v="0.92300000000000004"/>
    <n v="7"/>
    <x v="1"/>
    <x v="0"/>
    <x v="2"/>
    <x v="1"/>
  </r>
  <r>
    <x v="13"/>
    <x v="0"/>
    <n v="135"/>
    <n v="103"/>
    <n v="0.76290000000000002"/>
    <n v="11"/>
    <x v="1"/>
    <x v="0"/>
    <x v="3"/>
    <x v="3"/>
  </r>
  <r>
    <x v="13"/>
    <x v="1"/>
    <n v="23"/>
    <n v="21"/>
    <n v="0.91300000000000003"/>
    <n v="7"/>
    <x v="1"/>
    <x v="0"/>
    <x v="3"/>
    <x v="3"/>
  </r>
  <r>
    <x v="13"/>
    <x v="2"/>
    <n v="125"/>
    <n v="109"/>
    <n v="0.872"/>
    <n v="12"/>
    <x v="1"/>
    <x v="0"/>
    <x v="3"/>
    <x v="3"/>
  </r>
  <r>
    <x v="14"/>
    <x v="0"/>
    <n v="118"/>
    <n v="62"/>
    <n v="0.52539999999999998"/>
    <n v="2"/>
    <x v="1"/>
    <x v="0"/>
    <x v="2"/>
    <x v="2"/>
  </r>
  <r>
    <x v="14"/>
    <x v="1"/>
    <n v="45"/>
    <n v="30"/>
    <n v="0.66659999999999997"/>
    <n v="1"/>
    <x v="1"/>
    <x v="0"/>
    <x v="2"/>
    <x v="2"/>
  </r>
  <r>
    <x v="14"/>
    <x v="2"/>
    <n v="58"/>
    <n v="47"/>
    <n v="0.81030000000000002"/>
    <n v="3"/>
    <x v="1"/>
    <x v="0"/>
    <x v="2"/>
    <x v="2"/>
  </r>
  <r>
    <x v="15"/>
    <x v="0"/>
    <n v="11"/>
    <n v="5"/>
    <n v="0.45450000000000002"/>
    <n v="1"/>
    <x v="1"/>
    <x v="0"/>
    <x v="4"/>
    <x v="2"/>
  </r>
  <r>
    <x v="15"/>
    <x v="1"/>
    <n v="3"/>
    <n v="2"/>
    <n v="0.66659999999999997"/>
    <n v="0"/>
    <x v="1"/>
    <x v="0"/>
    <x v="4"/>
    <x v="2"/>
  </r>
  <r>
    <x v="15"/>
    <x v="2"/>
    <n v="14"/>
    <n v="14"/>
    <n v="1"/>
    <n v="2"/>
    <x v="1"/>
    <x v="0"/>
    <x v="4"/>
    <x v="2"/>
  </r>
  <r>
    <x v="16"/>
    <x v="0"/>
    <n v="13"/>
    <n v="8"/>
    <n v="0.61529999999999996"/>
    <n v="0"/>
    <x v="1"/>
    <x v="0"/>
    <x v="5"/>
    <x v="4"/>
  </r>
  <r>
    <x v="16"/>
    <x v="1"/>
    <n v="5"/>
    <n v="4"/>
    <n v="0.8"/>
    <n v="1"/>
    <x v="1"/>
    <x v="0"/>
    <x v="5"/>
    <x v="4"/>
  </r>
  <r>
    <x v="16"/>
    <x v="2"/>
    <n v="6"/>
    <n v="5"/>
    <n v="0.83330000000000004"/>
    <n v="0"/>
    <x v="1"/>
    <x v="0"/>
    <x v="5"/>
    <x v="4"/>
  </r>
  <r>
    <x v="17"/>
    <x v="0"/>
    <n v="153"/>
    <n v="90"/>
    <n v="0.58819999999999995"/>
    <n v="13"/>
    <x v="1"/>
    <x v="0"/>
    <x v="3"/>
    <x v="4"/>
  </r>
  <r>
    <x v="17"/>
    <x v="1"/>
    <n v="70"/>
    <n v="46"/>
    <n v="0.65710000000000002"/>
    <n v="11"/>
    <x v="1"/>
    <x v="0"/>
    <x v="3"/>
    <x v="4"/>
  </r>
  <r>
    <x v="17"/>
    <x v="2"/>
    <n v="73"/>
    <n v="67"/>
    <n v="0.91779999999999995"/>
    <n v="10"/>
    <x v="1"/>
    <x v="0"/>
    <x v="3"/>
    <x v="4"/>
  </r>
  <r>
    <x v="18"/>
    <x v="0"/>
    <n v="37"/>
    <n v="24"/>
    <n v="0.64859999999999995"/>
    <n v="0"/>
    <x v="1"/>
    <x v="0"/>
    <x v="3"/>
    <x v="1"/>
  </r>
  <r>
    <x v="18"/>
    <x v="1"/>
    <n v="5"/>
    <n v="4"/>
    <n v="0.8"/>
    <n v="0"/>
    <x v="1"/>
    <x v="0"/>
    <x v="3"/>
    <x v="1"/>
  </r>
  <r>
    <x v="18"/>
    <x v="2"/>
    <n v="38"/>
    <n v="30"/>
    <n v="0.78939999999999999"/>
    <n v="0"/>
    <x v="1"/>
    <x v="0"/>
    <x v="3"/>
    <x v="1"/>
  </r>
  <r>
    <x v="19"/>
    <x v="0"/>
    <n v="17"/>
    <n v="10"/>
    <n v="0.58819999999999995"/>
    <n v="1"/>
    <x v="1"/>
    <x v="0"/>
    <x v="6"/>
    <x v="4"/>
  </r>
  <r>
    <x v="19"/>
    <x v="1"/>
    <n v="14"/>
    <n v="8"/>
    <n v="0.57140000000000002"/>
    <n v="3"/>
    <x v="1"/>
    <x v="0"/>
    <x v="6"/>
    <x v="4"/>
  </r>
  <r>
    <x v="19"/>
    <x v="2"/>
    <n v="18"/>
    <n v="17"/>
    <n v="0.94440000000000002"/>
    <n v="4"/>
    <x v="1"/>
    <x v="0"/>
    <x v="6"/>
    <x v="4"/>
  </r>
  <r>
    <x v="20"/>
    <x v="0"/>
    <n v="4"/>
    <n v="3"/>
    <n v="0.75"/>
    <n v="0"/>
    <x v="1"/>
    <x v="0"/>
    <x v="7"/>
    <x v="0"/>
  </r>
  <r>
    <x v="20"/>
    <x v="1"/>
    <n v="5"/>
    <n v="5"/>
    <n v="1"/>
    <n v="0"/>
    <x v="1"/>
    <x v="0"/>
    <x v="7"/>
    <x v="0"/>
  </r>
  <r>
    <x v="20"/>
    <x v="2"/>
    <n v="8"/>
    <n v="6"/>
    <n v="0.75"/>
    <n v="0"/>
    <x v="1"/>
    <x v="0"/>
    <x v="7"/>
    <x v="0"/>
  </r>
  <r>
    <x v="21"/>
    <x v="0"/>
    <n v="10"/>
    <n v="9"/>
    <n v="0.9"/>
    <n v="1"/>
    <x v="1"/>
    <x v="0"/>
    <x v="0"/>
    <x v="1"/>
  </r>
  <r>
    <x v="21"/>
    <x v="1"/>
    <n v="10"/>
    <n v="10"/>
    <n v="1"/>
    <n v="1"/>
    <x v="1"/>
    <x v="0"/>
    <x v="0"/>
    <x v="1"/>
  </r>
  <r>
    <x v="21"/>
    <x v="2"/>
    <n v="17"/>
    <n v="15"/>
    <n v="0.88229999999999997"/>
    <n v="0"/>
    <x v="1"/>
    <x v="0"/>
    <x v="0"/>
    <x v="1"/>
  </r>
  <r>
    <x v="22"/>
    <x v="0"/>
    <n v="54"/>
    <n v="45"/>
    <n v="0.83330000000000004"/>
    <n v="6"/>
    <x v="1"/>
    <x v="0"/>
    <x v="8"/>
    <x v="1"/>
  </r>
  <r>
    <x v="22"/>
    <x v="1"/>
    <n v="16"/>
    <n v="11"/>
    <n v="0.6875"/>
    <n v="3"/>
    <x v="1"/>
    <x v="0"/>
    <x v="8"/>
    <x v="1"/>
  </r>
  <r>
    <x v="22"/>
    <x v="2"/>
    <n v="92"/>
    <n v="82"/>
    <n v="0.89129999999999998"/>
    <n v="16"/>
    <x v="1"/>
    <x v="0"/>
    <x v="8"/>
    <x v="1"/>
  </r>
  <r>
    <x v="23"/>
    <x v="0"/>
    <n v="21"/>
    <n v="17"/>
    <n v="0.8095"/>
    <n v="0"/>
    <x v="1"/>
    <x v="0"/>
    <x v="9"/>
    <x v="0"/>
  </r>
  <r>
    <x v="23"/>
    <x v="1"/>
    <n v="6"/>
    <n v="6"/>
    <n v="1"/>
    <n v="1"/>
    <x v="1"/>
    <x v="0"/>
    <x v="9"/>
    <x v="0"/>
  </r>
  <r>
    <x v="23"/>
    <x v="2"/>
    <n v="19"/>
    <n v="14"/>
    <n v="0.73680000000000001"/>
    <n v="0"/>
    <x v="1"/>
    <x v="0"/>
    <x v="9"/>
    <x v="0"/>
  </r>
  <r>
    <x v="24"/>
    <x v="0"/>
    <n v="23"/>
    <n v="19"/>
    <n v="0.82599999999999996"/>
    <n v="2"/>
    <x v="1"/>
    <x v="0"/>
    <x v="9"/>
    <x v="0"/>
  </r>
  <r>
    <x v="24"/>
    <x v="1"/>
    <n v="21"/>
    <n v="18"/>
    <n v="0.85709999999999997"/>
    <n v="4"/>
    <x v="1"/>
    <x v="0"/>
    <x v="9"/>
    <x v="0"/>
  </r>
  <r>
    <x v="24"/>
    <x v="2"/>
    <n v="25"/>
    <n v="20"/>
    <n v="0.8"/>
    <n v="6"/>
    <x v="1"/>
    <x v="0"/>
    <x v="9"/>
    <x v="0"/>
  </r>
  <r>
    <x v="25"/>
    <x v="0"/>
    <n v="52"/>
    <n v="39"/>
    <n v="0.75"/>
    <n v="2"/>
    <x v="1"/>
    <x v="0"/>
    <x v="10"/>
    <x v="1"/>
  </r>
  <r>
    <x v="25"/>
    <x v="1"/>
    <n v="13"/>
    <n v="11"/>
    <n v="0.84609999999999996"/>
    <n v="3"/>
    <x v="1"/>
    <x v="0"/>
    <x v="10"/>
    <x v="1"/>
  </r>
  <r>
    <x v="25"/>
    <x v="2"/>
    <n v="40"/>
    <n v="37"/>
    <n v="0.92500000000000004"/>
    <n v="0"/>
    <x v="1"/>
    <x v="0"/>
    <x v="10"/>
    <x v="1"/>
  </r>
  <r>
    <x v="26"/>
    <x v="0"/>
    <n v="75"/>
    <n v="58"/>
    <n v="0.77329999999999999"/>
    <n v="4"/>
    <x v="1"/>
    <x v="0"/>
    <x v="10"/>
    <x v="4"/>
  </r>
  <r>
    <x v="26"/>
    <x v="1"/>
    <n v="19"/>
    <n v="12"/>
    <n v="0.63149999999999995"/>
    <n v="1"/>
    <x v="1"/>
    <x v="0"/>
    <x v="10"/>
    <x v="4"/>
  </r>
  <r>
    <x v="26"/>
    <x v="2"/>
    <n v="46"/>
    <n v="41"/>
    <n v="0.89129999999999998"/>
    <n v="0"/>
    <x v="1"/>
    <x v="0"/>
    <x v="10"/>
    <x v="4"/>
  </r>
  <r>
    <x v="27"/>
    <x v="0"/>
    <n v="13"/>
    <n v="7"/>
    <n v="0.53839999999999999"/>
    <n v="0"/>
    <x v="1"/>
    <x v="0"/>
    <x v="10"/>
    <x v="0"/>
  </r>
  <r>
    <x v="27"/>
    <x v="1"/>
    <n v="8"/>
    <n v="6"/>
    <n v="0.75"/>
    <n v="1"/>
    <x v="1"/>
    <x v="0"/>
    <x v="10"/>
    <x v="0"/>
  </r>
  <r>
    <x v="27"/>
    <x v="2"/>
    <n v="24"/>
    <n v="22"/>
    <n v="0.91659999999999997"/>
    <n v="2"/>
    <x v="1"/>
    <x v="0"/>
    <x v="10"/>
    <x v="0"/>
  </r>
  <r>
    <x v="28"/>
    <x v="0"/>
    <n v="8"/>
    <n v="6"/>
    <n v="0.75"/>
    <n v="1"/>
    <x v="1"/>
    <x v="0"/>
    <x v="11"/>
    <x v="2"/>
  </r>
  <r>
    <x v="28"/>
    <x v="1"/>
    <n v="0"/>
    <n v="0"/>
    <m/>
    <n v="0"/>
    <x v="1"/>
    <x v="0"/>
    <x v="11"/>
    <x v="2"/>
  </r>
  <r>
    <x v="28"/>
    <x v="2"/>
    <n v="4"/>
    <n v="3"/>
    <n v="0.75"/>
    <n v="0"/>
    <x v="1"/>
    <x v="0"/>
    <x v="11"/>
    <x v="2"/>
  </r>
  <r>
    <x v="29"/>
    <x v="0"/>
    <n v="11"/>
    <n v="4"/>
    <n v="0.36359999999999998"/>
    <n v="0"/>
    <x v="1"/>
    <x v="0"/>
    <x v="0"/>
    <x v="3"/>
  </r>
  <r>
    <x v="29"/>
    <x v="1"/>
    <n v="4"/>
    <n v="1"/>
    <n v="0.25"/>
    <n v="0"/>
    <x v="1"/>
    <x v="0"/>
    <x v="0"/>
    <x v="3"/>
  </r>
  <r>
    <x v="29"/>
    <x v="2"/>
    <n v="16"/>
    <n v="11"/>
    <n v="0.6875"/>
    <n v="1"/>
    <x v="1"/>
    <x v="0"/>
    <x v="0"/>
    <x v="3"/>
  </r>
  <r>
    <x v="30"/>
    <x v="0"/>
    <n v="15"/>
    <n v="12"/>
    <n v="0.8"/>
    <n v="4"/>
    <x v="1"/>
    <x v="0"/>
    <x v="4"/>
    <x v="0"/>
  </r>
  <r>
    <x v="30"/>
    <x v="1"/>
    <n v="9"/>
    <n v="9"/>
    <n v="1"/>
    <n v="0"/>
    <x v="1"/>
    <x v="0"/>
    <x v="4"/>
    <x v="0"/>
  </r>
  <r>
    <x v="30"/>
    <x v="2"/>
    <n v="22"/>
    <n v="21"/>
    <n v="0.95450000000000002"/>
    <n v="2"/>
    <x v="1"/>
    <x v="0"/>
    <x v="4"/>
    <x v="0"/>
  </r>
  <r>
    <x v="31"/>
    <x v="0"/>
    <n v="7"/>
    <n v="3"/>
    <n v="0.42849999999999999"/>
    <n v="1"/>
    <x v="1"/>
    <x v="0"/>
    <x v="4"/>
    <x v="1"/>
  </r>
  <r>
    <x v="31"/>
    <x v="2"/>
    <n v="6"/>
    <n v="5"/>
    <n v="0.83330000000000004"/>
    <n v="1"/>
    <x v="1"/>
    <x v="0"/>
    <x v="4"/>
    <x v="1"/>
  </r>
  <r>
    <x v="32"/>
    <x v="0"/>
    <n v="11"/>
    <n v="6"/>
    <n v="0.5454"/>
    <n v="0"/>
    <x v="1"/>
    <x v="0"/>
    <x v="4"/>
    <x v="3"/>
  </r>
  <r>
    <x v="32"/>
    <x v="1"/>
    <n v="8"/>
    <n v="4"/>
    <n v="0.5"/>
    <n v="0"/>
    <x v="1"/>
    <x v="0"/>
    <x v="4"/>
    <x v="3"/>
  </r>
  <r>
    <x v="32"/>
    <x v="2"/>
    <n v="9"/>
    <n v="8"/>
    <n v="0.88880000000000003"/>
    <n v="0"/>
    <x v="1"/>
    <x v="0"/>
    <x v="4"/>
    <x v="3"/>
  </r>
  <r>
    <x v="33"/>
    <x v="0"/>
    <n v="12"/>
    <n v="10"/>
    <n v="0.83330000000000004"/>
    <n v="0"/>
    <x v="1"/>
    <x v="0"/>
    <x v="4"/>
    <x v="2"/>
  </r>
  <r>
    <x v="33"/>
    <x v="1"/>
    <n v="3"/>
    <n v="3"/>
    <n v="1"/>
    <n v="0"/>
    <x v="1"/>
    <x v="0"/>
    <x v="4"/>
    <x v="2"/>
  </r>
  <r>
    <x v="33"/>
    <x v="2"/>
    <n v="10"/>
    <n v="8"/>
    <n v="0.8"/>
    <n v="1"/>
    <x v="1"/>
    <x v="0"/>
    <x v="4"/>
    <x v="2"/>
  </r>
  <r>
    <x v="34"/>
    <x v="0"/>
    <n v="15"/>
    <n v="13"/>
    <n v="0.86660000000000004"/>
    <n v="4"/>
    <x v="1"/>
    <x v="0"/>
    <x v="4"/>
    <x v="1"/>
  </r>
  <r>
    <x v="34"/>
    <x v="1"/>
    <n v="7"/>
    <n v="4"/>
    <n v="0.57140000000000002"/>
    <n v="2"/>
    <x v="1"/>
    <x v="0"/>
    <x v="4"/>
    <x v="1"/>
  </r>
  <r>
    <x v="34"/>
    <x v="2"/>
    <n v="20"/>
    <n v="19"/>
    <n v="0.95"/>
    <n v="0"/>
    <x v="1"/>
    <x v="0"/>
    <x v="4"/>
    <x v="1"/>
  </r>
  <r>
    <x v="35"/>
    <x v="0"/>
    <n v="5"/>
    <n v="2"/>
    <n v="0.4"/>
    <n v="0"/>
    <x v="1"/>
    <x v="0"/>
    <x v="4"/>
    <x v="0"/>
  </r>
  <r>
    <x v="35"/>
    <x v="1"/>
    <n v="6"/>
    <n v="6"/>
    <n v="1"/>
    <n v="1"/>
    <x v="1"/>
    <x v="0"/>
    <x v="4"/>
    <x v="0"/>
  </r>
  <r>
    <x v="35"/>
    <x v="2"/>
    <n v="20"/>
    <n v="19"/>
    <n v="0.95"/>
    <n v="2"/>
    <x v="1"/>
    <x v="0"/>
    <x v="4"/>
    <x v="0"/>
  </r>
  <r>
    <x v="36"/>
    <x v="0"/>
    <n v="14"/>
    <n v="12"/>
    <n v="0.85709999999999997"/>
    <n v="0"/>
    <x v="1"/>
    <x v="0"/>
    <x v="12"/>
    <x v="1"/>
  </r>
  <r>
    <x v="36"/>
    <x v="1"/>
    <n v="4"/>
    <n v="3"/>
    <n v="0.75"/>
    <n v="1"/>
    <x v="1"/>
    <x v="0"/>
    <x v="12"/>
    <x v="1"/>
  </r>
  <r>
    <x v="36"/>
    <x v="2"/>
    <n v="18"/>
    <n v="15"/>
    <n v="0.83330000000000004"/>
    <n v="1"/>
    <x v="1"/>
    <x v="0"/>
    <x v="12"/>
    <x v="1"/>
  </r>
  <r>
    <x v="37"/>
    <x v="0"/>
    <n v="17"/>
    <n v="10"/>
    <n v="0.58819999999999995"/>
    <n v="0"/>
    <x v="1"/>
    <x v="0"/>
    <x v="13"/>
    <x v="0"/>
  </r>
  <r>
    <x v="37"/>
    <x v="1"/>
    <n v="7"/>
    <n v="4"/>
    <n v="0.57140000000000002"/>
    <n v="0"/>
    <x v="1"/>
    <x v="0"/>
    <x v="13"/>
    <x v="0"/>
  </r>
  <r>
    <x v="37"/>
    <x v="2"/>
    <n v="30"/>
    <n v="23"/>
    <n v="0.76659999999999995"/>
    <n v="2"/>
    <x v="1"/>
    <x v="0"/>
    <x v="13"/>
    <x v="0"/>
  </r>
  <r>
    <x v="38"/>
    <x v="0"/>
    <n v="22"/>
    <n v="19"/>
    <n v="0.86360000000000003"/>
    <n v="0"/>
    <x v="1"/>
    <x v="0"/>
    <x v="13"/>
    <x v="1"/>
  </r>
  <r>
    <x v="38"/>
    <x v="1"/>
    <n v="9"/>
    <n v="9"/>
    <n v="1"/>
    <n v="2"/>
    <x v="1"/>
    <x v="0"/>
    <x v="13"/>
    <x v="1"/>
  </r>
  <r>
    <x v="38"/>
    <x v="2"/>
    <n v="45"/>
    <n v="40"/>
    <n v="0.88880000000000003"/>
    <n v="2"/>
    <x v="1"/>
    <x v="0"/>
    <x v="13"/>
    <x v="1"/>
  </r>
  <r>
    <x v="39"/>
    <x v="0"/>
    <n v="80"/>
    <n v="74"/>
    <n v="0.92500000000000004"/>
    <n v="7"/>
    <x v="1"/>
    <x v="0"/>
    <x v="2"/>
    <x v="3"/>
  </r>
  <r>
    <x v="39"/>
    <x v="1"/>
    <n v="20"/>
    <n v="16"/>
    <n v="0.8"/>
    <n v="4"/>
    <x v="1"/>
    <x v="0"/>
    <x v="2"/>
    <x v="3"/>
  </r>
  <r>
    <x v="39"/>
    <x v="2"/>
    <n v="58"/>
    <n v="52"/>
    <n v="0.89649999999999996"/>
    <n v="6"/>
    <x v="1"/>
    <x v="0"/>
    <x v="2"/>
    <x v="3"/>
  </r>
  <r>
    <x v="40"/>
    <x v="0"/>
    <n v="20"/>
    <n v="10"/>
    <n v="0.5"/>
    <n v="0"/>
    <x v="1"/>
    <x v="0"/>
    <x v="14"/>
    <x v="0"/>
  </r>
  <r>
    <x v="40"/>
    <x v="1"/>
    <n v="21"/>
    <n v="16"/>
    <n v="0.76190000000000002"/>
    <n v="2"/>
    <x v="1"/>
    <x v="0"/>
    <x v="14"/>
    <x v="0"/>
  </r>
  <r>
    <x v="40"/>
    <x v="2"/>
    <n v="25"/>
    <n v="19"/>
    <n v="0.76"/>
    <n v="0"/>
    <x v="1"/>
    <x v="0"/>
    <x v="14"/>
    <x v="0"/>
  </r>
  <r>
    <x v="41"/>
    <x v="0"/>
    <n v="17"/>
    <n v="12"/>
    <n v="0.70579999999999998"/>
    <n v="3"/>
    <x v="1"/>
    <x v="0"/>
    <x v="14"/>
    <x v="3"/>
  </r>
  <r>
    <x v="41"/>
    <x v="1"/>
    <n v="9"/>
    <n v="6"/>
    <n v="0.66659999999999997"/>
    <n v="1"/>
    <x v="1"/>
    <x v="0"/>
    <x v="14"/>
    <x v="3"/>
  </r>
  <r>
    <x v="41"/>
    <x v="2"/>
    <n v="24"/>
    <n v="20"/>
    <n v="0.83330000000000004"/>
    <n v="1"/>
    <x v="1"/>
    <x v="0"/>
    <x v="14"/>
    <x v="3"/>
  </r>
  <r>
    <x v="42"/>
    <x v="0"/>
    <n v="151"/>
    <n v="110"/>
    <n v="0.72840000000000005"/>
    <n v="7"/>
    <x v="1"/>
    <x v="0"/>
    <x v="3"/>
    <x v="4"/>
  </r>
  <r>
    <x v="42"/>
    <x v="1"/>
    <n v="85"/>
    <n v="61"/>
    <n v="0.71760000000000002"/>
    <n v="13"/>
    <x v="1"/>
    <x v="0"/>
    <x v="3"/>
    <x v="4"/>
  </r>
  <r>
    <x v="42"/>
    <x v="2"/>
    <n v="140"/>
    <n v="121"/>
    <n v="0.86419999999999997"/>
    <n v="14"/>
    <x v="1"/>
    <x v="0"/>
    <x v="3"/>
    <x v="4"/>
  </r>
  <r>
    <x v="43"/>
    <x v="0"/>
    <n v="56"/>
    <n v="46"/>
    <n v="0.82140000000000002"/>
    <n v="13"/>
    <x v="1"/>
    <x v="0"/>
    <x v="6"/>
    <x v="4"/>
  </r>
  <r>
    <x v="43"/>
    <x v="1"/>
    <n v="38"/>
    <n v="34"/>
    <n v="0.89470000000000005"/>
    <n v="7"/>
    <x v="1"/>
    <x v="0"/>
    <x v="6"/>
    <x v="4"/>
  </r>
  <r>
    <x v="43"/>
    <x v="2"/>
    <n v="93"/>
    <n v="40"/>
    <n v="0.43009999999999998"/>
    <n v="0"/>
    <x v="1"/>
    <x v="0"/>
    <x v="6"/>
    <x v="4"/>
  </r>
  <r>
    <x v="44"/>
    <x v="0"/>
    <n v="125"/>
    <n v="95"/>
    <n v="0.76"/>
    <n v="7"/>
    <x v="1"/>
    <x v="0"/>
    <x v="8"/>
    <x v="4"/>
  </r>
  <r>
    <x v="44"/>
    <x v="1"/>
    <n v="50"/>
    <n v="39"/>
    <n v="0.78"/>
    <n v="10"/>
    <x v="1"/>
    <x v="0"/>
    <x v="8"/>
    <x v="4"/>
  </r>
  <r>
    <x v="44"/>
    <x v="2"/>
    <n v="63"/>
    <n v="58"/>
    <n v="0.92059999999999997"/>
    <n v="10"/>
    <x v="1"/>
    <x v="0"/>
    <x v="8"/>
    <x v="4"/>
  </r>
  <r>
    <x v="45"/>
    <x v="0"/>
    <n v="24"/>
    <n v="18"/>
    <n v="0.75"/>
    <n v="1"/>
    <x v="1"/>
    <x v="0"/>
    <x v="15"/>
    <x v="2"/>
  </r>
  <r>
    <x v="45"/>
    <x v="1"/>
    <n v="6"/>
    <n v="4"/>
    <n v="0.66659999999999997"/>
    <n v="1"/>
    <x v="1"/>
    <x v="0"/>
    <x v="15"/>
    <x v="2"/>
  </r>
  <r>
    <x v="45"/>
    <x v="2"/>
    <n v="26"/>
    <n v="19"/>
    <n v="0.73070000000000002"/>
    <n v="0"/>
    <x v="1"/>
    <x v="0"/>
    <x v="15"/>
    <x v="2"/>
  </r>
  <r>
    <x v="46"/>
    <x v="0"/>
    <n v="73"/>
    <n v="45"/>
    <n v="0.61639999999999995"/>
    <n v="6"/>
    <x v="1"/>
    <x v="0"/>
    <x v="3"/>
    <x v="0"/>
  </r>
  <r>
    <x v="46"/>
    <x v="1"/>
    <n v="48"/>
    <n v="37"/>
    <n v="0.77080000000000004"/>
    <n v="5"/>
    <x v="1"/>
    <x v="0"/>
    <x v="3"/>
    <x v="0"/>
  </r>
  <r>
    <x v="46"/>
    <x v="2"/>
    <n v="103"/>
    <n v="83"/>
    <n v="0.80579999999999996"/>
    <n v="8"/>
    <x v="1"/>
    <x v="0"/>
    <x v="3"/>
    <x v="0"/>
  </r>
  <r>
    <x v="47"/>
    <x v="0"/>
    <n v="31"/>
    <n v="28"/>
    <n v="0.9032"/>
    <n v="4"/>
    <x v="1"/>
    <x v="0"/>
    <x v="8"/>
    <x v="3"/>
  </r>
  <r>
    <x v="47"/>
    <x v="1"/>
    <n v="20"/>
    <n v="15"/>
    <n v="0.75"/>
    <n v="1"/>
    <x v="1"/>
    <x v="0"/>
    <x v="8"/>
    <x v="3"/>
  </r>
  <r>
    <x v="47"/>
    <x v="2"/>
    <n v="38"/>
    <n v="30"/>
    <n v="0.78939999999999999"/>
    <n v="2"/>
    <x v="1"/>
    <x v="0"/>
    <x v="8"/>
    <x v="3"/>
  </r>
  <r>
    <x v="48"/>
    <x v="0"/>
    <n v="65"/>
    <n v="46"/>
    <n v="0.70760000000000001"/>
    <n v="2"/>
    <x v="1"/>
    <x v="0"/>
    <x v="8"/>
    <x v="4"/>
  </r>
  <r>
    <x v="48"/>
    <x v="1"/>
    <n v="60"/>
    <n v="43"/>
    <n v="0.71660000000000001"/>
    <n v="4"/>
    <x v="1"/>
    <x v="0"/>
    <x v="8"/>
    <x v="4"/>
  </r>
  <r>
    <x v="48"/>
    <x v="2"/>
    <n v="67"/>
    <n v="52"/>
    <n v="0.77610000000000001"/>
    <n v="9"/>
    <x v="1"/>
    <x v="0"/>
    <x v="8"/>
    <x v="4"/>
  </r>
  <r>
    <x v="49"/>
    <x v="0"/>
    <n v="28"/>
    <n v="19"/>
    <n v="0.67849999999999999"/>
    <n v="1"/>
    <x v="1"/>
    <x v="0"/>
    <x v="8"/>
    <x v="0"/>
  </r>
  <r>
    <x v="49"/>
    <x v="1"/>
    <n v="26"/>
    <n v="19"/>
    <n v="0.73070000000000002"/>
    <n v="2"/>
    <x v="1"/>
    <x v="0"/>
    <x v="8"/>
    <x v="0"/>
  </r>
  <r>
    <x v="49"/>
    <x v="2"/>
    <n v="30"/>
    <n v="19"/>
    <n v="0.63329999999999997"/>
    <n v="8"/>
    <x v="1"/>
    <x v="0"/>
    <x v="8"/>
    <x v="0"/>
  </r>
  <r>
    <x v="50"/>
    <x v="0"/>
    <n v="6"/>
    <n v="3"/>
    <n v="0.5"/>
    <n v="0"/>
    <x v="1"/>
    <x v="0"/>
    <x v="16"/>
    <x v="0"/>
  </r>
  <r>
    <x v="50"/>
    <x v="1"/>
    <n v="14"/>
    <n v="10"/>
    <n v="0.71419999999999995"/>
    <n v="1"/>
    <x v="1"/>
    <x v="0"/>
    <x v="16"/>
    <x v="0"/>
  </r>
  <r>
    <x v="50"/>
    <x v="2"/>
    <n v="9"/>
    <n v="9"/>
    <n v="1"/>
    <n v="1"/>
    <x v="1"/>
    <x v="0"/>
    <x v="16"/>
    <x v="0"/>
  </r>
  <r>
    <x v="51"/>
    <x v="0"/>
    <n v="20"/>
    <n v="14"/>
    <n v="0.7"/>
    <n v="1"/>
    <x v="1"/>
    <x v="0"/>
    <x v="16"/>
    <x v="2"/>
  </r>
  <r>
    <x v="51"/>
    <x v="1"/>
    <n v="7"/>
    <n v="6"/>
    <n v="0.85709999999999997"/>
    <n v="0"/>
    <x v="1"/>
    <x v="0"/>
    <x v="16"/>
    <x v="2"/>
  </r>
  <r>
    <x v="51"/>
    <x v="2"/>
    <n v="28"/>
    <n v="25"/>
    <n v="0.89280000000000004"/>
    <n v="1"/>
    <x v="1"/>
    <x v="0"/>
    <x v="16"/>
    <x v="2"/>
  </r>
  <r>
    <x v="0"/>
    <x v="0"/>
    <n v="19"/>
    <n v="11"/>
    <n v="0.57889999999999997"/>
    <n v="2"/>
    <x v="2"/>
    <x v="0"/>
    <x v="0"/>
    <x v="0"/>
  </r>
  <r>
    <x v="0"/>
    <x v="1"/>
    <n v="6"/>
    <n v="6"/>
    <n v="1"/>
    <n v="2"/>
    <x v="2"/>
    <x v="0"/>
    <x v="0"/>
    <x v="0"/>
  </r>
  <r>
    <x v="0"/>
    <x v="2"/>
    <n v="35"/>
    <n v="31"/>
    <n v="0.88570000000000004"/>
    <n v="3"/>
    <x v="2"/>
    <x v="0"/>
    <x v="0"/>
    <x v="0"/>
  </r>
  <r>
    <x v="1"/>
    <x v="0"/>
    <n v="10"/>
    <n v="6"/>
    <n v="0.6"/>
    <n v="1"/>
    <x v="2"/>
    <x v="0"/>
    <x v="0"/>
    <x v="1"/>
  </r>
  <r>
    <x v="1"/>
    <x v="1"/>
    <n v="7"/>
    <n v="5"/>
    <n v="0.71419999999999995"/>
    <n v="0"/>
    <x v="2"/>
    <x v="0"/>
    <x v="0"/>
    <x v="1"/>
  </r>
  <r>
    <x v="1"/>
    <x v="2"/>
    <n v="12"/>
    <n v="10"/>
    <n v="0.83330000000000004"/>
    <n v="1"/>
    <x v="2"/>
    <x v="0"/>
    <x v="0"/>
    <x v="1"/>
  </r>
  <r>
    <x v="2"/>
    <x v="0"/>
    <n v="19"/>
    <n v="10"/>
    <n v="0.52629999999999999"/>
    <n v="0"/>
    <x v="2"/>
    <x v="0"/>
    <x v="1"/>
    <x v="0"/>
  </r>
  <r>
    <x v="2"/>
    <x v="1"/>
    <n v="11"/>
    <n v="5"/>
    <n v="0.45450000000000002"/>
    <n v="0"/>
    <x v="2"/>
    <x v="0"/>
    <x v="1"/>
    <x v="0"/>
  </r>
  <r>
    <x v="2"/>
    <x v="2"/>
    <n v="21"/>
    <n v="20"/>
    <n v="0.95230000000000004"/>
    <n v="4"/>
    <x v="2"/>
    <x v="0"/>
    <x v="1"/>
    <x v="0"/>
  </r>
  <r>
    <x v="3"/>
    <x v="0"/>
    <n v="10"/>
    <n v="7"/>
    <n v="0.7"/>
    <n v="0"/>
    <x v="2"/>
    <x v="0"/>
    <x v="1"/>
    <x v="1"/>
  </r>
  <r>
    <x v="3"/>
    <x v="1"/>
    <n v="8"/>
    <n v="4"/>
    <n v="0.5"/>
    <n v="0"/>
    <x v="2"/>
    <x v="0"/>
    <x v="1"/>
    <x v="1"/>
  </r>
  <r>
    <x v="3"/>
    <x v="2"/>
    <n v="13"/>
    <n v="11"/>
    <n v="0.84609999999999996"/>
    <n v="0"/>
    <x v="2"/>
    <x v="0"/>
    <x v="1"/>
    <x v="1"/>
  </r>
  <r>
    <x v="4"/>
    <x v="0"/>
    <n v="12"/>
    <n v="9"/>
    <n v="0.75"/>
    <n v="0"/>
    <x v="2"/>
    <x v="0"/>
    <x v="1"/>
    <x v="2"/>
  </r>
  <r>
    <x v="4"/>
    <x v="1"/>
    <n v="3"/>
    <n v="2"/>
    <n v="0.66659999999999997"/>
    <n v="0"/>
    <x v="2"/>
    <x v="0"/>
    <x v="1"/>
    <x v="2"/>
  </r>
  <r>
    <x v="4"/>
    <x v="2"/>
    <n v="16"/>
    <n v="14"/>
    <n v="0.875"/>
    <n v="2"/>
    <x v="2"/>
    <x v="0"/>
    <x v="1"/>
    <x v="2"/>
  </r>
  <r>
    <x v="5"/>
    <x v="0"/>
    <n v="29"/>
    <n v="24"/>
    <n v="0.82750000000000001"/>
    <n v="4"/>
    <x v="2"/>
    <x v="0"/>
    <x v="1"/>
    <x v="0"/>
  </r>
  <r>
    <x v="5"/>
    <x v="1"/>
    <n v="22"/>
    <n v="14"/>
    <n v="0.63629999999999998"/>
    <n v="1"/>
    <x v="2"/>
    <x v="0"/>
    <x v="1"/>
    <x v="0"/>
  </r>
  <r>
    <x v="5"/>
    <x v="2"/>
    <n v="12"/>
    <n v="9"/>
    <n v="0.75"/>
    <n v="1"/>
    <x v="2"/>
    <x v="0"/>
    <x v="1"/>
    <x v="0"/>
  </r>
  <r>
    <x v="6"/>
    <x v="0"/>
    <n v="20"/>
    <n v="16"/>
    <n v="0.8"/>
    <n v="3"/>
    <x v="2"/>
    <x v="0"/>
    <x v="1"/>
    <x v="2"/>
  </r>
  <r>
    <x v="6"/>
    <x v="1"/>
    <n v="10"/>
    <n v="8"/>
    <n v="0.8"/>
    <n v="0"/>
    <x v="2"/>
    <x v="0"/>
    <x v="1"/>
    <x v="2"/>
  </r>
  <r>
    <x v="6"/>
    <x v="2"/>
    <n v="26"/>
    <n v="22"/>
    <n v="0.84609999999999996"/>
    <n v="3"/>
    <x v="2"/>
    <x v="0"/>
    <x v="1"/>
    <x v="2"/>
  </r>
  <r>
    <x v="7"/>
    <x v="0"/>
    <n v="53"/>
    <n v="37"/>
    <n v="0.69810000000000005"/>
    <n v="15"/>
    <x v="2"/>
    <x v="0"/>
    <x v="1"/>
    <x v="3"/>
  </r>
  <r>
    <x v="7"/>
    <x v="1"/>
    <n v="35"/>
    <n v="19"/>
    <n v="0.54279999999999995"/>
    <n v="3"/>
    <x v="2"/>
    <x v="0"/>
    <x v="1"/>
    <x v="3"/>
  </r>
  <r>
    <x v="7"/>
    <x v="2"/>
    <n v="70"/>
    <n v="62"/>
    <n v="0.88570000000000004"/>
    <n v="5"/>
    <x v="2"/>
    <x v="0"/>
    <x v="1"/>
    <x v="3"/>
  </r>
  <r>
    <x v="8"/>
    <x v="0"/>
    <n v="72"/>
    <n v="51"/>
    <n v="0.70830000000000004"/>
    <n v="7"/>
    <x v="2"/>
    <x v="0"/>
    <x v="2"/>
    <x v="0"/>
  </r>
  <r>
    <x v="8"/>
    <x v="1"/>
    <n v="53"/>
    <n v="28"/>
    <n v="0.52829999999999999"/>
    <n v="3"/>
    <x v="2"/>
    <x v="0"/>
    <x v="2"/>
    <x v="0"/>
  </r>
  <r>
    <x v="8"/>
    <x v="2"/>
    <n v="98"/>
    <n v="85"/>
    <n v="0.86729999999999996"/>
    <n v="12"/>
    <x v="2"/>
    <x v="0"/>
    <x v="2"/>
    <x v="0"/>
  </r>
  <r>
    <x v="9"/>
    <x v="0"/>
    <n v="55"/>
    <n v="43"/>
    <n v="0.78180000000000005"/>
    <n v="0"/>
    <x v="2"/>
    <x v="0"/>
    <x v="2"/>
    <x v="4"/>
  </r>
  <r>
    <x v="9"/>
    <x v="1"/>
    <n v="74"/>
    <n v="57"/>
    <n v="0.7702"/>
    <n v="0"/>
    <x v="2"/>
    <x v="0"/>
    <x v="2"/>
    <x v="4"/>
  </r>
  <r>
    <x v="9"/>
    <x v="2"/>
    <n v="32"/>
    <n v="32"/>
    <n v="1"/>
    <n v="0"/>
    <x v="2"/>
    <x v="0"/>
    <x v="2"/>
    <x v="4"/>
  </r>
  <r>
    <x v="10"/>
    <x v="0"/>
    <n v="17"/>
    <n v="14"/>
    <n v="0.82350000000000001"/>
    <n v="3"/>
    <x v="2"/>
    <x v="0"/>
    <x v="2"/>
    <x v="1"/>
  </r>
  <r>
    <x v="10"/>
    <x v="1"/>
    <n v="7"/>
    <n v="5"/>
    <n v="0.71419999999999995"/>
    <n v="0"/>
    <x v="2"/>
    <x v="0"/>
    <x v="2"/>
    <x v="1"/>
  </r>
  <r>
    <x v="10"/>
    <x v="2"/>
    <n v="23"/>
    <n v="20"/>
    <n v="0.86950000000000005"/>
    <n v="1"/>
    <x v="2"/>
    <x v="0"/>
    <x v="2"/>
    <x v="1"/>
  </r>
  <r>
    <x v="11"/>
    <x v="0"/>
    <n v="52"/>
    <n v="35"/>
    <n v="0.67300000000000004"/>
    <n v="5"/>
    <x v="2"/>
    <x v="0"/>
    <x v="2"/>
    <x v="2"/>
  </r>
  <r>
    <x v="11"/>
    <x v="1"/>
    <n v="9"/>
    <n v="5"/>
    <n v="0.55549999999999999"/>
    <n v="0"/>
    <x v="2"/>
    <x v="0"/>
    <x v="2"/>
    <x v="2"/>
  </r>
  <r>
    <x v="11"/>
    <x v="2"/>
    <n v="53"/>
    <n v="48"/>
    <n v="0.90559999999999996"/>
    <n v="9"/>
    <x v="2"/>
    <x v="0"/>
    <x v="2"/>
    <x v="2"/>
  </r>
  <r>
    <x v="12"/>
    <x v="0"/>
    <n v="43"/>
    <n v="37"/>
    <n v="0.86040000000000005"/>
    <n v="3"/>
    <x v="2"/>
    <x v="0"/>
    <x v="2"/>
    <x v="1"/>
  </r>
  <r>
    <x v="12"/>
    <x v="1"/>
    <n v="53"/>
    <n v="47"/>
    <n v="0.88670000000000004"/>
    <n v="8"/>
    <x v="2"/>
    <x v="0"/>
    <x v="2"/>
    <x v="1"/>
  </r>
  <r>
    <x v="12"/>
    <x v="2"/>
    <n v="75"/>
    <n v="65"/>
    <n v="0.86660000000000004"/>
    <n v="5"/>
    <x v="2"/>
    <x v="0"/>
    <x v="2"/>
    <x v="1"/>
  </r>
  <r>
    <x v="13"/>
    <x v="0"/>
    <n v="111"/>
    <n v="90"/>
    <n v="0.81079999999999997"/>
    <n v="10"/>
    <x v="2"/>
    <x v="0"/>
    <x v="3"/>
    <x v="3"/>
  </r>
  <r>
    <x v="13"/>
    <x v="1"/>
    <n v="23"/>
    <n v="20"/>
    <n v="0.86950000000000005"/>
    <n v="4"/>
    <x v="2"/>
    <x v="0"/>
    <x v="3"/>
    <x v="3"/>
  </r>
  <r>
    <x v="13"/>
    <x v="2"/>
    <n v="125"/>
    <n v="106"/>
    <n v="0.84799999999999998"/>
    <n v="9"/>
    <x v="2"/>
    <x v="0"/>
    <x v="3"/>
    <x v="3"/>
  </r>
  <r>
    <x v="14"/>
    <x v="0"/>
    <n v="96"/>
    <n v="54"/>
    <n v="0.5625"/>
    <n v="4"/>
    <x v="2"/>
    <x v="0"/>
    <x v="2"/>
    <x v="2"/>
  </r>
  <r>
    <x v="14"/>
    <x v="1"/>
    <n v="37"/>
    <n v="16"/>
    <n v="0.43240000000000001"/>
    <n v="5"/>
    <x v="2"/>
    <x v="0"/>
    <x v="2"/>
    <x v="2"/>
  </r>
  <r>
    <x v="14"/>
    <x v="2"/>
    <n v="67"/>
    <n v="56"/>
    <n v="0.83579999999999999"/>
    <n v="4"/>
    <x v="2"/>
    <x v="0"/>
    <x v="2"/>
    <x v="2"/>
  </r>
  <r>
    <x v="15"/>
    <x v="0"/>
    <n v="7"/>
    <n v="5"/>
    <n v="0.71419999999999995"/>
    <n v="1"/>
    <x v="2"/>
    <x v="0"/>
    <x v="4"/>
    <x v="2"/>
  </r>
  <r>
    <x v="15"/>
    <x v="1"/>
    <n v="4"/>
    <n v="3"/>
    <n v="0.75"/>
    <n v="0"/>
    <x v="2"/>
    <x v="0"/>
    <x v="4"/>
    <x v="2"/>
  </r>
  <r>
    <x v="15"/>
    <x v="2"/>
    <n v="13"/>
    <n v="12"/>
    <n v="0.92300000000000004"/>
    <n v="1"/>
    <x v="2"/>
    <x v="0"/>
    <x v="4"/>
    <x v="2"/>
  </r>
  <r>
    <x v="16"/>
    <x v="0"/>
    <n v="20"/>
    <n v="16"/>
    <n v="0.8"/>
    <n v="3"/>
    <x v="2"/>
    <x v="0"/>
    <x v="5"/>
    <x v="4"/>
  </r>
  <r>
    <x v="16"/>
    <x v="1"/>
    <n v="4"/>
    <n v="3"/>
    <n v="0.75"/>
    <n v="0"/>
    <x v="2"/>
    <x v="0"/>
    <x v="5"/>
    <x v="4"/>
  </r>
  <r>
    <x v="16"/>
    <x v="2"/>
    <n v="10"/>
    <n v="6"/>
    <n v="0.6"/>
    <n v="0"/>
    <x v="2"/>
    <x v="0"/>
    <x v="5"/>
    <x v="4"/>
  </r>
  <r>
    <x v="17"/>
    <x v="0"/>
    <n v="130"/>
    <n v="76"/>
    <n v="0.58460000000000001"/>
    <n v="12"/>
    <x v="2"/>
    <x v="0"/>
    <x v="3"/>
    <x v="4"/>
  </r>
  <r>
    <x v="17"/>
    <x v="1"/>
    <n v="46"/>
    <n v="25"/>
    <n v="0.54339999999999999"/>
    <n v="6"/>
    <x v="2"/>
    <x v="0"/>
    <x v="3"/>
    <x v="4"/>
  </r>
  <r>
    <x v="17"/>
    <x v="2"/>
    <n v="75"/>
    <n v="67"/>
    <n v="0.89329999999999998"/>
    <n v="11"/>
    <x v="2"/>
    <x v="0"/>
    <x v="3"/>
    <x v="4"/>
  </r>
  <r>
    <x v="18"/>
    <x v="0"/>
    <n v="31"/>
    <n v="23"/>
    <n v="0.7419"/>
    <n v="0"/>
    <x v="2"/>
    <x v="0"/>
    <x v="3"/>
    <x v="1"/>
  </r>
  <r>
    <x v="18"/>
    <x v="1"/>
    <n v="11"/>
    <n v="10"/>
    <n v="0.90900000000000003"/>
    <n v="0"/>
    <x v="2"/>
    <x v="0"/>
    <x v="3"/>
    <x v="1"/>
  </r>
  <r>
    <x v="18"/>
    <x v="2"/>
    <n v="25"/>
    <n v="19"/>
    <n v="0.76"/>
    <n v="0"/>
    <x v="2"/>
    <x v="0"/>
    <x v="3"/>
    <x v="1"/>
  </r>
  <r>
    <x v="19"/>
    <x v="0"/>
    <n v="17"/>
    <n v="10"/>
    <n v="0.58819999999999995"/>
    <n v="1"/>
    <x v="2"/>
    <x v="0"/>
    <x v="6"/>
    <x v="4"/>
  </r>
  <r>
    <x v="19"/>
    <x v="1"/>
    <n v="14"/>
    <n v="9"/>
    <n v="0.64280000000000004"/>
    <n v="3"/>
    <x v="2"/>
    <x v="0"/>
    <x v="6"/>
    <x v="4"/>
  </r>
  <r>
    <x v="19"/>
    <x v="2"/>
    <n v="27"/>
    <n v="24"/>
    <n v="0.88880000000000003"/>
    <n v="0"/>
    <x v="2"/>
    <x v="0"/>
    <x v="6"/>
    <x v="4"/>
  </r>
  <r>
    <x v="20"/>
    <x v="0"/>
    <n v="4"/>
    <n v="2"/>
    <n v="0.5"/>
    <n v="0"/>
    <x v="2"/>
    <x v="0"/>
    <x v="7"/>
    <x v="0"/>
  </r>
  <r>
    <x v="20"/>
    <x v="1"/>
    <n v="3"/>
    <n v="2"/>
    <n v="0.66659999999999997"/>
    <n v="1"/>
    <x v="2"/>
    <x v="0"/>
    <x v="7"/>
    <x v="0"/>
  </r>
  <r>
    <x v="20"/>
    <x v="2"/>
    <n v="11"/>
    <n v="9"/>
    <n v="0.81810000000000005"/>
    <n v="0"/>
    <x v="2"/>
    <x v="0"/>
    <x v="7"/>
    <x v="0"/>
  </r>
  <r>
    <x v="21"/>
    <x v="0"/>
    <n v="7"/>
    <n v="5"/>
    <n v="0.71419999999999995"/>
    <n v="0"/>
    <x v="2"/>
    <x v="0"/>
    <x v="0"/>
    <x v="1"/>
  </r>
  <r>
    <x v="21"/>
    <x v="1"/>
    <n v="10"/>
    <n v="7"/>
    <n v="0.7"/>
    <n v="2"/>
    <x v="2"/>
    <x v="0"/>
    <x v="0"/>
    <x v="1"/>
  </r>
  <r>
    <x v="21"/>
    <x v="2"/>
    <n v="21"/>
    <n v="18"/>
    <n v="0.85709999999999997"/>
    <n v="0"/>
    <x v="2"/>
    <x v="0"/>
    <x v="0"/>
    <x v="1"/>
  </r>
  <r>
    <x v="22"/>
    <x v="0"/>
    <n v="45"/>
    <n v="34"/>
    <n v="0.75549999999999995"/>
    <n v="5"/>
    <x v="2"/>
    <x v="0"/>
    <x v="8"/>
    <x v="1"/>
  </r>
  <r>
    <x v="22"/>
    <x v="1"/>
    <n v="18"/>
    <n v="15"/>
    <n v="0.83330000000000004"/>
    <n v="2"/>
    <x v="2"/>
    <x v="0"/>
    <x v="8"/>
    <x v="1"/>
  </r>
  <r>
    <x v="22"/>
    <x v="2"/>
    <n v="80"/>
    <n v="70"/>
    <n v="0.875"/>
    <n v="11"/>
    <x v="2"/>
    <x v="0"/>
    <x v="8"/>
    <x v="1"/>
  </r>
  <r>
    <x v="23"/>
    <x v="0"/>
    <n v="11"/>
    <n v="7"/>
    <n v="0.63629999999999998"/>
    <n v="1"/>
    <x v="2"/>
    <x v="0"/>
    <x v="9"/>
    <x v="0"/>
  </r>
  <r>
    <x v="23"/>
    <x v="1"/>
    <n v="15"/>
    <n v="9"/>
    <n v="0.6"/>
    <n v="1"/>
    <x v="2"/>
    <x v="0"/>
    <x v="9"/>
    <x v="0"/>
  </r>
  <r>
    <x v="23"/>
    <x v="2"/>
    <n v="19"/>
    <n v="14"/>
    <n v="0.73680000000000001"/>
    <n v="0"/>
    <x v="2"/>
    <x v="0"/>
    <x v="9"/>
    <x v="0"/>
  </r>
  <r>
    <x v="24"/>
    <x v="0"/>
    <n v="24"/>
    <n v="19"/>
    <n v="0.79159999999999997"/>
    <n v="2"/>
    <x v="2"/>
    <x v="0"/>
    <x v="9"/>
    <x v="0"/>
  </r>
  <r>
    <x v="24"/>
    <x v="1"/>
    <n v="37"/>
    <n v="25"/>
    <n v="0.67559999999999998"/>
    <n v="5"/>
    <x v="2"/>
    <x v="0"/>
    <x v="9"/>
    <x v="0"/>
  </r>
  <r>
    <x v="24"/>
    <x v="2"/>
    <n v="20"/>
    <n v="17"/>
    <n v="0.85"/>
    <n v="0"/>
    <x v="2"/>
    <x v="0"/>
    <x v="9"/>
    <x v="0"/>
  </r>
  <r>
    <x v="25"/>
    <x v="0"/>
    <n v="50"/>
    <n v="36"/>
    <n v="0.72"/>
    <n v="4"/>
    <x v="2"/>
    <x v="0"/>
    <x v="10"/>
    <x v="1"/>
  </r>
  <r>
    <x v="25"/>
    <x v="1"/>
    <n v="16"/>
    <n v="12"/>
    <n v="0.75"/>
    <n v="0"/>
    <x v="2"/>
    <x v="0"/>
    <x v="10"/>
    <x v="1"/>
  </r>
  <r>
    <x v="25"/>
    <x v="2"/>
    <n v="24"/>
    <n v="19"/>
    <n v="0.79159999999999997"/>
    <n v="0"/>
    <x v="2"/>
    <x v="0"/>
    <x v="10"/>
    <x v="1"/>
  </r>
  <r>
    <x v="26"/>
    <x v="0"/>
    <n v="85"/>
    <n v="69"/>
    <n v="0.81169999999999998"/>
    <n v="10"/>
    <x v="2"/>
    <x v="0"/>
    <x v="10"/>
    <x v="4"/>
  </r>
  <r>
    <x v="26"/>
    <x v="1"/>
    <n v="39"/>
    <n v="32"/>
    <n v="0.82050000000000001"/>
    <n v="2"/>
    <x v="2"/>
    <x v="0"/>
    <x v="10"/>
    <x v="4"/>
  </r>
  <r>
    <x v="26"/>
    <x v="2"/>
    <n v="63"/>
    <n v="53"/>
    <n v="0.84119999999999995"/>
    <n v="0"/>
    <x v="2"/>
    <x v="0"/>
    <x v="10"/>
    <x v="4"/>
  </r>
  <r>
    <x v="27"/>
    <x v="0"/>
    <n v="23"/>
    <n v="18"/>
    <n v="0.78259999999999996"/>
    <n v="1"/>
    <x v="2"/>
    <x v="0"/>
    <x v="10"/>
    <x v="0"/>
  </r>
  <r>
    <x v="27"/>
    <x v="1"/>
    <n v="9"/>
    <n v="7"/>
    <n v="0.77769999999999995"/>
    <n v="0"/>
    <x v="2"/>
    <x v="0"/>
    <x v="10"/>
    <x v="0"/>
  </r>
  <r>
    <x v="27"/>
    <x v="2"/>
    <n v="17"/>
    <n v="15"/>
    <n v="0.88229999999999997"/>
    <n v="1"/>
    <x v="2"/>
    <x v="0"/>
    <x v="10"/>
    <x v="0"/>
  </r>
  <r>
    <x v="28"/>
    <x v="0"/>
    <n v="8"/>
    <n v="7"/>
    <n v="0.875"/>
    <n v="1"/>
    <x v="2"/>
    <x v="0"/>
    <x v="11"/>
    <x v="2"/>
  </r>
  <r>
    <x v="28"/>
    <x v="1"/>
    <n v="3"/>
    <n v="1"/>
    <n v="0.33329999999999999"/>
    <n v="0"/>
    <x v="2"/>
    <x v="0"/>
    <x v="11"/>
    <x v="2"/>
  </r>
  <r>
    <x v="28"/>
    <x v="2"/>
    <n v="19"/>
    <n v="17"/>
    <n v="0.89470000000000005"/>
    <n v="2"/>
    <x v="2"/>
    <x v="0"/>
    <x v="11"/>
    <x v="2"/>
  </r>
  <r>
    <x v="29"/>
    <x v="0"/>
    <n v="6"/>
    <n v="2"/>
    <n v="0.33329999999999999"/>
    <n v="0"/>
    <x v="2"/>
    <x v="0"/>
    <x v="0"/>
    <x v="3"/>
  </r>
  <r>
    <x v="29"/>
    <x v="1"/>
    <n v="3"/>
    <n v="0"/>
    <n v="0"/>
    <n v="0"/>
    <x v="2"/>
    <x v="0"/>
    <x v="0"/>
    <x v="3"/>
  </r>
  <r>
    <x v="29"/>
    <x v="2"/>
    <n v="12"/>
    <n v="10"/>
    <n v="0.83330000000000004"/>
    <n v="1"/>
    <x v="2"/>
    <x v="0"/>
    <x v="0"/>
    <x v="3"/>
  </r>
  <r>
    <x v="30"/>
    <x v="0"/>
    <n v="7"/>
    <n v="6"/>
    <n v="0.85709999999999997"/>
    <n v="0"/>
    <x v="2"/>
    <x v="0"/>
    <x v="4"/>
    <x v="0"/>
  </r>
  <r>
    <x v="30"/>
    <x v="1"/>
    <n v="9"/>
    <n v="7"/>
    <n v="0.77769999999999995"/>
    <n v="2"/>
    <x v="2"/>
    <x v="0"/>
    <x v="4"/>
    <x v="0"/>
  </r>
  <r>
    <x v="30"/>
    <x v="2"/>
    <n v="17"/>
    <n v="16"/>
    <n v="0.94110000000000005"/>
    <n v="0"/>
    <x v="2"/>
    <x v="0"/>
    <x v="4"/>
    <x v="0"/>
  </r>
  <r>
    <x v="31"/>
    <x v="0"/>
    <n v="11"/>
    <n v="5"/>
    <n v="0.45450000000000002"/>
    <n v="0"/>
    <x v="2"/>
    <x v="0"/>
    <x v="4"/>
    <x v="1"/>
  </r>
  <r>
    <x v="31"/>
    <x v="1"/>
    <n v="1"/>
    <n v="1"/>
    <n v="1"/>
    <n v="0"/>
    <x v="2"/>
    <x v="0"/>
    <x v="4"/>
    <x v="1"/>
  </r>
  <r>
    <x v="31"/>
    <x v="2"/>
    <n v="5"/>
    <n v="3"/>
    <n v="0.6"/>
    <n v="0"/>
    <x v="2"/>
    <x v="0"/>
    <x v="4"/>
    <x v="1"/>
  </r>
  <r>
    <x v="32"/>
    <x v="0"/>
    <n v="14"/>
    <n v="8"/>
    <n v="0.57140000000000002"/>
    <n v="0"/>
    <x v="2"/>
    <x v="0"/>
    <x v="4"/>
    <x v="3"/>
  </r>
  <r>
    <x v="32"/>
    <x v="1"/>
    <n v="1"/>
    <n v="1"/>
    <n v="1"/>
    <n v="0"/>
    <x v="2"/>
    <x v="0"/>
    <x v="4"/>
    <x v="3"/>
  </r>
  <r>
    <x v="32"/>
    <x v="2"/>
    <n v="10"/>
    <n v="9"/>
    <n v="0.9"/>
    <n v="1"/>
    <x v="2"/>
    <x v="0"/>
    <x v="4"/>
    <x v="3"/>
  </r>
  <r>
    <x v="33"/>
    <x v="0"/>
    <n v="3"/>
    <n v="1"/>
    <n v="0.33329999999999999"/>
    <n v="0"/>
    <x v="2"/>
    <x v="0"/>
    <x v="4"/>
    <x v="2"/>
  </r>
  <r>
    <x v="33"/>
    <x v="1"/>
    <n v="3"/>
    <n v="3"/>
    <n v="1"/>
    <n v="0"/>
    <x v="2"/>
    <x v="0"/>
    <x v="4"/>
    <x v="2"/>
  </r>
  <r>
    <x v="33"/>
    <x v="2"/>
    <n v="12"/>
    <n v="11"/>
    <n v="0.91659999999999997"/>
    <n v="2"/>
    <x v="2"/>
    <x v="0"/>
    <x v="4"/>
    <x v="2"/>
  </r>
  <r>
    <x v="34"/>
    <x v="0"/>
    <n v="12"/>
    <n v="7"/>
    <n v="0.58330000000000004"/>
    <n v="0"/>
    <x v="2"/>
    <x v="0"/>
    <x v="4"/>
    <x v="1"/>
  </r>
  <r>
    <x v="34"/>
    <x v="1"/>
    <n v="1"/>
    <n v="1"/>
    <n v="1"/>
    <n v="0"/>
    <x v="2"/>
    <x v="0"/>
    <x v="4"/>
    <x v="1"/>
  </r>
  <r>
    <x v="34"/>
    <x v="2"/>
    <n v="21"/>
    <n v="17"/>
    <n v="0.8095"/>
    <n v="0"/>
    <x v="2"/>
    <x v="0"/>
    <x v="4"/>
    <x v="1"/>
  </r>
  <r>
    <x v="35"/>
    <x v="0"/>
    <n v="7"/>
    <n v="3"/>
    <n v="0.42849999999999999"/>
    <n v="1"/>
    <x v="2"/>
    <x v="0"/>
    <x v="4"/>
    <x v="0"/>
  </r>
  <r>
    <x v="35"/>
    <x v="1"/>
    <n v="10"/>
    <n v="8"/>
    <n v="0.8"/>
    <n v="0"/>
    <x v="2"/>
    <x v="0"/>
    <x v="4"/>
    <x v="0"/>
  </r>
  <r>
    <x v="35"/>
    <x v="2"/>
    <n v="15"/>
    <n v="13"/>
    <n v="0.86660000000000004"/>
    <n v="1"/>
    <x v="2"/>
    <x v="0"/>
    <x v="4"/>
    <x v="0"/>
  </r>
  <r>
    <x v="36"/>
    <x v="0"/>
    <n v="18"/>
    <n v="14"/>
    <n v="0.77769999999999995"/>
    <n v="2"/>
    <x v="2"/>
    <x v="0"/>
    <x v="12"/>
    <x v="1"/>
  </r>
  <r>
    <x v="36"/>
    <x v="1"/>
    <n v="8"/>
    <n v="8"/>
    <n v="1"/>
    <n v="1"/>
    <x v="2"/>
    <x v="0"/>
    <x v="12"/>
    <x v="1"/>
  </r>
  <r>
    <x v="36"/>
    <x v="2"/>
    <n v="13"/>
    <n v="11"/>
    <n v="0.84609999999999996"/>
    <n v="2"/>
    <x v="2"/>
    <x v="0"/>
    <x v="12"/>
    <x v="1"/>
  </r>
  <r>
    <x v="37"/>
    <x v="0"/>
    <n v="21"/>
    <n v="13"/>
    <n v="0.61899999999999999"/>
    <n v="2"/>
    <x v="2"/>
    <x v="0"/>
    <x v="13"/>
    <x v="0"/>
  </r>
  <r>
    <x v="37"/>
    <x v="1"/>
    <n v="16"/>
    <n v="11"/>
    <n v="0.6875"/>
    <n v="0"/>
    <x v="2"/>
    <x v="0"/>
    <x v="13"/>
    <x v="0"/>
  </r>
  <r>
    <x v="37"/>
    <x v="2"/>
    <n v="35"/>
    <n v="34"/>
    <n v="0.97140000000000004"/>
    <n v="2"/>
    <x v="2"/>
    <x v="0"/>
    <x v="13"/>
    <x v="0"/>
  </r>
  <r>
    <x v="38"/>
    <x v="0"/>
    <n v="19"/>
    <n v="15"/>
    <n v="0.78939999999999999"/>
    <n v="2"/>
    <x v="2"/>
    <x v="0"/>
    <x v="13"/>
    <x v="1"/>
  </r>
  <r>
    <x v="38"/>
    <x v="1"/>
    <n v="14"/>
    <n v="10"/>
    <n v="0.71419999999999995"/>
    <n v="2"/>
    <x v="2"/>
    <x v="0"/>
    <x v="13"/>
    <x v="1"/>
  </r>
  <r>
    <x v="38"/>
    <x v="2"/>
    <n v="49"/>
    <n v="38"/>
    <n v="0.77549999999999997"/>
    <n v="0"/>
    <x v="2"/>
    <x v="0"/>
    <x v="13"/>
    <x v="1"/>
  </r>
  <r>
    <x v="39"/>
    <x v="0"/>
    <n v="54"/>
    <n v="46"/>
    <n v="0.8518"/>
    <n v="3"/>
    <x v="2"/>
    <x v="0"/>
    <x v="2"/>
    <x v="3"/>
  </r>
  <r>
    <x v="39"/>
    <x v="1"/>
    <n v="30"/>
    <n v="26"/>
    <n v="0.86660000000000004"/>
    <n v="0"/>
    <x v="2"/>
    <x v="0"/>
    <x v="2"/>
    <x v="3"/>
  </r>
  <r>
    <x v="39"/>
    <x v="2"/>
    <n v="61"/>
    <n v="56"/>
    <n v="0.91800000000000004"/>
    <n v="11"/>
    <x v="2"/>
    <x v="0"/>
    <x v="2"/>
    <x v="3"/>
  </r>
  <r>
    <x v="40"/>
    <x v="0"/>
    <n v="26"/>
    <n v="15"/>
    <n v="0.57689999999999997"/>
    <n v="0"/>
    <x v="2"/>
    <x v="0"/>
    <x v="14"/>
    <x v="0"/>
  </r>
  <r>
    <x v="40"/>
    <x v="1"/>
    <n v="30"/>
    <n v="18"/>
    <n v="0.6"/>
    <n v="1"/>
    <x v="2"/>
    <x v="0"/>
    <x v="14"/>
    <x v="0"/>
  </r>
  <r>
    <x v="40"/>
    <x v="2"/>
    <n v="31"/>
    <n v="26"/>
    <n v="0.8387"/>
    <n v="1"/>
    <x v="2"/>
    <x v="0"/>
    <x v="14"/>
    <x v="0"/>
  </r>
  <r>
    <x v="41"/>
    <x v="0"/>
    <n v="14"/>
    <n v="5"/>
    <n v="0.35709999999999997"/>
    <n v="1"/>
    <x v="2"/>
    <x v="0"/>
    <x v="14"/>
    <x v="3"/>
  </r>
  <r>
    <x v="41"/>
    <x v="1"/>
    <n v="6"/>
    <n v="3"/>
    <n v="0.5"/>
    <n v="0"/>
    <x v="2"/>
    <x v="0"/>
    <x v="14"/>
    <x v="3"/>
  </r>
  <r>
    <x v="41"/>
    <x v="2"/>
    <n v="22"/>
    <n v="18"/>
    <n v="0.81810000000000005"/>
    <n v="1"/>
    <x v="2"/>
    <x v="0"/>
    <x v="14"/>
    <x v="3"/>
  </r>
  <r>
    <x v="42"/>
    <x v="0"/>
    <n v="129"/>
    <n v="91"/>
    <n v="0.70540000000000003"/>
    <n v="21"/>
    <x v="2"/>
    <x v="0"/>
    <x v="3"/>
    <x v="4"/>
  </r>
  <r>
    <x v="42"/>
    <x v="1"/>
    <n v="58"/>
    <n v="44"/>
    <n v="0.75860000000000005"/>
    <n v="12"/>
    <x v="2"/>
    <x v="0"/>
    <x v="3"/>
    <x v="4"/>
  </r>
  <r>
    <x v="42"/>
    <x v="2"/>
    <n v="141"/>
    <n v="124"/>
    <n v="0.87939999999999996"/>
    <n v="13"/>
    <x v="2"/>
    <x v="0"/>
    <x v="3"/>
    <x v="4"/>
  </r>
  <r>
    <x v="43"/>
    <x v="0"/>
    <n v="73"/>
    <n v="66"/>
    <n v="0.90410000000000001"/>
    <n v="10"/>
    <x v="2"/>
    <x v="0"/>
    <x v="6"/>
    <x v="4"/>
  </r>
  <r>
    <x v="43"/>
    <x v="1"/>
    <n v="44"/>
    <n v="40"/>
    <n v="0.90900000000000003"/>
    <n v="7"/>
    <x v="2"/>
    <x v="0"/>
    <x v="6"/>
    <x v="4"/>
  </r>
  <r>
    <x v="43"/>
    <x v="2"/>
    <n v="61"/>
    <n v="26"/>
    <n v="0.42620000000000002"/>
    <n v="0"/>
    <x v="2"/>
    <x v="0"/>
    <x v="6"/>
    <x v="4"/>
  </r>
  <r>
    <x v="44"/>
    <x v="0"/>
    <n v="151"/>
    <n v="79"/>
    <n v="0.52310000000000001"/>
    <n v="10"/>
    <x v="2"/>
    <x v="0"/>
    <x v="8"/>
    <x v="4"/>
  </r>
  <r>
    <x v="44"/>
    <x v="1"/>
    <n v="53"/>
    <n v="26"/>
    <n v="0.49049999999999999"/>
    <n v="7"/>
    <x v="2"/>
    <x v="0"/>
    <x v="8"/>
    <x v="4"/>
  </r>
  <r>
    <x v="44"/>
    <x v="2"/>
    <n v="74"/>
    <n v="61"/>
    <n v="0.82430000000000003"/>
    <n v="9"/>
    <x v="2"/>
    <x v="0"/>
    <x v="8"/>
    <x v="4"/>
  </r>
  <r>
    <x v="45"/>
    <x v="0"/>
    <n v="19"/>
    <n v="14"/>
    <n v="0.73680000000000001"/>
    <n v="1"/>
    <x v="2"/>
    <x v="0"/>
    <x v="15"/>
    <x v="2"/>
  </r>
  <r>
    <x v="45"/>
    <x v="1"/>
    <n v="4"/>
    <n v="1"/>
    <n v="0.25"/>
    <n v="1"/>
    <x v="2"/>
    <x v="0"/>
    <x v="15"/>
    <x v="2"/>
  </r>
  <r>
    <x v="45"/>
    <x v="2"/>
    <n v="23"/>
    <n v="19"/>
    <n v="0.82599999999999996"/>
    <n v="2"/>
    <x v="2"/>
    <x v="0"/>
    <x v="15"/>
    <x v="2"/>
  </r>
  <r>
    <x v="46"/>
    <x v="0"/>
    <n v="83"/>
    <n v="51"/>
    <n v="0.61439999999999995"/>
    <n v="9"/>
    <x v="2"/>
    <x v="0"/>
    <x v="3"/>
    <x v="0"/>
  </r>
  <r>
    <x v="46"/>
    <x v="1"/>
    <n v="44"/>
    <n v="26"/>
    <n v="0.59089999999999998"/>
    <n v="6"/>
    <x v="2"/>
    <x v="0"/>
    <x v="3"/>
    <x v="0"/>
  </r>
  <r>
    <x v="46"/>
    <x v="2"/>
    <n v="84"/>
    <n v="74"/>
    <n v="0.88090000000000002"/>
    <n v="4"/>
    <x v="2"/>
    <x v="0"/>
    <x v="3"/>
    <x v="0"/>
  </r>
  <r>
    <x v="47"/>
    <x v="0"/>
    <n v="34"/>
    <n v="23"/>
    <n v="0.6764"/>
    <n v="2"/>
    <x v="2"/>
    <x v="0"/>
    <x v="8"/>
    <x v="3"/>
  </r>
  <r>
    <x v="47"/>
    <x v="1"/>
    <n v="14"/>
    <n v="13"/>
    <n v="0.92849999999999999"/>
    <n v="1"/>
    <x v="2"/>
    <x v="0"/>
    <x v="8"/>
    <x v="3"/>
  </r>
  <r>
    <x v="47"/>
    <x v="2"/>
    <n v="46"/>
    <n v="37"/>
    <n v="0.80430000000000001"/>
    <n v="6"/>
    <x v="2"/>
    <x v="0"/>
    <x v="8"/>
    <x v="3"/>
  </r>
  <r>
    <x v="48"/>
    <x v="0"/>
    <n v="56"/>
    <n v="33"/>
    <n v="0.58919999999999995"/>
    <n v="4"/>
    <x v="2"/>
    <x v="0"/>
    <x v="8"/>
    <x v="4"/>
  </r>
  <r>
    <x v="48"/>
    <x v="1"/>
    <n v="44"/>
    <n v="33"/>
    <n v="0.75"/>
    <n v="1"/>
    <x v="2"/>
    <x v="0"/>
    <x v="8"/>
    <x v="4"/>
  </r>
  <r>
    <x v="48"/>
    <x v="2"/>
    <n v="48"/>
    <n v="39"/>
    <n v="0.8125"/>
    <n v="5"/>
    <x v="2"/>
    <x v="0"/>
    <x v="8"/>
    <x v="4"/>
  </r>
  <r>
    <x v="49"/>
    <x v="0"/>
    <n v="44"/>
    <n v="32"/>
    <n v="0.72719999999999996"/>
    <n v="0"/>
    <x v="2"/>
    <x v="0"/>
    <x v="8"/>
    <x v="0"/>
  </r>
  <r>
    <x v="49"/>
    <x v="1"/>
    <n v="23"/>
    <n v="18"/>
    <n v="0.78259999999999996"/>
    <n v="1"/>
    <x v="2"/>
    <x v="0"/>
    <x v="8"/>
    <x v="0"/>
  </r>
  <r>
    <x v="49"/>
    <x v="2"/>
    <n v="33"/>
    <n v="30"/>
    <n v="0.90900000000000003"/>
    <n v="3"/>
    <x v="2"/>
    <x v="0"/>
    <x v="8"/>
    <x v="0"/>
  </r>
  <r>
    <x v="50"/>
    <x v="0"/>
    <n v="10"/>
    <n v="5"/>
    <n v="0.5"/>
    <n v="1"/>
    <x v="2"/>
    <x v="0"/>
    <x v="16"/>
    <x v="0"/>
  </r>
  <r>
    <x v="50"/>
    <x v="1"/>
    <n v="8"/>
    <n v="6"/>
    <n v="0.75"/>
    <n v="1"/>
    <x v="2"/>
    <x v="0"/>
    <x v="16"/>
    <x v="0"/>
  </r>
  <r>
    <x v="50"/>
    <x v="2"/>
    <n v="16"/>
    <n v="15"/>
    <n v="0.9375"/>
    <n v="1"/>
    <x v="2"/>
    <x v="0"/>
    <x v="16"/>
    <x v="0"/>
  </r>
  <r>
    <x v="51"/>
    <x v="0"/>
    <n v="23"/>
    <n v="15"/>
    <n v="0.65210000000000001"/>
    <n v="0"/>
    <x v="2"/>
    <x v="0"/>
    <x v="16"/>
    <x v="2"/>
  </r>
  <r>
    <x v="51"/>
    <x v="1"/>
    <n v="8"/>
    <n v="6"/>
    <n v="0.75"/>
    <n v="1"/>
    <x v="2"/>
    <x v="0"/>
    <x v="16"/>
    <x v="2"/>
  </r>
  <r>
    <x v="51"/>
    <x v="2"/>
    <n v="17"/>
    <n v="16"/>
    <n v="0.94110000000000005"/>
    <n v="4"/>
    <x v="2"/>
    <x v="0"/>
    <x v="16"/>
    <x v="2"/>
  </r>
  <r>
    <x v="0"/>
    <x v="0"/>
    <n v="25"/>
    <n v="18"/>
    <n v="0.72"/>
    <n v="1"/>
    <x v="3"/>
    <x v="0"/>
    <x v="0"/>
    <x v="0"/>
  </r>
  <r>
    <x v="0"/>
    <x v="1"/>
    <n v="20"/>
    <n v="17"/>
    <n v="0.85"/>
    <n v="2"/>
    <x v="3"/>
    <x v="0"/>
    <x v="0"/>
    <x v="0"/>
  </r>
  <r>
    <x v="0"/>
    <x v="2"/>
    <n v="24"/>
    <n v="24"/>
    <n v="1"/>
    <n v="2"/>
    <x v="3"/>
    <x v="0"/>
    <x v="0"/>
    <x v="0"/>
  </r>
  <r>
    <x v="1"/>
    <x v="0"/>
    <n v="8"/>
    <n v="6"/>
    <n v="0.75"/>
    <n v="2"/>
    <x v="3"/>
    <x v="0"/>
    <x v="0"/>
    <x v="1"/>
  </r>
  <r>
    <x v="1"/>
    <x v="1"/>
    <n v="4"/>
    <n v="4"/>
    <n v="1"/>
    <n v="1"/>
    <x v="3"/>
    <x v="0"/>
    <x v="0"/>
    <x v="1"/>
  </r>
  <r>
    <x v="1"/>
    <x v="2"/>
    <n v="13"/>
    <n v="11"/>
    <n v="0.84609999999999996"/>
    <n v="0"/>
    <x v="3"/>
    <x v="0"/>
    <x v="0"/>
    <x v="1"/>
  </r>
  <r>
    <x v="2"/>
    <x v="0"/>
    <n v="9"/>
    <n v="4"/>
    <n v="0.44440000000000002"/>
    <n v="0"/>
    <x v="3"/>
    <x v="0"/>
    <x v="1"/>
    <x v="0"/>
  </r>
  <r>
    <x v="2"/>
    <x v="1"/>
    <n v="21"/>
    <n v="17"/>
    <n v="0.8095"/>
    <n v="0"/>
    <x v="3"/>
    <x v="0"/>
    <x v="1"/>
    <x v="0"/>
  </r>
  <r>
    <x v="2"/>
    <x v="2"/>
    <n v="11"/>
    <n v="10"/>
    <n v="0.90900000000000003"/>
    <n v="2"/>
    <x v="3"/>
    <x v="0"/>
    <x v="1"/>
    <x v="0"/>
  </r>
  <r>
    <x v="3"/>
    <x v="0"/>
    <n v="7"/>
    <n v="4"/>
    <n v="0.57140000000000002"/>
    <n v="0"/>
    <x v="3"/>
    <x v="0"/>
    <x v="1"/>
    <x v="1"/>
  </r>
  <r>
    <x v="3"/>
    <x v="1"/>
    <n v="7"/>
    <n v="5"/>
    <n v="0.71419999999999995"/>
    <n v="1"/>
    <x v="3"/>
    <x v="0"/>
    <x v="1"/>
    <x v="1"/>
  </r>
  <r>
    <x v="3"/>
    <x v="2"/>
    <n v="13"/>
    <n v="12"/>
    <n v="0.92300000000000004"/>
    <n v="0"/>
    <x v="3"/>
    <x v="0"/>
    <x v="1"/>
    <x v="1"/>
  </r>
  <r>
    <x v="4"/>
    <x v="0"/>
    <n v="15"/>
    <n v="12"/>
    <n v="0.8"/>
    <n v="0"/>
    <x v="3"/>
    <x v="0"/>
    <x v="1"/>
    <x v="2"/>
  </r>
  <r>
    <x v="4"/>
    <x v="2"/>
    <n v="17"/>
    <n v="16"/>
    <n v="0.94110000000000005"/>
    <n v="5"/>
    <x v="3"/>
    <x v="0"/>
    <x v="1"/>
    <x v="2"/>
  </r>
  <r>
    <x v="5"/>
    <x v="0"/>
    <n v="15"/>
    <n v="11"/>
    <n v="0.73329999999999995"/>
    <n v="3"/>
    <x v="3"/>
    <x v="0"/>
    <x v="1"/>
    <x v="0"/>
  </r>
  <r>
    <x v="5"/>
    <x v="1"/>
    <n v="16"/>
    <n v="14"/>
    <n v="0.875"/>
    <n v="2"/>
    <x v="3"/>
    <x v="0"/>
    <x v="1"/>
    <x v="0"/>
  </r>
  <r>
    <x v="5"/>
    <x v="2"/>
    <n v="21"/>
    <n v="19"/>
    <n v="0.90469999999999995"/>
    <n v="1"/>
    <x v="3"/>
    <x v="0"/>
    <x v="1"/>
    <x v="0"/>
  </r>
  <r>
    <x v="6"/>
    <x v="0"/>
    <n v="18"/>
    <n v="16"/>
    <n v="0.88880000000000003"/>
    <n v="3"/>
    <x v="3"/>
    <x v="0"/>
    <x v="1"/>
    <x v="2"/>
  </r>
  <r>
    <x v="6"/>
    <x v="1"/>
    <n v="7"/>
    <n v="7"/>
    <n v="1"/>
    <n v="1"/>
    <x v="3"/>
    <x v="0"/>
    <x v="1"/>
    <x v="2"/>
  </r>
  <r>
    <x v="6"/>
    <x v="2"/>
    <n v="22"/>
    <n v="21"/>
    <n v="0.95450000000000002"/>
    <n v="4"/>
    <x v="3"/>
    <x v="0"/>
    <x v="1"/>
    <x v="2"/>
  </r>
  <r>
    <x v="7"/>
    <x v="0"/>
    <n v="51"/>
    <n v="39"/>
    <n v="0.76470000000000005"/>
    <n v="14"/>
    <x v="3"/>
    <x v="0"/>
    <x v="1"/>
    <x v="3"/>
  </r>
  <r>
    <x v="7"/>
    <x v="1"/>
    <n v="19"/>
    <n v="15"/>
    <n v="0.78939999999999999"/>
    <n v="4"/>
    <x v="3"/>
    <x v="0"/>
    <x v="1"/>
    <x v="3"/>
  </r>
  <r>
    <x v="7"/>
    <x v="2"/>
    <n v="48"/>
    <n v="41"/>
    <n v="0.85409999999999997"/>
    <n v="1"/>
    <x v="3"/>
    <x v="0"/>
    <x v="1"/>
    <x v="3"/>
  </r>
  <r>
    <x v="8"/>
    <x v="0"/>
    <n v="70"/>
    <n v="50"/>
    <n v="0.71419999999999995"/>
    <n v="7"/>
    <x v="3"/>
    <x v="0"/>
    <x v="2"/>
    <x v="0"/>
  </r>
  <r>
    <x v="8"/>
    <x v="1"/>
    <n v="66"/>
    <n v="49"/>
    <n v="0.74239999999999995"/>
    <n v="5"/>
    <x v="3"/>
    <x v="0"/>
    <x v="2"/>
    <x v="0"/>
  </r>
  <r>
    <x v="8"/>
    <x v="2"/>
    <n v="105"/>
    <n v="91"/>
    <n v="0.86660000000000004"/>
    <n v="13"/>
    <x v="3"/>
    <x v="0"/>
    <x v="2"/>
    <x v="0"/>
  </r>
  <r>
    <x v="9"/>
    <x v="0"/>
    <n v="44"/>
    <n v="36"/>
    <n v="0.81810000000000005"/>
    <n v="0"/>
    <x v="3"/>
    <x v="0"/>
    <x v="2"/>
    <x v="4"/>
  </r>
  <r>
    <x v="9"/>
    <x v="1"/>
    <n v="68"/>
    <n v="40"/>
    <n v="0.58819999999999995"/>
    <n v="1"/>
    <x v="3"/>
    <x v="0"/>
    <x v="2"/>
    <x v="4"/>
  </r>
  <r>
    <x v="9"/>
    <x v="2"/>
    <n v="39"/>
    <n v="39"/>
    <n v="1"/>
    <n v="0"/>
    <x v="3"/>
    <x v="0"/>
    <x v="2"/>
    <x v="4"/>
  </r>
  <r>
    <x v="10"/>
    <x v="0"/>
    <n v="15"/>
    <n v="13"/>
    <n v="0.86660000000000004"/>
    <n v="1"/>
    <x v="3"/>
    <x v="0"/>
    <x v="2"/>
    <x v="1"/>
  </r>
  <r>
    <x v="10"/>
    <x v="1"/>
    <n v="14"/>
    <n v="13"/>
    <n v="0.92849999999999999"/>
    <n v="2"/>
    <x v="3"/>
    <x v="0"/>
    <x v="2"/>
    <x v="1"/>
  </r>
  <r>
    <x v="10"/>
    <x v="2"/>
    <n v="28"/>
    <n v="22"/>
    <n v="0.78569999999999995"/>
    <n v="7"/>
    <x v="3"/>
    <x v="0"/>
    <x v="2"/>
    <x v="1"/>
  </r>
  <r>
    <x v="11"/>
    <x v="0"/>
    <n v="45"/>
    <n v="32"/>
    <n v="0.71109999999999995"/>
    <n v="3"/>
    <x v="3"/>
    <x v="0"/>
    <x v="2"/>
    <x v="2"/>
  </r>
  <r>
    <x v="11"/>
    <x v="1"/>
    <n v="12"/>
    <n v="10"/>
    <n v="0.83330000000000004"/>
    <n v="2"/>
    <x v="3"/>
    <x v="0"/>
    <x v="2"/>
    <x v="2"/>
  </r>
  <r>
    <x v="11"/>
    <x v="2"/>
    <n v="48"/>
    <n v="45"/>
    <n v="0.9375"/>
    <n v="4"/>
    <x v="3"/>
    <x v="0"/>
    <x v="2"/>
    <x v="2"/>
  </r>
  <r>
    <x v="12"/>
    <x v="0"/>
    <n v="47"/>
    <n v="42"/>
    <n v="0.89359999999999995"/>
    <n v="7"/>
    <x v="3"/>
    <x v="0"/>
    <x v="2"/>
    <x v="1"/>
  </r>
  <r>
    <x v="12"/>
    <x v="1"/>
    <n v="33"/>
    <n v="31"/>
    <n v="0.93930000000000002"/>
    <n v="3"/>
    <x v="3"/>
    <x v="0"/>
    <x v="2"/>
    <x v="1"/>
  </r>
  <r>
    <x v="12"/>
    <x v="2"/>
    <n v="82"/>
    <n v="76"/>
    <n v="0.92679999999999996"/>
    <n v="12"/>
    <x v="3"/>
    <x v="0"/>
    <x v="2"/>
    <x v="1"/>
  </r>
  <r>
    <x v="13"/>
    <x v="0"/>
    <n v="92"/>
    <n v="81"/>
    <n v="0.88039999999999996"/>
    <n v="15"/>
    <x v="3"/>
    <x v="0"/>
    <x v="3"/>
    <x v="3"/>
  </r>
  <r>
    <x v="13"/>
    <x v="1"/>
    <n v="15"/>
    <n v="11"/>
    <n v="0.73329999999999995"/>
    <n v="1"/>
    <x v="3"/>
    <x v="0"/>
    <x v="3"/>
    <x v="3"/>
  </r>
  <r>
    <x v="13"/>
    <x v="2"/>
    <n v="97"/>
    <n v="81"/>
    <n v="0.83499999999999996"/>
    <n v="16"/>
    <x v="3"/>
    <x v="0"/>
    <x v="3"/>
    <x v="3"/>
  </r>
  <r>
    <x v="14"/>
    <x v="0"/>
    <n v="107"/>
    <n v="61"/>
    <n v="0.56999999999999995"/>
    <n v="6"/>
    <x v="3"/>
    <x v="0"/>
    <x v="2"/>
    <x v="2"/>
  </r>
  <r>
    <x v="14"/>
    <x v="1"/>
    <n v="40"/>
    <n v="24"/>
    <n v="0.6"/>
    <n v="1"/>
    <x v="3"/>
    <x v="0"/>
    <x v="2"/>
    <x v="2"/>
  </r>
  <r>
    <x v="14"/>
    <x v="2"/>
    <n v="64"/>
    <n v="56"/>
    <n v="0.875"/>
    <n v="3"/>
    <x v="3"/>
    <x v="0"/>
    <x v="2"/>
    <x v="2"/>
  </r>
  <r>
    <x v="15"/>
    <x v="0"/>
    <n v="11"/>
    <n v="7"/>
    <n v="0.63629999999999998"/>
    <n v="0"/>
    <x v="3"/>
    <x v="0"/>
    <x v="4"/>
    <x v="2"/>
  </r>
  <r>
    <x v="15"/>
    <x v="1"/>
    <n v="1"/>
    <n v="0"/>
    <n v="0"/>
    <n v="0"/>
    <x v="3"/>
    <x v="0"/>
    <x v="4"/>
    <x v="2"/>
  </r>
  <r>
    <x v="15"/>
    <x v="2"/>
    <n v="12"/>
    <n v="11"/>
    <n v="0.91659999999999997"/>
    <n v="3"/>
    <x v="3"/>
    <x v="0"/>
    <x v="4"/>
    <x v="2"/>
  </r>
  <r>
    <x v="16"/>
    <x v="0"/>
    <n v="10"/>
    <n v="6"/>
    <n v="0.6"/>
    <n v="1"/>
    <x v="3"/>
    <x v="0"/>
    <x v="5"/>
    <x v="4"/>
  </r>
  <r>
    <x v="16"/>
    <x v="1"/>
    <n v="2"/>
    <n v="2"/>
    <n v="1"/>
    <n v="0"/>
    <x v="3"/>
    <x v="0"/>
    <x v="5"/>
    <x v="4"/>
  </r>
  <r>
    <x v="16"/>
    <x v="2"/>
    <n v="5"/>
    <n v="4"/>
    <n v="0.8"/>
    <n v="0"/>
    <x v="3"/>
    <x v="0"/>
    <x v="5"/>
    <x v="4"/>
  </r>
  <r>
    <x v="17"/>
    <x v="0"/>
    <n v="96"/>
    <n v="54"/>
    <n v="0.5625"/>
    <n v="12"/>
    <x v="3"/>
    <x v="0"/>
    <x v="3"/>
    <x v="4"/>
  </r>
  <r>
    <x v="17"/>
    <x v="1"/>
    <n v="41"/>
    <n v="27"/>
    <n v="0.65849999999999997"/>
    <n v="4"/>
    <x v="3"/>
    <x v="0"/>
    <x v="3"/>
    <x v="4"/>
  </r>
  <r>
    <x v="17"/>
    <x v="2"/>
    <n v="60"/>
    <n v="52"/>
    <n v="0.86660000000000004"/>
    <n v="11"/>
    <x v="3"/>
    <x v="0"/>
    <x v="3"/>
    <x v="4"/>
  </r>
  <r>
    <x v="18"/>
    <x v="0"/>
    <n v="24"/>
    <n v="17"/>
    <n v="0.70830000000000004"/>
    <n v="0"/>
    <x v="3"/>
    <x v="0"/>
    <x v="3"/>
    <x v="1"/>
  </r>
  <r>
    <x v="18"/>
    <x v="1"/>
    <n v="10"/>
    <n v="9"/>
    <n v="0.9"/>
    <n v="0"/>
    <x v="3"/>
    <x v="0"/>
    <x v="3"/>
    <x v="1"/>
  </r>
  <r>
    <x v="18"/>
    <x v="2"/>
    <n v="21"/>
    <n v="17"/>
    <n v="0.8095"/>
    <n v="0"/>
    <x v="3"/>
    <x v="0"/>
    <x v="3"/>
    <x v="1"/>
  </r>
  <r>
    <x v="19"/>
    <x v="0"/>
    <n v="11"/>
    <n v="5"/>
    <n v="0.45450000000000002"/>
    <n v="0"/>
    <x v="3"/>
    <x v="0"/>
    <x v="6"/>
    <x v="4"/>
  </r>
  <r>
    <x v="19"/>
    <x v="1"/>
    <n v="10"/>
    <n v="5"/>
    <n v="0.5"/>
    <n v="1"/>
    <x v="3"/>
    <x v="0"/>
    <x v="6"/>
    <x v="4"/>
  </r>
  <r>
    <x v="19"/>
    <x v="2"/>
    <n v="13"/>
    <n v="12"/>
    <n v="0.92300000000000004"/>
    <n v="2"/>
    <x v="3"/>
    <x v="0"/>
    <x v="6"/>
    <x v="4"/>
  </r>
  <r>
    <x v="20"/>
    <x v="0"/>
    <n v="3"/>
    <n v="0"/>
    <n v="0"/>
    <n v="0"/>
    <x v="3"/>
    <x v="0"/>
    <x v="7"/>
    <x v="0"/>
  </r>
  <r>
    <x v="20"/>
    <x v="1"/>
    <n v="2"/>
    <n v="1"/>
    <n v="0.5"/>
    <n v="0"/>
    <x v="3"/>
    <x v="0"/>
    <x v="7"/>
    <x v="0"/>
  </r>
  <r>
    <x v="20"/>
    <x v="2"/>
    <n v="4"/>
    <n v="2"/>
    <n v="0.5"/>
    <n v="0"/>
    <x v="3"/>
    <x v="0"/>
    <x v="7"/>
    <x v="0"/>
  </r>
  <r>
    <x v="21"/>
    <x v="0"/>
    <n v="9"/>
    <n v="8"/>
    <n v="0.88880000000000003"/>
    <n v="2"/>
    <x v="3"/>
    <x v="0"/>
    <x v="0"/>
    <x v="1"/>
  </r>
  <r>
    <x v="21"/>
    <x v="1"/>
    <n v="6"/>
    <n v="6"/>
    <n v="1"/>
    <n v="2"/>
    <x v="3"/>
    <x v="0"/>
    <x v="0"/>
    <x v="1"/>
  </r>
  <r>
    <x v="21"/>
    <x v="2"/>
    <n v="15"/>
    <n v="12"/>
    <n v="0.8"/>
    <n v="0"/>
    <x v="3"/>
    <x v="0"/>
    <x v="0"/>
    <x v="1"/>
  </r>
  <r>
    <x v="22"/>
    <x v="0"/>
    <n v="47"/>
    <n v="38"/>
    <n v="0.8085"/>
    <n v="1"/>
    <x v="3"/>
    <x v="0"/>
    <x v="8"/>
    <x v="1"/>
  </r>
  <r>
    <x v="22"/>
    <x v="1"/>
    <n v="18"/>
    <n v="17"/>
    <n v="0.94440000000000002"/>
    <n v="2"/>
    <x v="3"/>
    <x v="0"/>
    <x v="8"/>
    <x v="1"/>
  </r>
  <r>
    <x v="22"/>
    <x v="2"/>
    <n v="76"/>
    <n v="67"/>
    <n v="0.88149999999999995"/>
    <n v="12"/>
    <x v="3"/>
    <x v="0"/>
    <x v="8"/>
    <x v="1"/>
  </r>
  <r>
    <x v="23"/>
    <x v="0"/>
    <n v="21"/>
    <n v="16"/>
    <n v="0.76190000000000002"/>
    <n v="1"/>
    <x v="3"/>
    <x v="0"/>
    <x v="9"/>
    <x v="0"/>
  </r>
  <r>
    <x v="23"/>
    <x v="1"/>
    <n v="21"/>
    <n v="17"/>
    <n v="0.8095"/>
    <n v="5"/>
    <x v="3"/>
    <x v="0"/>
    <x v="9"/>
    <x v="0"/>
  </r>
  <r>
    <x v="23"/>
    <x v="2"/>
    <n v="16"/>
    <n v="14"/>
    <n v="0.875"/>
    <n v="2"/>
    <x v="3"/>
    <x v="0"/>
    <x v="9"/>
    <x v="0"/>
  </r>
  <r>
    <x v="24"/>
    <x v="0"/>
    <n v="17"/>
    <n v="10"/>
    <n v="0.58819999999999995"/>
    <n v="3"/>
    <x v="3"/>
    <x v="0"/>
    <x v="9"/>
    <x v="0"/>
  </r>
  <r>
    <x v="24"/>
    <x v="1"/>
    <n v="33"/>
    <n v="29"/>
    <n v="0.87870000000000004"/>
    <n v="6"/>
    <x v="3"/>
    <x v="0"/>
    <x v="9"/>
    <x v="0"/>
  </r>
  <r>
    <x v="24"/>
    <x v="2"/>
    <n v="27"/>
    <n v="23"/>
    <n v="0.8518"/>
    <n v="1"/>
    <x v="3"/>
    <x v="0"/>
    <x v="9"/>
    <x v="0"/>
  </r>
  <r>
    <x v="25"/>
    <x v="0"/>
    <n v="69"/>
    <n v="45"/>
    <n v="0.65210000000000001"/>
    <n v="8"/>
    <x v="3"/>
    <x v="0"/>
    <x v="10"/>
    <x v="1"/>
  </r>
  <r>
    <x v="25"/>
    <x v="1"/>
    <n v="21"/>
    <n v="19"/>
    <n v="0.90469999999999995"/>
    <n v="1"/>
    <x v="3"/>
    <x v="0"/>
    <x v="10"/>
    <x v="1"/>
  </r>
  <r>
    <x v="25"/>
    <x v="2"/>
    <n v="28"/>
    <n v="22"/>
    <n v="0.78569999999999995"/>
    <n v="0"/>
    <x v="3"/>
    <x v="0"/>
    <x v="10"/>
    <x v="1"/>
  </r>
  <r>
    <x v="26"/>
    <x v="0"/>
    <n v="66"/>
    <n v="56"/>
    <n v="0.84840000000000004"/>
    <n v="4"/>
    <x v="3"/>
    <x v="0"/>
    <x v="10"/>
    <x v="4"/>
  </r>
  <r>
    <x v="26"/>
    <x v="1"/>
    <n v="40"/>
    <n v="21"/>
    <n v="0.52500000000000002"/>
    <n v="4"/>
    <x v="3"/>
    <x v="0"/>
    <x v="10"/>
    <x v="4"/>
  </r>
  <r>
    <x v="26"/>
    <x v="2"/>
    <n v="47"/>
    <n v="42"/>
    <n v="0.89359999999999995"/>
    <n v="0"/>
    <x v="3"/>
    <x v="0"/>
    <x v="10"/>
    <x v="4"/>
  </r>
  <r>
    <x v="27"/>
    <x v="0"/>
    <n v="25"/>
    <n v="17"/>
    <n v="0.68"/>
    <n v="0"/>
    <x v="3"/>
    <x v="0"/>
    <x v="10"/>
    <x v="0"/>
  </r>
  <r>
    <x v="27"/>
    <x v="1"/>
    <n v="9"/>
    <n v="2"/>
    <n v="0.22220000000000001"/>
    <n v="0"/>
    <x v="3"/>
    <x v="0"/>
    <x v="10"/>
    <x v="0"/>
  </r>
  <r>
    <x v="27"/>
    <x v="2"/>
    <n v="23"/>
    <n v="20"/>
    <n v="0.86950000000000005"/>
    <n v="1"/>
    <x v="3"/>
    <x v="0"/>
    <x v="10"/>
    <x v="0"/>
  </r>
  <r>
    <x v="28"/>
    <x v="0"/>
    <n v="5"/>
    <n v="3"/>
    <n v="0.6"/>
    <n v="0"/>
    <x v="3"/>
    <x v="0"/>
    <x v="11"/>
    <x v="2"/>
  </r>
  <r>
    <x v="28"/>
    <x v="1"/>
    <n v="1"/>
    <n v="1"/>
    <n v="1"/>
    <n v="0"/>
    <x v="3"/>
    <x v="0"/>
    <x v="11"/>
    <x v="2"/>
  </r>
  <r>
    <x v="28"/>
    <x v="2"/>
    <n v="13"/>
    <n v="13"/>
    <n v="1"/>
    <n v="0"/>
    <x v="3"/>
    <x v="0"/>
    <x v="11"/>
    <x v="2"/>
  </r>
  <r>
    <x v="29"/>
    <x v="0"/>
    <n v="10"/>
    <n v="7"/>
    <n v="0.7"/>
    <n v="0"/>
    <x v="3"/>
    <x v="0"/>
    <x v="0"/>
    <x v="3"/>
  </r>
  <r>
    <x v="29"/>
    <x v="1"/>
    <n v="10"/>
    <n v="8"/>
    <n v="0.8"/>
    <n v="1"/>
    <x v="3"/>
    <x v="0"/>
    <x v="0"/>
    <x v="3"/>
  </r>
  <r>
    <x v="29"/>
    <x v="2"/>
    <n v="21"/>
    <n v="20"/>
    <n v="0.95230000000000004"/>
    <n v="2"/>
    <x v="3"/>
    <x v="0"/>
    <x v="0"/>
    <x v="3"/>
  </r>
  <r>
    <x v="30"/>
    <x v="0"/>
    <n v="8"/>
    <n v="6"/>
    <n v="0.75"/>
    <n v="0"/>
    <x v="3"/>
    <x v="0"/>
    <x v="4"/>
    <x v="0"/>
  </r>
  <r>
    <x v="30"/>
    <x v="1"/>
    <n v="8"/>
    <n v="7"/>
    <n v="0.875"/>
    <n v="3"/>
    <x v="3"/>
    <x v="0"/>
    <x v="4"/>
    <x v="0"/>
  </r>
  <r>
    <x v="30"/>
    <x v="2"/>
    <n v="17"/>
    <n v="15"/>
    <n v="0.88229999999999997"/>
    <n v="1"/>
    <x v="3"/>
    <x v="0"/>
    <x v="4"/>
    <x v="0"/>
  </r>
  <r>
    <x v="31"/>
    <x v="0"/>
    <n v="8"/>
    <n v="5"/>
    <n v="0.625"/>
    <n v="0"/>
    <x v="3"/>
    <x v="0"/>
    <x v="4"/>
    <x v="1"/>
  </r>
  <r>
    <x v="31"/>
    <x v="1"/>
    <n v="2"/>
    <n v="2"/>
    <n v="1"/>
    <n v="0"/>
    <x v="3"/>
    <x v="0"/>
    <x v="4"/>
    <x v="1"/>
  </r>
  <r>
    <x v="31"/>
    <x v="2"/>
    <n v="7"/>
    <n v="7"/>
    <n v="1"/>
    <n v="2"/>
    <x v="3"/>
    <x v="0"/>
    <x v="4"/>
    <x v="1"/>
  </r>
  <r>
    <x v="32"/>
    <x v="0"/>
    <n v="7"/>
    <n v="6"/>
    <n v="0.85709999999999997"/>
    <n v="0"/>
    <x v="3"/>
    <x v="0"/>
    <x v="4"/>
    <x v="3"/>
  </r>
  <r>
    <x v="32"/>
    <x v="1"/>
    <n v="5"/>
    <n v="2"/>
    <n v="0.4"/>
    <n v="1"/>
    <x v="3"/>
    <x v="0"/>
    <x v="4"/>
    <x v="3"/>
  </r>
  <r>
    <x v="32"/>
    <x v="2"/>
    <n v="8"/>
    <n v="6"/>
    <n v="0.75"/>
    <n v="1"/>
    <x v="3"/>
    <x v="0"/>
    <x v="4"/>
    <x v="3"/>
  </r>
  <r>
    <x v="33"/>
    <x v="0"/>
    <n v="4"/>
    <n v="3"/>
    <n v="0.75"/>
    <n v="1"/>
    <x v="3"/>
    <x v="0"/>
    <x v="4"/>
    <x v="2"/>
  </r>
  <r>
    <x v="33"/>
    <x v="2"/>
    <n v="8"/>
    <n v="8"/>
    <n v="1"/>
    <n v="0"/>
    <x v="3"/>
    <x v="0"/>
    <x v="4"/>
    <x v="2"/>
  </r>
  <r>
    <x v="34"/>
    <x v="0"/>
    <n v="16"/>
    <n v="11"/>
    <n v="0.6875"/>
    <n v="1"/>
    <x v="3"/>
    <x v="0"/>
    <x v="4"/>
    <x v="1"/>
  </r>
  <r>
    <x v="34"/>
    <x v="1"/>
    <n v="9"/>
    <n v="8"/>
    <n v="0.88880000000000003"/>
    <n v="0"/>
    <x v="3"/>
    <x v="0"/>
    <x v="4"/>
    <x v="1"/>
  </r>
  <r>
    <x v="34"/>
    <x v="2"/>
    <n v="19"/>
    <n v="16"/>
    <n v="0.84209999999999996"/>
    <n v="0"/>
    <x v="3"/>
    <x v="0"/>
    <x v="4"/>
    <x v="1"/>
  </r>
  <r>
    <x v="35"/>
    <x v="0"/>
    <n v="7"/>
    <n v="4"/>
    <n v="0.57140000000000002"/>
    <n v="2"/>
    <x v="3"/>
    <x v="0"/>
    <x v="4"/>
    <x v="0"/>
  </r>
  <r>
    <x v="35"/>
    <x v="1"/>
    <n v="5"/>
    <n v="5"/>
    <n v="1"/>
    <n v="0"/>
    <x v="3"/>
    <x v="0"/>
    <x v="4"/>
    <x v="0"/>
  </r>
  <r>
    <x v="35"/>
    <x v="2"/>
    <n v="8"/>
    <n v="5"/>
    <n v="0.625"/>
    <n v="0"/>
    <x v="3"/>
    <x v="0"/>
    <x v="4"/>
    <x v="0"/>
  </r>
  <r>
    <x v="36"/>
    <x v="0"/>
    <n v="22"/>
    <n v="17"/>
    <n v="0.77270000000000005"/>
    <n v="3"/>
    <x v="3"/>
    <x v="0"/>
    <x v="12"/>
    <x v="1"/>
  </r>
  <r>
    <x v="36"/>
    <x v="1"/>
    <n v="12"/>
    <n v="10"/>
    <n v="0.83330000000000004"/>
    <n v="1"/>
    <x v="3"/>
    <x v="0"/>
    <x v="12"/>
    <x v="1"/>
  </r>
  <r>
    <x v="36"/>
    <x v="2"/>
    <n v="20"/>
    <n v="16"/>
    <n v="0.8"/>
    <n v="3"/>
    <x v="3"/>
    <x v="0"/>
    <x v="12"/>
    <x v="1"/>
  </r>
  <r>
    <x v="37"/>
    <x v="0"/>
    <n v="11"/>
    <n v="4"/>
    <n v="0.36359999999999998"/>
    <n v="0"/>
    <x v="3"/>
    <x v="0"/>
    <x v="13"/>
    <x v="0"/>
  </r>
  <r>
    <x v="37"/>
    <x v="1"/>
    <n v="12"/>
    <n v="7"/>
    <n v="0.58330000000000004"/>
    <n v="2"/>
    <x v="3"/>
    <x v="0"/>
    <x v="13"/>
    <x v="0"/>
  </r>
  <r>
    <x v="37"/>
    <x v="2"/>
    <n v="27"/>
    <n v="23"/>
    <n v="0.8518"/>
    <n v="4"/>
    <x v="3"/>
    <x v="0"/>
    <x v="13"/>
    <x v="0"/>
  </r>
  <r>
    <x v="38"/>
    <x v="0"/>
    <n v="18"/>
    <n v="15"/>
    <n v="0.83330000000000004"/>
    <n v="4"/>
    <x v="3"/>
    <x v="0"/>
    <x v="13"/>
    <x v="1"/>
  </r>
  <r>
    <x v="38"/>
    <x v="1"/>
    <n v="11"/>
    <n v="10"/>
    <n v="0.90900000000000003"/>
    <n v="0"/>
    <x v="3"/>
    <x v="0"/>
    <x v="13"/>
    <x v="1"/>
  </r>
  <r>
    <x v="38"/>
    <x v="2"/>
    <n v="57"/>
    <n v="50"/>
    <n v="0.87709999999999999"/>
    <n v="2"/>
    <x v="3"/>
    <x v="0"/>
    <x v="13"/>
    <x v="1"/>
  </r>
  <r>
    <x v="39"/>
    <x v="0"/>
    <n v="41"/>
    <n v="38"/>
    <n v="0.92679999999999996"/>
    <n v="3"/>
    <x v="3"/>
    <x v="0"/>
    <x v="2"/>
    <x v="3"/>
  </r>
  <r>
    <x v="39"/>
    <x v="1"/>
    <n v="13"/>
    <n v="11"/>
    <n v="0.84609999999999996"/>
    <n v="2"/>
    <x v="3"/>
    <x v="0"/>
    <x v="2"/>
    <x v="3"/>
  </r>
  <r>
    <x v="39"/>
    <x v="2"/>
    <n v="52"/>
    <n v="45"/>
    <n v="0.86529999999999996"/>
    <n v="5"/>
    <x v="3"/>
    <x v="0"/>
    <x v="2"/>
    <x v="3"/>
  </r>
  <r>
    <x v="40"/>
    <x v="0"/>
    <n v="15"/>
    <n v="9"/>
    <n v="0.6"/>
    <n v="0"/>
    <x v="3"/>
    <x v="0"/>
    <x v="14"/>
    <x v="0"/>
  </r>
  <r>
    <x v="40"/>
    <x v="1"/>
    <n v="28"/>
    <n v="21"/>
    <n v="0.75"/>
    <n v="4"/>
    <x v="3"/>
    <x v="0"/>
    <x v="14"/>
    <x v="0"/>
  </r>
  <r>
    <x v="40"/>
    <x v="2"/>
    <n v="30"/>
    <n v="29"/>
    <n v="0.96660000000000001"/>
    <n v="1"/>
    <x v="3"/>
    <x v="0"/>
    <x v="14"/>
    <x v="0"/>
  </r>
  <r>
    <x v="41"/>
    <x v="0"/>
    <n v="10"/>
    <n v="5"/>
    <n v="0.5"/>
    <n v="1"/>
    <x v="3"/>
    <x v="0"/>
    <x v="14"/>
    <x v="3"/>
  </r>
  <r>
    <x v="41"/>
    <x v="1"/>
    <n v="9"/>
    <n v="6"/>
    <n v="0.66659999999999997"/>
    <n v="2"/>
    <x v="3"/>
    <x v="0"/>
    <x v="14"/>
    <x v="3"/>
  </r>
  <r>
    <x v="41"/>
    <x v="2"/>
    <n v="18"/>
    <n v="17"/>
    <n v="0.94440000000000002"/>
    <n v="0"/>
    <x v="3"/>
    <x v="0"/>
    <x v="14"/>
    <x v="3"/>
  </r>
  <r>
    <x v="42"/>
    <x v="0"/>
    <n v="122"/>
    <n v="87"/>
    <n v="0.71309999999999996"/>
    <n v="12"/>
    <x v="3"/>
    <x v="0"/>
    <x v="3"/>
    <x v="4"/>
  </r>
  <r>
    <x v="42"/>
    <x v="1"/>
    <n v="87"/>
    <n v="70"/>
    <n v="0.80449999999999999"/>
    <n v="11"/>
    <x v="3"/>
    <x v="0"/>
    <x v="3"/>
    <x v="4"/>
  </r>
  <r>
    <x v="42"/>
    <x v="2"/>
    <n v="122"/>
    <n v="104"/>
    <n v="0.85240000000000005"/>
    <n v="14"/>
    <x v="3"/>
    <x v="0"/>
    <x v="3"/>
    <x v="4"/>
  </r>
  <r>
    <x v="43"/>
    <x v="0"/>
    <n v="69"/>
    <n v="59"/>
    <n v="0.85499999999999998"/>
    <n v="7"/>
    <x v="3"/>
    <x v="0"/>
    <x v="6"/>
    <x v="4"/>
  </r>
  <r>
    <x v="43"/>
    <x v="1"/>
    <n v="44"/>
    <n v="40"/>
    <n v="0.90900000000000003"/>
    <n v="6"/>
    <x v="3"/>
    <x v="0"/>
    <x v="6"/>
    <x v="4"/>
  </r>
  <r>
    <x v="43"/>
    <x v="2"/>
    <n v="70"/>
    <n v="35"/>
    <n v="0.5"/>
    <n v="0"/>
    <x v="3"/>
    <x v="0"/>
    <x v="6"/>
    <x v="4"/>
  </r>
  <r>
    <x v="44"/>
    <x v="0"/>
    <n v="135"/>
    <n v="47"/>
    <n v="0.34810000000000002"/>
    <n v="3"/>
    <x v="3"/>
    <x v="0"/>
    <x v="8"/>
    <x v="4"/>
  </r>
  <r>
    <x v="44"/>
    <x v="1"/>
    <n v="73"/>
    <n v="35"/>
    <n v="0.47939999999999999"/>
    <n v="8"/>
    <x v="3"/>
    <x v="0"/>
    <x v="8"/>
    <x v="4"/>
  </r>
  <r>
    <x v="44"/>
    <x v="2"/>
    <n v="55"/>
    <n v="49"/>
    <n v="0.89090000000000003"/>
    <n v="6"/>
    <x v="3"/>
    <x v="0"/>
    <x v="8"/>
    <x v="4"/>
  </r>
  <r>
    <x v="45"/>
    <x v="0"/>
    <n v="15"/>
    <n v="13"/>
    <n v="0.86660000000000004"/>
    <n v="2"/>
    <x v="3"/>
    <x v="0"/>
    <x v="15"/>
    <x v="2"/>
  </r>
  <r>
    <x v="45"/>
    <x v="1"/>
    <n v="2"/>
    <n v="2"/>
    <n v="1"/>
    <n v="0"/>
    <x v="3"/>
    <x v="0"/>
    <x v="15"/>
    <x v="2"/>
  </r>
  <r>
    <x v="45"/>
    <x v="2"/>
    <n v="20"/>
    <n v="18"/>
    <n v="0.9"/>
    <n v="2"/>
    <x v="3"/>
    <x v="0"/>
    <x v="15"/>
    <x v="2"/>
  </r>
  <r>
    <x v="46"/>
    <x v="0"/>
    <n v="72"/>
    <n v="44"/>
    <n v="0.61109999999999998"/>
    <n v="2"/>
    <x v="3"/>
    <x v="0"/>
    <x v="3"/>
    <x v="0"/>
  </r>
  <r>
    <x v="46"/>
    <x v="1"/>
    <n v="43"/>
    <n v="27"/>
    <n v="0.62790000000000001"/>
    <n v="2"/>
    <x v="3"/>
    <x v="0"/>
    <x v="3"/>
    <x v="0"/>
  </r>
  <r>
    <x v="46"/>
    <x v="2"/>
    <n v="79"/>
    <n v="72"/>
    <n v="0.9113"/>
    <n v="9"/>
    <x v="3"/>
    <x v="0"/>
    <x v="3"/>
    <x v="0"/>
  </r>
  <r>
    <x v="47"/>
    <x v="0"/>
    <n v="26"/>
    <n v="18"/>
    <n v="0.69230000000000003"/>
    <n v="2"/>
    <x v="3"/>
    <x v="0"/>
    <x v="8"/>
    <x v="3"/>
  </r>
  <r>
    <x v="47"/>
    <x v="1"/>
    <n v="12"/>
    <n v="11"/>
    <n v="0.91659999999999997"/>
    <n v="0"/>
    <x v="3"/>
    <x v="0"/>
    <x v="8"/>
    <x v="3"/>
  </r>
  <r>
    <x v="47"/>
    <x v="2"/>
    <n v="53"/>
    <n v="42"/>
    <n v="0.79239999999999999"/>
    <n v="7"/>
    <x v="3"/>
    <x v="0"/>
    <x v="8"/>
    <x v="3"/>
  </r>
  <r>
    <x v="48"/>
    <x v="0"/>
    <n v="57"/>
    <n v="44"/>
    <n v="0.77190000000000003"/>
    <n v="2"/>
    <x v="3"/>
    <x v="0"/>
    <x v="8"/>
    <x v="4"/>
  </r>
  <r>
    <x v="48"/>
    <x v="1"/>
    <n v="56"/>
    <n v="47"/>
    <n v="0.83919999999999995"/>
    <n v="4"/>
    <x v="3"/>
    <x v="0"/>
    <x v="8"/>
    <x v="4"/>
  </r>
  <r>
    <x v="48"/>
    <x v="2"/>
    <n v="45"/>
    <n v="42"/>
    <n v="0.93330000000000002"/>
    <n v="7"/>
    <x v="3"/>
    <x v="0"/>
    <x v="8"/>
    <x v="4"/>
  </r>
  <r>
    <x v="49"/>
    <x v="0"/>
    <n v="39"/>
    <n v="24"/>
    <n v="0.61529999999999996"/>
    <n v="1"/>
    <x v="3"/>
    <x v="0"/>
    <x v="8"/>
    <x v="0"/>
  </r>
  <r>
    <x v="49"/>
    <x v="1"/>
    <n v="14"/>
    <n v="8"/>
    <n v="0.57140000000000002"/>
    <n v="0"/>
    <x v="3"/>
    <x v="0"/>
    <x v="8"/>
    <x v="0"/>
  </r>
  <r>
    <x v="49"/>
    <x v="2"/>
    <n v="18"/>
    <n v="14"/>
    <n v="0.77769999999999995"/>
    <n v="1"/>
    <x v="3"/>
    <x v="0"/>
    <x v="8"/>
    <x v="0"/>
  </r>
  <r>
    <x v="50"/>
    <x v="0"/>
    <n v="10"/>
    <n v="7"/>
    <n v="0.7"/>
    <n v="0"/>
    <x v="3"/>
    <x v="0"/>
    <x v="16"/>
    <x v="0"/>
  </r>
  <r>
    <x v="50"/>
    <x v="1"/>
    <n v="8"/>
    <n v="4"/>
    <n v="0.5"/>
    <n v="0"/>
    <x v="3"/>
    <x v="0"/>
    <x v="16"/>
    <x v="0"/>
  </r>
  <r>
    <x v="50"/>
    <x v="2"/>
    <n v="11"/>
    <n v="8"/>
    <n v="0.72719999999999996"/>
    <n v="1"/>
    <x v="3"/>
    <x v="0"/>
    <x v="16"/>
    <x v="0"/>
  </r>
  <r>
    <x v="51"/>
    <x v="0"/>
    <n v="29"/>
    <n v="20"/>
    <n v="0.68959999999999999"/>
    <n v="0"/>
    <x v="3"/>
    <x v="0"/>
    <x v="16"/>
    <x v="2"/>
  </r>
  <r>
    <x v="51"/>
    <x v="1"/>
    <n v="8"/>
    <n v="7"/>
    <n v="0.875"/>
    <n v="2"/>
    <x v="3"/>
    <x v="0"/>
    <x v="16"/>
    <x v="2"/>
  </r>
  <r>
    <x v="51"/>
    <x v="2"/>
    <n v="25"/>
    <n v="17"/>
    <n v="0.68"/>
    <n v="2"/>
    <x v="3"/>
    <x v="0"/>
    <x v="16"/>
    <x v="2"/>
  </r>
  <r>
    <x v="0"/>
    <x v="0"/>
    <n v="16"/>
    <n v="13"/>
    <n v="0.8125"/>
    <n v="0"/>
    <x v="4"/>
    <x v="0"/>
    <x v="0"/>
    <x v="0"/>
  </r>
  <r>
    <x v="0"/>
    <x v="1"/>
    <n v="15"/>
    <n v="13"/>
    <n v="0.86660000000000004"/>
    <n v="0"/>
    <x v="4"/>
    <x v="0"/>
    <x v="0"/>
    <x v="0"/>
  </r>
  <r>
    <x v="0"/>
    <x v="2"/>
    <n v="36"/>
    <n v="32"/>
    <n v="0.88880000000000003"/>
    <n v="12"/>
    <x v="4"/>
    <x v="0"/>
    <x v="0"/>
    <x v="0"/>
  </r>
  <r>
    <x v="1"/>
    <x v="0"/>
    <n v="9"/>
    <n v="7"/>
    <n v="0.77769999999999995"/>
    <n v="1"/>
    <x v="4"/>
    <x v="0"/>
    <x v="0"/>
    <x v="1"/>
  </r>
  <r>
    <x v="1"/>
    <x v="1"/>
    <n v="2"/>
    <n v="1"/>
    <n v="0.5"/>
    <n v="0"/>
    <x v="4"/>
    <x v="0"/>
    <x v="0"/>
    <x v="1"/>
  </r>
  <r>
    <x v="1"/>
    <x v="2"/>
    <n v="11"/>
    <n v="9"/>
    <n v="0.81810000000000005"/>
    <n v="1"/>
    <x v="4"/>
    <x v="0"/>
    <x v="0"/>
    <x v="1"/>
  </r>
  <r>
    <x v="2"/>
    <x v="0"/>
    <n v="15"/>
    <n v="8"/>
    <n v="0.5333"/>
    <n v="0"/>
    <x v="4"/>
    <x v="0"/>
    <x v="1"/>
    <x v="0"/>
  </r>
  <r>
    <x v="2"/>
    <x v="1"/>
    <n v="8"/>
    <n v="4"/>
    <n v="0.5"/>
    <n v="0"/>
    <x v="4"/>
    <x v="0"/>
    <x v="1"/>
    <x v="0"/>
  </r>
  <r>
    <x v="2"/>
    <x v="2"/>
    <n v="20"/>
    <n v="17"/>
    <n v="0.85"/>
    <n v="1"/>
    <x v="4"/>
    <x v="0"/>
    <x v="1"/>
    <x v="0"/>
  </r>
  <r>
    <x v="3"/>
    <x v="0"/>
    <n v="6"/>
    <n v="4"/>
    <n v="0.66659999999999997"/>
    <n v="0"/>
    <x v="4"/>
    <x v="0"/>
    <x v="1"/>
    <x v="1"/>
  </r>
  <r>
    <x v="3"/>
    <x v="1"/>
    <n v="9"/>
    <n v="3"/>
    <n v="0.33329999999999999"/>
    <n v="0"/>
    <x v="4"/>
    <x v="0"/>
    <x v="1"/>
    <x v="1"/>
  </r>
  <r>
    <x v="3"/>
    <x v="2"/>
    <n v="6"/>
    <n v="6"/>
    <n v="1"/>
    <n v="0"/>
    <x v="4"/>
    <x v="0"/>
    <x v="1"/>
    <x v="1"/>
  </r>
  <r>
    <x v="4"/>
    <x v="0"/>
    <n v="11"/>
    <n v="9"/>
    <n v="0.81810000000000005"/>
    <n v="1"/>
    <x v="4"/>
    <x v="0"/>
    <x v="1"/>
    <x v="2"/>
  </r>
  <r>
    <x v="4"/>
    <x v="1"/>
    <n v="1"/>
    <n v="1"/>
    <n v="1"/>
    <n v="0"/>
    <x v="4"/>
    <x v="0"/>
    <x v="1"/>
    <x v="2"/>
  </r>
  <r>
    <x v="4"/>
    <x v="2"/>
    <n v="10"/>
    <n v="9"/>
    <n v="0.9"/>
    <n v="1"/>
    <x v="4"/>
    <x v="0"/>
    <x v="1"/>
    <x v="2"/>
  </r>
  <r>
    <x v="5"/>
    <x v="0"/>
    <n v="24"/>
    <n v="21"/>
    <n v="0.875"/>
    <n v="2"/>
    <x v="4"/>
    <x v="0"/>
    <x v="1"/>
    <x v="0"/>
  </r>
  <r>
    <x v="5"/>
    <x v="1"/>
    <n v="14"/>
    <n v="12"/>
    <n v="0.85709999999999997"/>
    <n v="1"/>
    <x v="4"/>
    <x v="0"/>
    <x v="1"/>
    <x v="0"/>
  </r>
  <r>
    <x v="5"/>
    <x v="2"/>
    <n v="20"/>
    <n v="18"/>
    <n v="0.9"/>
    <n v="2"/>
    <x v="4"/>
    <x v="0"/>
    <x v="1"/>
    <x v="0"/>
  </r>
  <r>
    <x v="6"/>
    <x v="0"/>
    <n v="20"/>
    <n v="19"/>
    <n v="0.95"/>
    <n v="2"/>
    <x v="4"/>
    <x v="0"/>
    <x v="1"/>
    <x v="2"/>
  </r>
  <r>
    <x v="6"/>
    <x v="1"/>
    <n v="5"/>
    <n v="4"/>
    <n v="0.8"/>
    <n v="0"/>
    <x v="4"/>
    <x v="0"/>
    <x v="1"/>
    <x v="2"/>
  </r>
  <r>
    <x v="6"/>
    <x v="2"/>
    <n v="23"/>
    <n v="20"/>
    <n v="0.86950000000000005"/>
    <n v="0"/>
    <x v="4"/>
    <x v="0"/>
    <x v="1"/>
    <x v="2"/>
  </r>
  <r>
    <x v="7"/>
    <x v="0"/>
    <n v="31"/>
    <n v="24"/>
    <n v="0.77410000000000001"/>
    <n v="9"/>
    <x v="4"/>
    <x v="0"/>
    <x v="1"/>
    <x v="3"/>
  </r>
  <r>
    <x v="7"/>
    <x v="1"/>
    <n v="17"/>
    <n v="17"/>
    <n v="1"/>
    <n v="4"/>
    <x v="4"/>
    <x v="0"/>
    <x v="1"/>
    <x v="3"/>
  </r>
  <r>
    <x v="7"/>
    <x v="2"/>
    <n v="74"/>
    <n v="60"/>
    <n v="0.81079999999999997"/>
    <n v="4"/>
    <x v="4"/>
    <x v="0"/>
    <x v="1"/>
    <x v="3"/>
  </r>
  <r>
    <x v="8"/>
    <x v="0"/>
    <n v="63"/>
    <n v="43"/>
    <n v="0.6825"/>
    <n v="4"/>
    <x v="4"/>
    <x v="0"/>
    <x v="2"/>
    <x v="0"/>
  </r>
  <r>
    <x v="8"/>
    <x v="1"/>
    <n v="52"/>
    <n v="34"/>
    <n v="0.65380000000000005"/>
    <n v="2"/>
    <x v="4"/>
    <x v="0"/>
    <x v="2"/>
    <x v="0"/>
  </r>
  <r>
    <x v="8"/>
    <x v="2"/>
    <n v="107"/>
    <n v="96"/>
    <n v="0.89710000000000001"/>
    <n v="6"/>
    <x v="4"/>
    <x v="0"/>
    <x v="2"/>
    <x v="0"/>
  </r>
  <r>
    <x v="9"/>
    <x v="0"/>
    <n v="44"/>
    <n v="41"/>
    <n v="0.93179999999999996"/>
    <n v="0"/>
    <x v="4"/>
    <x v="0"/>
    <x v="2"/>
    <x v="4"/>
  </r>
  <r>
    <x v="9"/>
    <x v="1"/>
    <n v="60"/>
    <n v="39"/>
    <n v="0.65"/>
    <n v="0"/>
    <x v="4"/>
    <x v="0"/>
    <x v="2"/>
    <x v="4"/>
  </r>
  <r>
    <x v="9"/>
    <x v="2"/>
    <n v="52"/>
    <n v="52"/>
    <n v="1"/>
    <n v="0"/>
    <x v="4"/>
    <x v="0"/>
    <x v="2"/>
    <x v="4"/>
  </r>
  <r>
    <x v="10"/>
    <x v="0"/>
    <n v="17"/>
    <n v="11"/>
    <n v="0.64700000000000002"/>
    <n v="4"/>
    <x v="4"/>
    <x v="0"/>
    <x v="2"/>
    <x v="1"/>
  </r>
  <r>
    <x v="10"/>
    <x v="1"/>
    <n v="6"/>
    <n v="3"/>
    <n v="0.5"/>
    <n v="0"/>
    <x v="4"/>
    <x v="0"/>
    <x v="2"/>
    <x v="1"/>
  </r>
  <r>
    <x v="10"/>
    <x v="2"/>
    <n v="18"/>
    <n v="17"/>
    <n v="0.94440000000000002"/>
    <n v="3"/>
    <x v="4"/>
    <x v="0"/>
    <x v="2"/>
    <x v="1"/>
  </r>
  <r>
    <x v="11"/>
    <x v="0"/>
    <n v="50"/>
    <n v="35"/>
    <n v="0.7"/>
    <n v="5"/>
    <x v="4"/>
    <x v="0"/>
    <x v="2"/>
    <x v="2"/>
  </r>
  <r>
    <x v="11"/>
    <x v="1"/>
    <n v="17"/>
    <n v="15"/>
    <n v="0.88229999999999997"/>
    <n v="4"/>
    <x v="4"/>
    <x v="0"/>
    <x v="2"/>
    <x v="2"/>
  </r>
  <r>
    <x v="11"/>
    <x v="2"/>
    <n v="46"/>
    <n v="44"/>
    <n v="0.95650000000000002"/>
    <n v="6"/>
    <x v="4"/>
    <x v="0"/>
    <x v="2"/>
    <x v="2"/>
  </r>
  <r>
    <x v="12"/>
    <x v="0"/>
    <n v="42"/>
    <n v="37"/>
    <n v="0.88090000000000002"/>
    <n v="4"/>
    <x v="4"/>
    <x v="0"/>
    <x v="2"/>
    <x v="1"/>
  </r>
  <r>
    <x v="12"/>
    <x v="1"/>
    <n v="33"/>
    <n v="29"/>
    <n v="0.87870000000000004"/>
    <n v="2"/>
    <x v="4"/>
    <x v="0"/>
    <x v="2"/>
    <x v="1"/>
  </r>
  <r>
    <x v="12"/>
    <x v="2"/>
    <n v="86"/>
    <n v="72"/>
    <n v="0.83720000000000006"/>
    <n v="13"/>
    <x v="4"/>
    <x v="0"/>
    <x v="2"/>
    <x v="1"/>
  </r>
  <r>
    <x v="29"/>
    <x v="0"/>
    <n v="12"/>
    <n v="5"/>
    <n v="0.41660000000000003"/>
    <n v="0"/>
    <x v="4"/>
    <x v="0"/>
    <x v="0"/>
    <x v="3"/>
  </r>
  <r>
    <x v="29"/>
    <x v="1"/>
    <n v="2"/>
    <n v="2"/>
    <n v="1"/>
    <n v="0"/>
    <x v="4"/>
    <x v="0"/>
    <x v="0"/>
    <x v="3"/>
  </r>
  <r>
    <x v="29"/>
    <x v="2"/>
    <n v="27"/>
    <n v="24"/>
    <n v="0.88880000000000003"/>
    <n v="1"/>
    <x v="4"/>
    <x v="0"/>
    <x v="0"/>
    <x v="3"/>
  </r>
  <r>
    <x v="13"/>
    <x v="0"/>
    <n v="82"/>
    <n v="70"/>
    <n v="0.85360000000000003"/>
    <n v="16"/>
    <x v="4"/>
    <x v="0"/>
    <x v="3"/>
    <x v="3"/>
  </r>
  <r>
    <x v="13"/>
    <x v="1"/>
    <n v="15"/>
    <n v="15"/>
    <n v="1"/>
    <n v="0"/>
    <x v="4"/>
    <x v="0"/>
    <x v="3"/>
    <x v="3"/>
  </r>
  <r>
    <x v="13"/>
    <x v="2"/>
    <n v="123"/>
    <n v="103"/>
    <n v="0.83730000000000004"/>
    <n v="17"/>
    <x v="4"/>
    <x v="0"/>
    <x v="3"/>
    <x v="3"/>
  </r>
  <r>
    <x v="14"/>
    <x v="0"/>
    <n v="90"/>
    <n v="38"/>
    <n v="0.42220000000000002"/>
    <n v="2"/>
    <x v="4"/>
    <x v="0"/>
    <x v="2"/>
    <x v="2"/>
  </r>
  <r>
    <x v="14"/>
    <x v="1"/>
    <n v="38"/>
    <n v="14"/>
    <n v="0.36840000000000001"/>
    <n v="0"/>
    <x v="4"/>
    <x v="0"/>
    <x v="2"/>
    <x v="2"/>
  </r>
  <r>
    <x v="14"/>
    <x v="2"/>
    <n v="43"/>
    <n v="39"/>
    <n v="0.90690000000000004"/>
    <n v="5"/>
    <x v="4"/>
    <x v="0"/>
    <x v="2"/>
    <x v="2"/>
  </r>
  <r>
    <x v="15"/>
    <x v="0"/>
    <n v="8"/>
    <n v="6"/>
    <n v="0.75"/>
    <n v="0"/>
    <x v="4"/>
    <x v="0"/>
    <x v="4"/>
    <x v="2"/>
  </r>
  <r>
    <x v="15"/>
    <x v="1"/>
    <n v="1"/>
    <n v="0"/>
    <n v="0"/>
    <n v="0"/>
    <x v="4"/>
    <x v="0"/>
    <x v="4"/>
    <x v="2"/>
  </r>
  <r>
    <x v="15"/>
    <x v="2"/>
    <n v="14"/>
    <n v="13"/>
    <n v="0.92849999999999999"/>
    <n v="1"/>
    <x v="4"/>
    <x v="0"/>
    <x v="4"/>
    <x v="2"/>
  </r>
  <r>
    <x v="16"/>
    <x v="0"/>
    <n v="14"/>
    <n v="12"/>
    <n v="0.85709999999999997"/>
    <n v="2"/>
    <x v="4"/>
    <x v="0"/>
    <x v="5"/>
    <x v="4"/>
  </r>
  <r>
    <x v="16"/>
    <x v="1"/>
    <n v="3"/>
    <n v="2"/>
    <n v="0.66659999999999997"/>
    <n v="0"/>
    <x v="4"/>
    <x v="0"/>
    <x v="5"/>
    <x v="4"/>
  </r>
  <r>
    <x v="16"/>
    <x v="2"/>
    <n v="7"/>
    <n v="2"/>
    <n v="0.28570000000000001"/>
    <n v="0"/>
    <x v="4"/>
    <x v="0"/>
    <x v="5"/>
    <x v="4"/>
  </r>
  <r>
    <x v="17"/>
    <x v="0"/>
    <n v="92"/>
    <n v="34"/>
    <n v="0.3695"/>
    <n v="6"/>
    <x v="4"/>
    <x v="0"/>
    <x v="3"/>
    <x v="4"/>
  </r>
  <r>
    <x v="17"/>
    <x v="1"/>
    <n v="60"/>
    <n v="36"/>
    <n v="0.6"/>
    <n v="9"/>
    <x v="4"/>
    <x v="0"/>
    <x v="3"/>
    <x v="4"/>
  </r>
  <r>
    <x v="17"/>
    <x v="2"/>
    <n v="63"/>
    <n v="57"/>
    <n v="0.90469999999999995"/>
    <n v="9"/>
    <x v="4"/>
    <x v="0"/>
    <x v="3"/>
    <x v="4"/>
  </r>
  <r>
    <x v="18"/>
    <x v="0"/>
    <n v="21"/>
    <n v="17"/>
    <n v="0.8095"/>
    <n v="0"/>
    <x v="4"/>
    <x v="0"/>
    <x v="3"/>
    <x v="1"/>
  </r>
  <r>
    <x v="18"/>
    <x v="1"/>
    <n v="8"/>
    <n v="6"/>
    <n v="0.75"/>
    <n v="0"/>
    <x v="4"/>
    <x v="0"/>
    <x v="3"/>
    <x v="1"/>
  </r>
  <r>
    <x v="18"/>
    <x v="2"/>
    <n v="34"/>
    <n v="30"/>
    <n v="0.88229999999999997"/>
    <n v="0"/>
    <x v="4"/>
    <x v="0"/>
    <x v="3"/>
    <x v="1"/>
  </r>
  <r>
    <x v="19"/>
    <x v="0"/>
    <n v="18"/>
    <n v="6"/>
    <n v="0.33329999999999999"/>
    <n v="0"/>
    <x v="4"/>
    <x v="0"/>
    <x v="6"/>
    <x v="4"/>
  </r>
  <r>
    <x v="19"/>
    <x v="1"/>
    <n v="14"/>
    <n v="3"/>
    <n v="0.2142"/>
    <n v="1"/>
    <x v="4"/>
    <x v="0"/>
    <x v="6"/>
    <x v="4"/>
  </r>
  <r>
    <x v="19"/>
    <x v="2"/>
    <n v="10"/>
    <n v="9"/>
    <n v="0.9"/>
    <n v="1"/>
    <x v="4"/>
    <x v="0"/>
    <x v="6"/>
    <x v="4"/>
  </r>
  <r>
    <x v="21"/>
    <x v="0"/>
    <n v="9"/>
    <n v="7"/>
    <n v="0.77769999999999995"/>
    <n v="2"/>
    <x v="4"/>
    <x v="0"/>
    <x v="0"/>
    <x v="1"/>
  </r>
  <r>
    <x v="21"/>
    <x v="1"/>
    <n v="4"/>
    <n v="3"/>
    <n v="0.75"/>
    <n v="0"/>
    <x v="4"/>
    <x v="0"/>
    <x v="0"/>
    <x v="1"/>
  </r>
  <r>
    <x v="21"/>
    <x v="2"/>
    <n v="25"/>
    <n v="21"/>
    <n v="0.84"/>
    <n v="0"/>
    <x v="4"/>
    <x v="0"/>
    <x v="0"/>
    <x v="1"/>
  </r>
  <r>
    <x v="22"/>
    <x v="0"/>
    <n v="35"/>
    <n v="25"/>
    <n v="0.71419999999999995"/>
    <n v="8"/>
    <x v="4"/>
    <x v="0"/>
    <x v="8"/>
    <x v="1"/>
  </r>
  <r>
    <x v="22"/>
    <x v="1"/>
    <n v="24"/>
    <n v="19"/>
    <n v="0.79159999999999997"/>
    <n v="1"/>
    <x v="4"/>
    <x v="0"/>
    <x v="8"/>
    <x v="1"/>
  </r>
  <r>
    <x v="22"/>
    <x v="2"/>
    <n v="62"/>
    <n v="57"/>
    <n v="0.91930000000000001"/>
    <n v="15"/>
    <x v="4"/>
    <x v="0"/>
    <x v="8"/>
    <x v="1"/>
  </r>
  <r>
    <x v="23"/>
    <x v="0"/>
    <n v="7"/>
    <n v="6"/>
    <n v="0.85709999999999997"/>
    <n v="1"/>
    <x v="4"/>
    <x v="0"/>
    <x v="9"/>
    <x v="0"/>
  </r>
  <r>
    <x v="23"/>
    <x v="1"/>
    <n v="7"/>
    <n v="4"/>
    <n v="0.57140000000000002"/>
    <n v="2"/>
    <x v="4"/>
    <x v="0"/>
    <x v="9"/>
    <x v="0"/>
  </r>
  <r>
    <x v="23"/>
    <x v="2"/>
    <n v="16"/>
    <n v="11"/>
    <n v="0.6875"/>
    <n v="1"/>
    <x v="4"/>
    <x v="0"/>
    <x v="9"/>
    <x v="0"/>
  </r>
  <r>
    <x v="24"/>
    <x v="0"/>
    <n v="15"/>
    <n v="11"/>
    <n v="0.73329999999999995"/>
    <n v="1"/>
    <x v="4"/>
    <x v="0"/>
    <x v="9"/>
    <x v="0"/>
  </r>
  <r>
    <x v="24"/>
    <x v="1"/>
    <n v="40"/>
    <n v="32"/>
    <n v="0.8"/>
    <n v="9"/>
    <x v="4"/>
    <x v="0"/>
    <x v="9"/>
    <x v="0"/>
  </r>
  <r>
    <x v="24"/>
    <x v="2"/>
    <n v="20"/>
    <n v="19"/>
    <n v="0.95"/>
    <n v="1"/>
    <x v="4"/>
    <x v="0"/>
    <x v="9"/>
    <x v="0"/>
  </r>
  <r>
    <x v="25"/>
    <x v="0"/>
    <n v="60"/>
    <n v="46"/>
    <n v="0.76659999999999995"/>
    <n v="3"/>
    <x v="4"/>
    <x v="0"/>
    <x v="10"/>
    <x v="1"/>
  </r>
  <r>
    <x v="25"/>
    <x v="1"/>
    <n v="24"/>
    <n v="21"/>
    <n v="0.875"/>
    <n v="4"/>
    <x v="4"/>
    <x v="0"/>
    <x v="10"/>
    <x v="1"/>
  </r>
  <r>
    <x v="25"/>
    <x v="2"/>
    <n v="38"/>
    <n v="33"/>
    <n v="0.86839999999999995"/>
    <n v="0"/>
    <x v="4"/>
    <x v="0"/>
    <x v="10"/>
    <x v="1"/>
  </r>
  <r>
    <x v="26"/>
    <x v="0"/>
    <n v="73"/>
    <n v="61"/>
    <n v="0.83560000000000001"/>
    <n v="7"/>
    <x v="4"/>
    <x v="0"/>
    <x v="10"/>
    <x v="4"/>
  </r>
  <r>
    <x v="26"/>
    <x v="1"/>
    <n v="43"/>
    <n v="25"/>
    <n v="0.58130000000000004"/>
    <n v="6"/>
    <x v="4"/>
    <x v="0"/>
    <x v="10"/>
    <x v="4"/>
  </r>
  <r>
    <x v="26"/>
    <x v="2"/>
    <n v="70"/>
    <n v="64"/>
    <n v="0.91420000000000001"/>
    <n v="0"/>
    <x v="4"/>
    <x v="0"/>
    <x v="10"/>
    <x v="4"/>
  </r>
  <r>
    <x v="27"/>
    <x v="0"/>
    <n v="21"/>
    <n v="17"/>
    <n v="0.8095"/>
    <n v="0"/>
    <x v="4"/>
    <x v="0"/>
    <x v="10"/>
    <x v="0"/>
  </r>
  <r>
    <x v="27"/>
    <x v="1"/>
    <n v="6"/>
    <n v="4"/>
    <n v="0.66659999999999997"/>
    <n v="1"/>
    <x v="4"/>
    <x v="0"/>
    <x v="10"/>
    <x v="0"/>
  </r>
  <r>
    <x v="27"/>
    <x v="2"/>
    <n v="19"/>
    <n v="18"/>
    <n v="0.94730000000000003"/>
    <n v="1"/>
    <x v="4"/>
    <x v="0"/>
    <x v="10"/>
    <x v="0"/>
  </r>
  <r>
    <x v="28"/>
    <x v="0"/>
    <n v="6"/>
    <n v="1"/>
    <n v="0.1666"/>
    <n v="0"/>
    <x v="4"/>
    <x v="0"/>
    <x v="11"/>
    <x v="2"/>
  </r>
  <r>
    <x v="28"/>
    <x v="1"/>
    <n v="2"/>
    <n v="0"/>
    <n v="0"/>
    <n v="0"/>
    <x v="4"/>
    <x v="0"/>
    <x v="11"/>
    <x v="2"/>
  </r>
  <r>
    <x v="28"/>
    <x v="2"/>
    <n v="5"/>
    <n v="5"/>
    <n v="1"/>
    <n v="0"/>
    <x v="4"/>
    <x v="0"/>
    <x v="11"/>
    <x v="2"/>
  </r>
  <r>
    <x v="30"/>
    <x v="0"/>
    <n v="11"/>
    <n v="8"/>
    <n v="0.72719999999999996"/>
    <n v="1"/>
    <x v="4"/>
    <x v="0"/>
    <x v="4"/>
    <x v="0"/>
  </r>
  <r>
    <x v="30"/>
    <x v="1"/>
    <n v="7"/>
    <n v="5"/>
    <n v="0.71419999999999995"/>
    <n v="0"/>
    <x v="4"/>
    <x v="0"/>
    <x v="4"/>
    <x v="0"/>
  </r>
  <r>
    <x v="30"/>
    <x v="2"/>
    <n v="17"/>
    <n v="14"/>
    <n v="0.82350000000000001"/>
    <n v="1"/>
    <x v="4"/>
    <x v="0"/>
    <x v="4"/>
    <x v="0"/>
  </r>
  <r>
    <x v="31"/>
    <x v="0"/>
    <n v="6"/>
    <n v="5"/>
    <n v="0.83330000000000004"/>
    <n v="0"/>
    <x v="4"/>
    <x v="0"/>
    <x v="4"/>
    <x v="1"/>
  </r>
  <r>
    <x v="31"/>
    <x v="1"/>
    <n v="1"/>
    <n v="1"/>
    <n v="1"/>
    <n v="0"/>
    <x v="4"/>
    <x v="0"/>
    <x v="4"/>
    <x v="1"/>
  </r>
  <r>
    <x v="31"/>
    <x v="2"/>
    <n v="8"/>
    <n v="6"/>
    <n v="0.75"/>
    <n v="0"/>
    <x v="4"/>
    <x v="0"/>
    <x v="4"/>
    <x v="1"/>
  </r>
  <r>
    <x v="32"/>
    <x v="0"/>
    <n v="7"/>
    <n v="5"/>
    <n v="0.71419999999999995"/>
    <n v="1"/>
    <x v="4"/>
    <x v="0"/>
    <x v="4"/>
    <x v="3"/>
  </r>
  <r>
    <x v="32"/>
    <x v="1"/>
    <n v="5"/>
    <n v="2"/>
    <n v="0.4"/>
    <n v="1"/>
    <x v="4"/>
    <x v="0"/>
    <x v="4"/>
    <x v="3"/>
  </r>
  <r>
    <x v="32"/>
    <x v="2"/>
    <n v="13"/>
    <n v="11"/>
    <n v="0.84609999999999996"/>
    <n v="1"/>
    <x v="4"/>
    <x v="0"/>
    <x v="4"/>
    <x v="3"/>
  </r>
  <r>
    <x v="33"/>
    <x v="0"/>
    <n v="8"/>
    <n v="7"/>
    <n v="0.875"/>
    <n v="0"/>
    <x v="4"/>
    <x v="0"/>
    <x v="4"/>
    <x v="2"/>
  </r>
  <r>
    <x v="33"/>
    <x v="1"/>
    <n v="4"/>
    <n v="3"/>
    <n v="0.75"/>
    <n v="0"/>
    <x v="4"/>
    <x v="0"/>
    <x v="4"/>
    <x v="2"/>
  </r>
  <r>
    <x v="33"/>
    <x v="2"/>
    <n v="16"/>
    <n v="15"/>
    <n v="0.9375"/>
    <n v="3"/>
    <x v="4"/>
    <x v="0"/>
    <x v="4"/>
    <x v="2"/>
  </r>
  <r>
    <x v="34"/>
    <x v="0"/>
    <n v="10"/>
    <n v="7"/>
    <n v="0.7"/>
    <n v="0"/>
    <x v="4"/>
    <x v="0"/>
    <x v="4"/>
    <x v="1"/>
  </r>
  <r>
    <x v="34"/>
    <x v="1"/>
    <n v="7"/>
    <n v="5"/>
    <n v="0.71419999999999995"/>
    <n v="1"/>
    <x v="4"/>
    <x v="0"/>
    <x v="4"/>
    <x v="1"/>
  </r>
  <r>
    <x v="34"/>
    <x v="2"/>
    <n v="25"/>
    <n v="21"/>
    <n v="0.84"/>
    <n v="0"/>
    <x v="4"/>
    <x v="0"/>
    <x v="4"/>
    <x v="1"/>
  </r>
  <r>
    <x v="35"/>
    <x v="0"/>
    <n v="9"/>
    <n v="7"/>
    <n v="0.77769999999999995"/>
    <n v="1"/>
    <x v="4"/>
    <x v="0"/>
    <x v="4"/>
    <x v="0"/>
  </r>
  <r>
    <x v="35"/>
    <x v="1"/>
    <n v="2"/>
    <n v="1"/>
    <n v="0.5"/>
    <n v="0"/>
    <x v="4"/>
    <x v="0"/>
    <x v="4"/>
    <x v="0"/>
  </r>
  <r>
    <x v="35"/>
    <x v="2"/>
    <n v="12"/>
    <n v="10"/>
    <n v="0.83330000000000004"/>
    <n v="0"/>
    <x v="4"/>
    <x v="0"/>
    <x v="4"/>
    <x v="0"/>
  </r>
  <r>
    <x v="36"/>
    <x v="0"/>
    <n v="20"/>
    <n v="13"/>
    <n v="0.65"/>
    <n v="1"/>
    <x v="4"/>
    <x v="0"/>
    <x v="12"/>
    <x v="1"/>
  </r>
  <r>
    <x v="36"/>
    <x v="1"/>
    <n v="12"/>
    <n v="9"/>
    <n v="0.75"/>
    <n v="1"/>
    <x v="4"/>
    <x v="0"/>
    <x v="12"/>
    <x v="1"/>
  </r>
  <r>
    <x v="36"/>
    <x v="2"/>
    <n v="20"/>
    <n v="19"/>
    <n v="0.95"/>
    <n v="2"/>
    <x v="4"/>
    <x v="0"/>
    <x v="12"/>
    <x v="1"/>
  </r>
  <r>
    <x v="37"/>
    <x v="0"/>
    <n v="20"/>
    <n v="14"/>
    <n v="0.7"/>
    <n v="2"/>
    <x v="4"/>
    <x v="0"/>
    <x v="13"/>
    <x v="0"/>
  </r>
  <r>
    <x v="37"/>
    <x v="1"/>
    <n v="5"/>
    <n v="2"/>
    <n v="0.4"/>
    <n v="0"/>
    <x v="4"/>
    <x v="0"/>
    <x v="13"/>
    <x v="0"/>
  </r>
  <r>
    <x v="37"/>
    <x v="2"/>
    <n v="38"/>
    <n v="30"/>
    <n v="0.78939999999999999"/>
    <n v="2"/>
    <x v="4"/>
    <x v="0"/>
    <x v="13"/>
    <x v="0"/>
  </r>
  <r>
    <x v="38"/>
    <x v="0"/>
    <n v="16"/>
    <n v="13"/>
    <n v="0.8125"/>
    <n v="0"/>
    <x v="4"/>
    <x v="0"/>
    <x v="13"/>
    <x v="1"/>
  </r>
  <r>
    <x v="38"/>
    <x v="1"/>
    <n v="5"/>
    <n v="5"/>
    <n v="1"/>
    <n v="0"/>
    <x v="4"/>
    <x v="0"/>
    <x v="13"/>
    <x v="1"/>
  </r>
  <r>
    <x v="38"/>
    <x v="2"/>
    <n v="53"/>
    <n v="47"/>
    <n v="0.88670000000000004"/>
    <n v="3"/>
    <x v="4"/>
    <x v="0"/>
    <x v="13"/>
    <x v="1"/>
  </r>
  <r>
    <x v="39"/>
    <x v="0"/>
    <n v="38"/>
    <n v="33"/>
    <n v="0.86839999999999995"/>
    <n v="6"/>
    <x v="4"/>
    <x v="0"/>
    <x v="2"/>
    <x v="3"/>
  </r>
  <r>
    <x v="39"/>
    <x v="1"/>
    <n v="16"/>
    <n v="16"/>
    <n v="1"/>
    <n v="3"/>
    <x v="4"/>
    <x v="0"/>
    <x v="2"/>
    <x v="3"/>
  </r>
  <r>
    <x v="39"/>
    <x v="2"/>
    <n v="53"/>
    <n v="50"/>
    <n v="0.94330000000000003"/>
    <n v="7"/>
    <x v="4"/>
    <x v="0"/>
    <x v="2"/>
    <x v="3"/>
  </r>
  <r>
    <x v="40"/>
    <x v="0"/>
    <n v="24"/>
    <n v="16"/>
    <n v="0.66659999999999997"/>
    <n v="1"/>
    <x v="4"/>
    <x v="0"/>
    <x v="14"/>
    <x v="0"/>
  </r>
  <r>
    <x v="40"/>
    <x v="1"/>
    <n v="19"/>
    <n v="13"/>
    <n v="0.68420000000000003"/>
    <n v="0"/>
    <x v="4"/>
    <x v="0"/>
    <x v="14"/>
    <x v="0"/>
  </r>
  <r>
    <x v="40"/>
    <x v="2"/>
    <n v="31"/>
    <n v="30"/>
    <n v="0.9677"/>
    <n v="2"/>
    <x v="4"/>
    <x v="0"/>
    <x v="14"/>
    <x v="0"/>
  </r>
  <r>
    <x v="41"/>
    <x v="0"/>
    <n v="12"/>
    <n v="8"/>
    <n v="0.66659999999999997"/>
    <n v="0"/>
    <x v="4"/>
    <x v="0"/>
    <x v="14"/>
    <x v="3"/>
  </r>
  <r>
    <x v="41"/>
    <x v="1"/>
    <n v="7"/>
    <n v="3"/>
    <n v="0.42849999999999999"/>
    <n v="0"/>
    <x v="4"/>
    <x v="0"/>
    <x v="14"/>
    <x v="3"/>
  </r>
  <r>
    <x v="41"/>
    <x v="2"/>
    <n v="22"/>
    <n v="20"/>
    <n v="0.90900000000000003"/>
    <n v="1"/>
    <x v="4"/>
    <x v="0"/>
    <x v="14"/>
    <x v="3"/>
  </r>
  <r>
    <x v="42"/>
    <x v="0"/>
    <n v="123"/>
    <n v="92"/>
    <n v="0.74790000000000001"/>
    <n v="25"/>
    <x v="4"/>
    <x v="0"/>
    <x v="3"/>
    <x v="4"/>
  </r>
  <r>
    <x v="42"/>
    <x v="1"/>
    <n v="74"/>
    <n v="61"/>
    <n v="0.82430000000000003"/>
    <n v="12"/>
    <x v="4"/>
    <x v="0"/>
    <x v="3"/>
    <x v="4"/>
  </r>
  <r>
    <x v="42"/>
    <x v="2"/>
    <n v="117"/>
    <n v="104"/>
    <n v="0.88880000000000003"/>
    <n v="19"/>
    <x v="4"/>
    <x v="0"/>
    <x v="3"/>
    <x v="4"/>
  </r>
  <r>
    <x v="43"/>
    <x v="0"/>
    <n v="54"/>
    <n v="41"/>
    <n v="0.75919999999999999"/>
    <n v="4"/>
    <x v="4"/>
    <x v="0"/>
    <x v="6"/>
    <x v="4"/>
  </r>
  <r>
    <x v="43"/>
    <x v="1"/>
    <n v="42"/>
    <n v="33"/>
    <n v="0.78569999999999995"/>
    <n v="2"/>
    <x v="4"/>
    <x v="0"/>
    <x v="6"/>
    <x v="4"/>
  </r>
  <r>
    <x v="43"/>
    <x v="2"/>
    <n v="70"/>
    <n v="36"/>
    <n v="0.51419999999999999"/>
    <n v="0"/>
    <x v="4"/>
    <x v="0"/>
    <x v="6"/>
    <x v="4"/>
  </r>
  <r>
    <x v="44"/>
    <x v="0"/>
    <n v="107"/>
    <n v="41"/>
    <n v="0.3831"/>
    <n v="4"/>
    <x v="4"/>
    <x v="0"/>
    <x v="8"/>
    <x v="4"/>
  </r>
  <r>
    <x v="44"/>
    <x v="1"/>
    <n v="50"/>
    <n v="21"/>
    <n v="0.42"/>
    <n v="0"/>
    <x v="4"/>
    <x v="0"/>
    <x v="8"/>
    <x v="4"/>
  </r>
  <r>
    <x v="44"/>
    <x v="2"/>
    <n v="72"/>
    <n v="60"/>
    <n v="0.83330000000000004"/>
    <n v="9"/>
    <x v="4"/>
    <x v="0"/>
    <x v="8"/>
    <x v="4"/>
  </r>
  <r>
    <x v="45"/>
    <x v="0"/>
    <n v="21"/>
    <n v="15"/>
    <n v="0.71419999999999995"/>
    <n v="2"/>
    <x v="4"/>
    <x v="0"/>
    <x v="15"/>
    <x v="2"/>
  </r>
  <r>
    <x v="45"/>
    <x v="1"/>
    <n v="4"/>
    <n v="2"/>
    <n v="0.5"/>
    <n v="0"/>
    <x v="4"/>
    <x v="0"/>
    <x v="15"/>
    <x v="2"/>
  </r>
  <r>
    <x v="45"/>
    <x v="2"/>
    <n v="20"/>
    <n v="18"/>
    <n v="0.9"/>
    <n v="1"/>
    <x v="4"/>
    <x v="0"/>
    <x v="15"/>
    <x v="2"/>
  </r>
  <r>
    <x v="46"/>
    <x v="0"/>
    <n v="48"/>
    <n v="28"/>
    <n v="0.58330000000000004"/>
    <n v="3"/>
    <x v="4"/>
    <x v="0"/>
    <x v="3"/>
    <x v="0"/>
  </r>
  <r>
    <x v="46"/>
    <x v="1"/>
    <n v="40"/>
    <n v="28"/>
    <n v="0.7"/>
    <n v="3"/>
    <x v="4"/>
    <x v="0"/>
    <x v="3"/>
    <x v="0"/>
  </r>
  <r>
    <x v="46"/>
    <x v="2"/>
    <n v="75"/>
    <n v="69"/>
    <n v="0.92"/>
    <n v="7"/>
    <x v="4"/>
    <x v="0"/>
    <x v="3"/>
    <x v="0"/>
  </r>
  <r>
    <x v="47"/>
    <x v="0"/>
    <n v="33"/>
    <n v="25"/>
    <n v="0.75749999999999995"/>
    <n v="2"/>
    <x v="4"/>
    <x v="0"/>
    <x v="8"/>
    <x v="3"/>
  </r>
  <r>
    <x v="47"/>
    <x v="1"/>
    <n v="12"/>
    <n v="11"/>
    <n v="0.91659999999999997"/>
    <n v="1"/>
    <x v="4"/>
    <x v="0"/>
    <x v="8"/>
    <x v="3"/>
  </r>
  <r>
    <x v="47"/>
    <x v="2"/>
    <n v="49"/>
    <n v="40"/>
    <n v="0.81630000000000003"/>
    <n v="8"/>
    <x v="4"/>
    <x v="0"/>
    <x v="8"/>
    <x v="3"/>
  </r>
  <r>
    <x v="48"/>
    <x v="0"/>
    <n v="39"/>
    <n v="31"/>
    <n v="0.79479999999999995"/>
    <n v="6"/>
    <x v="4"/>
    <x v="0"/>
    <x v="8"/>
    <x v="4"/>
  </r>
  <r>
    <x v="48"/>
    <x v="1"/>
    <n v="40"/>
    <n v="37"/>
    <n v="0.92500000000000004"/>
    <n v="2"/>
    <x v="4"/>
    <x v="0"/>
    <x v="8"/>
    <x v="4"/>
  </r>
  <r>
    <x v="48"/>
    <x v="2"/>
    <n v="69"/>
    <n v="61"/>
    <n v="0.88400000000000001"/>
    <n v="15"/>
    <x v="4"/>
    <x v="0"/>
    <x v="8"/>
    <x v="4"/>
  </r>
  <r>
    <x v="49"/>
    <x v="0"/>
    <n v="44"/>
    <n v="25"/>
    <n v="0.56810000000000005"/>
    <n v="1"/>
    <x v="4"/>
    <x v="0"/>
    <x v="8"/>
    <x v="0"/>
  </r>
  <r>
    <x v="49"/>
    <x v="1"/>
    <n v="10"/>
    <n v="8"/>
    <n v="0.8"/>
    <n v="0"/>
    <x v="4"/>
    <x v="0"/>
    <x v="8"/>
    <x v="0"/>
  </r>
  <r>
    <x v="49"/>
    <x v="2"/>
    <n v="29"/>
    <n v="26"/>
    <n v="0.89649999999999996"/>
    <n v="3"/>
    <x v="4"/>
    <x v="0"/>
    <x v="8"/>
    <x v="0"/>
  </r>
  <r>
    <x v="50"/>
    <x v="0"/>
    <n v="17"/>
    <n v="5"/>
    <n v="0.29409999999999997"/>
    <n v="0"/>
    <x v="4"/>
    <x v="0"/>
    <x v="16"/>
    <x v="0"/>
  </r>
  <r>
    <x v="50"/>
    <x v="1"/>
    <n v="8"/>
    <n v="3"/>
    <n v="0.375"/>
    <n v="2"/>
    <x v="4"/>
    <x v="0"/>
    <x v="16"/>
    <x v="0"/>
  </r>
  <r>
    <x v="50"/>
    <x v="2"/>
    <n v="15"/>
    <n v="13"/>
    <n v="0.86660000000000004"/>
    <n v="0"/>
    <x v="4"/>
    <x v="0"/>
    <x v="16"/>
    <x v="0"/>
  </r>
  <r>
    <x v="51"/>
    <x v="0"/>
    <n v="19"/>
    <n v="16"/>
    <n v="0.84209999999999996"/>
    <n v="1"/>
    <x v="4"/>
    <x v="0"/>
    <x v="16"/>
    <x v="2"/>
  </r>
  <r>
    <x v="51"/>
    <x v="1"/>
    <n v="4"/>
    <n v="3"/>
    <n v="0.75"/>
    <n v="0"/>
    <x v="4"/>
    <x v="0"/>
    <x v="16"/>
    <x v="2"/>
  </r>
  <r>
    <x v="51"/>
    <x v="2"/>
    <n v="16"/>
    <n v="14"/>
    <n v="0.875"/>
    <n v="2"/>
    <x v="4"/>
    <x v="0"/>
    <x v="16"/>
    <x v="2"/>
  </r>
  <r>
    <x v="52"/>
    <x v="0"/>
    <n v="44"/>
    <n v="34"/>
    <n v="0.77270000000000005"/>
    <n v="5"/>
    <x v="4"/>
    <x v="0"/>
    <x v="3"/>
    <x v="3"/>
  </r>
  <r>
    <x v="52"/>
    <x v="1"/>
    <n v="8"/>
    <n v="5"/>
    <n v="0.625"/>
    <n v="0"/>
    <x v="4"/>
    <x v="0"/>
    <x v="3"/>
    <x v="3"/>
  </r>
  <r>
    <x v="52"/>
    <x v="2"/>
    <n v="36"/>
    <n v="34"/>
    <n v="0.94440000000000002"/>
    <n v="0"/>
    <x v="4"/>
    <x v="0"/>
    <x v="3"/>
    <x v="3"/>
  </r>
  <r>
    <x v="52"/>
    <x v="0"/>
    <n v="36"/>
    <n v="29"/>
    <n v="0.80549999999999999"/>
    <n v="4"/>
    <x v="3"/>
    <x v="0"/>
    <x v="3"/>
    <x v="3"/>
  </r>
  <r>
    <x v="52"/>
    <x v="1"/>
    <n v="15"/>
    <n v="12"/>
    <n v="0.8"/>
    <n v="0"/>
    <x v="3"/>
    <x v="0"/>
    <x v="3"/>
    <x v="3"/>
  </r>
  <r>
    <x v="52"/>
    <x v="2"/>
    <n v="40"/>
    <n v="36"/>
    <n v="0.9"/>
    <n v="0"/>
    <x v="3"/>
    <x v="0"/>
    <x v="3"/>
    <x v="3"/>
  </r>
  <r>
    <x v="52"/>
    <x v="0"/>
    <n v="45"/>
    <n v="34"/>
    <n v="0.75549999999999995"/>
    <n v="3"/>
    <x v="2"/>
    <x v="0"/>
    <x v="3"/>
    <x v="3"/>
  </r>
  <r>
    <x v="52"/>
    <x v="1"/>
    <n v="13"/>
    <n v="11"/>
    <n v="0.84609999999999996"/>
    <n v="2"/>
    <x v="2"/>
    <x v="0"/>
    <x v="3"/>
    <x v="3"/>
  </r>
  <r>
    <x v="52"/>
    <x v="2"/>
    <n v="40"/>
    <n v="34"/>
    <n v="0.85"/>
    <n v="0"/>
    <x v="2"/>
    <x v="0"/>
    <x v="3"/>
    <x v="3"/>
  </r>
  <r>
    <x v="52"/>
    <x v="0"/>
    <n v="49"/>
    <n v="39"/>
    <n v="0.79590000000000005"/>
    <n v="3"/>
    <x v="1"/>
    <x v="0"/>
    <x v="3"/>
    <x v="3"/>
  </r>
  <r>
    <x v="52"/>
    <x v="1"/>
    <n v="14"/>
    <n v="12"/>
    <n v="0.85709999999999997"/>
    <n v="1"/>
    <x v="1"/>
    <x v="0"/>
    <x v="3"/>
    <x v="3"/>
  </r>
  <r>
    <x v="52"/>
    <x v="2"/>
    <n v="57"/>
    <n v="48"/>
    <n v="0.84209999999999996"/>
    <n v="0"/>
    <x v="1"/>
    <x v="0"/>
    <x v="3"/>
    <x v="3"/>
  </r>
  <r>
    <x v="0"/>
    <x v="0"/>
    <n v="13"/>
    <n v="10"/>
    <n v="0.76919999999999999"/>
    <n v="1"/>
    <x v="5"/>
    <x v="0"/>
    <x v="0"/>
    <x v="0"/>
  </r>
  <r>
    <x v="0"/>
    <x v="1"/>
    <n v="13"/>
    <n v="10"/>
    <n v="0.76919999999999999"/>
    <n v="1"/>
    <x v="5"/>
    <x v="0"/>
    <x v="0"/>
    <x v="0"/>
  </r>
  <r>
    <x v="0"/>
    <x v="2"/>
    <n v="31"/>
    <n v="30"/>
    <n v="0.9677"/>
    <n v="8"/>
    <x v="5"/>
    <x v="0"/>
    <x v="0"/>
    <x v="0"/>
  </r>
  <r>
    <x v="1"/>
    <x v="0"/>
    <n v="7"/>
    <n v="6"/>
    <n v="0.85709999999999997"/>
    <n v="0"/>
    <x v="5"/>
    <x v="0"/>
    <x v="0"/>
    <x v="1"/>
  </r>
  <r>
    <x v="1"/>
    <x v="1"/>
    <n v="6"/>
    <n v="3"/>
    <n v="0.5"/>
    <n v="0"/>
    <x v="5"/>
    <x v="0"/>
    <x v="0"/>
    <x v="1"/>
  </r>
  <r>
    <x v="1"/>
    <x v="2"/>
    <n v="4"/>
    <n v="3"/>
    <n v="0.75"/>
    <n v="1"/>
    <x v="5"/>
    <x v="0"/>
    <x v="0"/>
    <x v="1"/>
  </r>
  <r>
    <x v="2"/>
    <x v="0"/>
    <n v="8"/>
    <n v="8"/>
    <n v="1"/>
    <n v="0"/>
    <x v="5"/>
    <x v="0"/>
    <x v="1"/>
    <x v="0"/>
  </r>
  <r>
    <x v="2"/>
    <x v="1"/>
    <n v="9"/>
    <n v="4"/>
    <n v="0.44440000000000002"/>
    <n v="0"/>
    <x v="5"/>
    <x v="0"/>
    <x v="1"/>
    <x v="0"/>
  </r>
  <r>
    <x v="2"/>
    <x v="2"/>
    <n v="18"/>
    <n v="15"/>
    <n v="0.83330000000000004"/>
    <n v="2"/>
    <x v="5"/>
    <x v="0"/>
    <x v="1"/>
    <x v="0"/>
  </r>
  <r>
    <x v="3"/>
    <x v="0"/>
    <n v="8"/>
    <n v="6"/>
    <n v="0.75"/>
    <n v="0"/>
    <x v="5"/>
    <x v="0"/>
    <x v="1"/>
    <x v="1"/>
  </r>
  <r>
    <x v="3"/>
    <x v="1"/>
    <n v="6"/>
    <n v="5"/>
    <n v="0.83330000000000004"/>
    <n v="0"/>
    <x v="5"/>
    <x v="0"/>
    <x v="1"/>
    <x v="1"/>
  </r>
  <r>
    <x v="3"/>
    <x v="2"/>
    <n v="16"/>
    <n v="14"/>
    <n v="0.875"/>
    <n v="4"/>
    <x v="5"/>
    <x v="0"/>
    <x v="1"/>
    <x v="1"/>
  </r>
  <r>
    <x v="4"/>
    <x v="0"/>
    <n v="5"/>
    <n v="3"/>
    <n v="0.6"/>
    <n v="0"/>
    <x v="5"/>
    <x v="0"/>
    <x v="1"/>
    <x v="2"/>
  </r>
  <r>
    <x v="4"/>
    <x v="1"/>
    <n v="1"/>
    <n v="1"/>
    <n v="1"/>
    <n v="0"/>
    <x v="5"/>
    <x v="0"/>
    <x v="1"/>
    <x v="2"/>
  </r>
  <r>
    <x v="4"/>
    <x v="2"/>
    <n v="16"/>
    <n v="14"/>
    <n v="0.875"/>
    <n v="2"/>
    <x v="5"/>
    <x v="0"/>
    <x v="1"/>
    <x v="2"/>
  </r>
  <r>
    <x v="5"/>
    <x v="0"/>
    <n v="11"/>
    <n v="6"/>
    <n v="0.5454"/>
    <n v="1"/>
    <x v="5"/>
    <x v="0"/>
    <x v="1"/>
    <x v="0"/>
  </r>
  <r>
    <x v="5"/>
    <x v="1"/>
    <n v="16"/>
    <n v="14"/>
    <n v="0.875"/>
    <n v="1"/>
    <x v="5"/>
    <x v="0"/>
    <x v="1"/>
    <x v="0"/>
  </r>
  <r>
    <x v="5"/>
    <x v="2"/>
    <n v="20"/>
    <n v="18"/>
    <n v="0.9"/>
    <n v="1"/>
    <x v="5"/>
    <x v="0"/>
    <x v="1"/>
    <x v="0"/>
  </r>
  <r>
    <x v="6"/>
    <x v="0"/>
    <n v="16"/>
    <n v="15"/>
    <n v="0.9375"/>
    <n v="3"/>
    <x v="5"/>
    <x v="0"/>
    <x v="1"/>
    <x v="2"/>
  </r>
  <r>
    <x v="6"/>
    <x v="1"/>
    <n v="6"/>
    <n v="4"/>
    <n v="0.66659999999999997"/>
    <n v="1"/>
    <x v="5"/>
    <x v="0"/>
    <x v="1"/>
    <x v="2"/>
  </r>
  <r>
    <x v="6"/>
    <x v="2"/>
    <n v="20"/>
    <n v="18"/>
    <n v="0.9"/>
    <n v="1"/>
    <x v="5"/>
    <x v="0"/>
    <x v="1"/>
    <x v="2"/>
  </r>
  <r>
    <x v="7"/>
    <x v="0"/>
    <n v="32"/>
    <n v="28"/>
    <n v="0.875"/>
    <n v="10"/>
    <x v="5"/>
    <x v="0"/>
    <x v="1"/>
    <x v="3"/>
  </r>
  <r>
    <x v="7"/>
    <x v="1"/>
    <n v="27"/>
    <n v="24"/>
    <n v="0.88880000000000003"/>
    <n v="6"/>
    <x v="5"/>
    <x v="0"/>
    <x v="1"/>
    <x v="3"/>
  </r>
  <r>
    <x v="7"/>
    <x v="2"/>
    <n v="50"/>
    <n v="46"/>
    <n v="0.92"/>
    <n v="7"/>
    <x v="5"/>
    <x v="0"/>
    <x v="1"/>
    <x v="3"/>
  </r>
  <r>
    <x v="8"/>
    <x v="0"/>
    <n v="71"/>
    <n v="45"/>
    <n v="0.63380000000000003"/>
    <n v="9"/>
    <x v="5"/>
    <x v="0"/>
    <x v="2"/>
    <x v="0"/>
  </r>
  <r>
    <x v="8"/>
    <x v="1"/>
    <n v="59"/>
    <n v="41"/>
    <n v="0.69489999999999996"/>
    <n v="3"/>
    <x v="5"/>
    <x v="0"/>
    <x v="2"/>
    <x v="0"/>
  </r>
  <r>
    <x v="8"/>
    <x v="2"/>
    <n v="89"/>
    <n v="80"/>
    <n v="0.89880000000000004"/>
    <n v="6"/>
    <x v="5"/>
    <x v="0"/>
    <x v="2"/>
    <x v="0"/>
  </r>
  <r>
    <x v="9"/>
    <x v="0"/>
    <n v="48"/>
    <n v="42"/>
    <n v="0.875"/>
    <n v="0"/>
    <x v="5"/>
    <x v="0"/>
    <x v="2"/>
    <x v="4"/>
  </r>
  <r>
    <x v="9"/>
    <x v="1"/>
    <n v="39"/>
    <n v="29"/>
    <n v="0.74350000000000005"/>
    <n v="0"/>
    <x v="5"/>
    <x v="0"/>
    <x v="2"/>
    <x v="4"/>
  </r>
  <r>
    <x v="9"/>
    <x v="2"/>
    <n v="37"/>
    <n v="37"/>
    <n v="1"/>
    <n v="0"/>
    <x v="5"/>
    <x v="0"/>
    <x v="2"/>
    <x v="4"/>
  </r>
  <r>
    <x v="10"/>
    <x v="0"/>
    <n v="17"/>
    <n v="15"/>
    <n v="0.88229999999999997"/>
    <n v="1"/>
    <x v="5"/>
    <x v="0"/>
    <x v="2"/>
    <x v="1"/>
  </r>
  <r>
    <x v="10"/>
    <x v="1"/>
    <n v="11"/>
    <n v="9"/>
    <n v="0.81810000000000005"/>
    <n v="0"/>
    <x v="5"/>
    <x v="0"/>
    <x v="2"/>
    <x v="1"/>
  </r>
  <r>
    <x v="10"/>
    <x v="2"/>
    <n v="25"/>
    <n v="22"/>
    <n v="0.88"/>
    <n v="3"/>
    <x v="5"/>
    <x v="0"/>
    <x v="2"/>
    <x v="1"/>
  </r>
  <r>
    <x v="11"/>
    <x v="0"/>
    <n v="45"/>
    <n v="35"/>
    <n v="0.77769999999999995"/>
    <n v="5"/>
    <x v="5"/>
    <x v="0"/>
    <x v="2"/>
    <x v="2"/>
  </r>
  <r>
    <x v="11"/>
    <x v="1"/>
    <n v="33"/>
    <n v="24"/>
    <n v="0.72719999999999996"/>
    <n v="3"/>
    <x v="5"/>
    <x v="0"/>
    <x v="2"/>
    <x v="2"/>
  </r>
  <r>
    <x v="11"/>
    <x v="2"/>
    <n v="52"/>
    <n v="43"/>
    <n v="0.82689999999999997"/>
    <n v="6"/>
    <x v="5"/>
    <x v="0"/>
    <x v="2"/>
    <x v="2"/>
  </r>
  <r>
    <x v="12"/>
    <x v="0"/>
    <n v="46"/>
    <n v="35"/>
    <n v="0.76080000000000003"/>
    <n v="5"/>
    <x v="5"/>
    <x v="0"/>
    <x v="2"/>
    <x v="1"/>
  </r>
  <r>
    <x v="12"/>
    <x v="1"/>
    <n v="40"/>
    <n v="36"/>
    <n v="0.9"/>
    <n v="9"/>
    <x v="5"/>
    <x v="0"/>
    <x v="2"/>
    <x v="1"/>
  </r>
  <r>
    <x v="12"/>
    <x v="2"/>
    <n v="73"/>
    <n v="65"/>
    <n v="0.89039999999999997"/>
    <n v="11"/>
    <x v="5"/>
    <x v="0"/>
    <x v="2"/>
    <x v="1"/>
  </r>
  <r>
    <x v="53"/>
    <x v="0"/>
    <n v="9"/>
    <n v="5"/>
    <n v="0.55549999999999999"/>
    <n v="0"/>
    <x v="5"/>
    <x v="0"/>
    <x v="0"/>
    <x v="3"/>
  </r>
  <r>
    <x v="53"/>
    <x v="1"/>
    <n v="3"/>
    <n v="1"/>
    <n v="0.33329999999999999"/>
    <n v="0"/>
    <x v="5"/>
    <x v="0"/>
    <x v="0"/>
    <x v="3"/>
  </r>
  <r>
    <x v="53"/>
    <x v="2"/>
    <n v="14"/>
    <n v="12"/>
    <n v="0.85709999999999997"/>
    <n v="0"/>
    <x v="5"/>
    <x v="0"/>
    <x v="0"/>
    <x v="3"/>
  </r>
  <r>
    <x v="13"/>
    <x v="0"/>
    <n v="93"/>
    <n v="71"/>
    <n v="0.76339999999999997"/>
    <n v="12"/>
    <x v="5"/>
    <x v="0"/>
    <x v="3"/>
    <x v="3"/>
  </r>
  <r>
    <x v="13"/>
    <x v="1"/>
    <n v="22"/>
    <n v="18"/>
    <n v="0.81810000000000005"/>
    <n v="4"/>
    <x v="5"/>
    <x v="0"/>
    <x v="3"/>
    <x v="3"/>
  </r>
  <r>
    <x v="13"/>
    <x v="2"/>
    <n v="111"/>
    <n v="102"/>
    <n v="0.91890000000000005"/>
    <n v="21"/>
    <x v="5"/>
    <x v="0"/>
    <x v="3"/>
    <x v="3"/>
  </r>
  <r>
    <x v="14"/>
    <x v="0"/>
    <n v="83"/>
    <n v="41"/>
    <n v="0.49390000000000001"/>
    <n v="2"/>
    <x v="5"/>
    <x v="0"/>
    <x v="2"/>
    <x v="2"/>
  </r>
  <r>
    <x v="14"/>
    <x v="1"/>
    <n v="31"/>
    <n v="16"/>
    <n v="0.5161"/>
    <n v="1"/>
    <x v="5"/>
    <x v="0"/>
    <x v="2"/>
    <x v="2"/>
  </r>
  <r>
    <x v="14"/>
    <x v="2"/>
    <n v="50"/>
    <n v="38"/>
    <n v="0.76"/>
    <n v="7"/>
    <x v="5"/>
    <x v="0"/>
    <x v="2"/>
    <x v="2"/>
  </r>
  <r>
    <x v="15"/>
    <x v="0"/>
    <n v="10"/>
    <n v="6"/>
    <n v="0.6"/>
    <n v="1"/>
    <x v="5"/>
    <x v="0"/>
    <x v="4"/>
    <x v="2"/>
  </r>
  <r>
    <x v="15"/>
    <x v="1"/>
    <n v="4"/>
    <n v="3"/>
    <n v="0.75"/>
    <n v="1"/>
    <x v="5"/>
    <x v="0"/>
    <x v="4"/>
    <x v="2"/>
  </r>
  <r>
    <x v="15"/>
    <x v="2"/>
    <n v="15"/>
    <n v="15"/>
    <n v="1"/>
    <n v="0"/>
    <x v="5"/>
    <x v="0"/>
    <x v="4"/>
    <x v="2"/>
  </r>
  <r>
    <x v="16"/>
    <x v="0"/>
    <n v="16"/>
    <n v="11"/>
    <n v="0.6875"/>
    <n v="2"/>
    <x v="5"/>
    <x v="0"/>
    <x v="5"/>
    <x v="4"/>
  </r>
  <r>
    <x v="16"/>
    <x v="1"/>
    <n v="2"/>
    <n v="2"/>
    <n v="1"/>
    <n v="0"/>
    <x v="5"/>
    <x v="0"/>
    <x v="5"/>
    <x v="4"/>
  </r>
  <r>
    <x v="16"/>
    <x v="2"/>
    <n v="9"/>
    <n v="8"/>
    <n v="0.88880000000000003"/>
    <n v="0"/>
    <x v="5"/>
    <x v="0"/>
    <x v="5"/>
    <x v="4"/>
  </r>
  <r>
    <x v="17"/>
    <x v="0"/>
    <n v="69"/>
    <n v="35"/>
    <n v="0.50719999999999998"/>
    <n v="5"/>
    <x v="5"/>
    <x v="0"/>
    <x v="3"/>
    <x v="4"/>
  </r>
  <r>
    <x v="17"/>
    <x v="1"/>
    <n v="39"/>
    <n v="19"/>
    <n v="0.48709999999999998"/>
    <n v="4"/>
    <x v="5"/>
    <x v="0"/>
    <x v="3"/>
    <x v="4"/>
  </r>
  <r>
    <x v="17"/>
    <x v="2"/>
    <n v="61"/>
    <n v="56"/>
    <n v="0.91800000000000004"/>
    <n v="13"/>
    <x v="5"/>
    <x v="0"/>
    <x v="3"/>
    <x v="4"/>
  </r>
  <r>
    <x v="52"/>
    <x v="0"/>
    <n v="46"/>
    <n v="37"/>
    <n v="0.80430000000000001"/>
    <n v="3"/>
    <x v="5"/>
    <x v="0"/>
    <x v="3"/>
    <x v="3"/>
  </r>
  <r>
    <x v="52"/>
    <x v="1"/>
    <n v="11"/>
    <n v="8"/>
    <n v="0.72719999999999996"/>
    <n v="1"/>
    <x v="5"/>
    <x v="0"/>
    <x v="3"/>
    <x v="3"/>
  </r>
  <r>
    <x v="52"/>
    <x v="2"/>
    <n v="34"/>
    <n v="29"/>
    <n v="0.85289999999999999"/>
    <n v="0"/>
    <x v="5"/>
    <x v="0"/>
    <x v="3"/>
    <x v="3"/>
  </r>
  <r>
    <x v="18"/>
    <x v="0"/>
    <n v="32"/>
    <n v="23"/>
    <n v="0.71870000000000001"/>
    <n v="1"/>
    <x v="5"/>
    <x v="0"/>
    <x v="3"/>
    <x v="1"/>
  </r>
  <r>
    <x v="18"/>
    <x v="1"/>
    <n v="5"/>
    <n v="3"/>
    <n v="0.6"/>
    <n v="0"/>
    <x v="5"/>
    <x v="0"/>
    <x v="3"/>
    <x v="1"/>
  </r>
  <r>
    <x v="18"/>
    <x v="2"/>
    <n v="22"/>
    <n v="15"/>
    <n v="0.68179999999999996"/>
    <n v="1"/>
    <x v="5"/>
    <x v="0"/>
    <x v="3"/>
    <x v="1"/>
  </r>
  <r>
    <x v="19"/>
    <x v="0"/>
    <n v="12"/>
    <n v="2"/>
    <n v="0.1666"/>
    <n v="0"/>
    <x v="5"/>
    <x v="0"/>
    <x v="6"/>
    <x v="4"/>
  </r>
  <r>
    <x v="19"/>
    <x v="1"/>
    <n v="16"/>
    <n v="4"/>
    <n v="0.25"/>
    <n v="1"/>
    <x v="5"/>
    <x v="0"/>
    <x v="6"/>
    <x v="4"/>
  </r>
  <r>
    <x v="19"/>
    <x v="2"/>
    <n v="16"/>
    <n v="12"/>
    <n v="0.75"/>
    <n v="1"/>
    <x v="5"/>
    <x v="0"/>
    <x v="6"/>
    <x v="4"/>
  </r>
  <r>
    <x v="21"/>
    <x v="0"/>
    <n v="14"/>
    <n v="10"/>
    <n v="0.71419999999999995"/>
    <n v="3"/>
    <x v="5"/>
    <x v="0"/>
    <x v="0"/>
    <x v="1"/>
  </r>
  <r>
    <x v="21"/>
    <x v="1"/>
    <n v="5"/>
    <n v="4"/>
    <n v="0.8"/>
    <n v="0"/>
    <x v="5"/>
    <x v="0"/>
    <x v="0"/>
    <x v="1"/>
  </r>
  <r>
    <x v="21"/>
    <x v="2"/>
    <n v="20"/>
    <n v="17"/>
    <n v="0.85"/>
    <n v="0"/>
    <x v="5"/>
    <x v="0"/>
    <x v="0"/>
    <x v="1"/>
  </r>
  <r>
    <x v="22"/>
    <x v="0"/>
    <n v="28"/>
    <n v="20"/>
    <n v="0.71419999999999995"/>
    <n v="4"/>
    <x v="5"/>
    <x v="0"/>
    <x v="8"/>
    <x v="1"/>
  </r>
  <r>
    <x v="22"/>
    <x v="1"/>
    <n v="16"/>
    <n v="14"/>
    <n v="0.875"/>
    <n v="1"/>
    <x v="5"/>
    <x v="0"/>
    <x v="8"/>
    <x v="1"/>
  </r>
  <r>
    <x v="22"/>
    <x v="2"/>
    <n v="61"/>
    <n v="55"/>
    <n v="0.90159999999999996"/>
    <n v="10"/>
    <x v="5"/>
    <x v="0"/>
    <x v="8"/>
    <x v="1"/>
  </r>
  <r>
    <x v="23"/>
    <x v="0"/>
    <n v="8"/>
    <n v="6"/>
    <n v="0.75"/>
    <n v="2"/>
    <x v="5"/>
    <x v="0"/>
    <x v="9"/>
    <x v="0"/>
  </r>
  <r>
    <x v="23"/>
    <x v="1"/>
    <n v="9"/>
    <n v="8"/>
    <n v="0.88880000000000003"/>
    <n v="1"/>
    <x v="5"/>
    <x v="0"/>
    <x v="9"/>
    <x v="0"/>
  </r>
  <r>
    <x v="23"/>
    <x v="2"/>
    <n v="17"/>
    <n v="14"/>
    <n v="0.82350000000000001"/>
    <n v="0"/>
    <x v="5"/>
    <x v="0"/>
    <x v="9"/>
    <x v="0"/>
  </r>
  <r>
    <x v="24"/>
    <x v="0"/>
    <n v="17"/>
    <n v="13"/>
    <n v="0.76470000000000005"/>
    <n v="2"/>
    <x v="5"/>
    <x v="0"/>
    <x v="9"/>
    <x v="0"/>
  </r>
  <r>
    <x v="24"/>
    <x v="1"/>
    <n v="37"/>
    <n v="28"/>
    <n v="0.75670000000000004"/>
    <n v="7"/>
    <x v="5"/>
    <x v="0"/>
    <x v="9"/>
    <x v="0"/>
  </r>
  <r>
    <x v="24"/>
    <x v="2"/>
    <n v="29"/>
    <n v="25"/>
    <n v="0.86199999999999999"/>
    <n v="4"/>
    <x v="5"/>
    <x v="0"/>
    <x v="9"/>
    <x v="0"/>
  </r>
  <r>
    <x v="25"/>
    <x v="0"/>
    <n v="90"/>
    <n v="68"/>
    <n v="0.75549999999999995"/>
    <n v="14"/>
    <x v="5"/>
    <x v="0"/>
    <x v="10"/>
    <x v="1"/>
  </r>
  <r>
    <x v="25"/>
    <x v="1"/>
    <n v="23"/>
    <n v="20"/>
    <n v="0.86950000000000005"/>
    <n v="3"/>
    <x v="5"/>
    <x v="0"/>
    <x v="10"/>
    <x v="1"/>
  </r>
  <r>
    <x v="25"/>
    <x v="2"/>
    <n v="29"/>
    <n v="24"/>
    <n v="0.82750000000000001"/>
    <n v="0"/>
    <x v="5"/>
    <x v="0"/>
    <x v="10"/>
    <x v="1"/>
  </r>
  <r>
    <x v="26"/>
    <x v="0"/>
    <n v="79"/>
    <n v="61"/>
    <n v="0.77210000000000001"/>
    <n v="11"/>
    <x v="5"/>
    <x v="0"/>
    <x v="10"/>
    <x v="4"/>
  </r>
  <r>
    <x v="26"/>
    <x v="1"/>
    <n v="31"/>
    <n v="18"/>
    <n v="0.5806"/>
    <n v="1"/>
    <x v="5"/>
    <x v="0"/>
    <x v="10"/>
    <x v="4"/>
  </r>
  <r>
    <x v="26"/>
    <x v="2"/>
    <n v="56"/>
    <n v="50"/>
    <n v="0.89280000000000004"/>
    <n v="0"/>
    <x v="5"/>
    <x v="0"/>
    <x v="10"/>
    <x v="4"/>
  </r>
  <r>
    <x v="27"/>
    <x v="0"/>
    <n v="15"/>
    <n v="11"/>
    <n v="0.73329999999999995"/>
    <n v="0"/>
    <x v="5"/>
    <x v="0"/>
    <x v="10"/>
    <x v="0"/>
  </r>
  <r>
    <x v="27"/>
    <x v="1"/>
    <n v="7"/>
    <n v="5"/>
    <n v="0.71419999999999995"/>
    <n v="0"/>
    <x v="5"/>
    <x v="0"/>
    <x v="10"/>
    <x v="0"/>
  </r>
  <r>
    <x v="27"/>
    <x v="2"/>
    <n v="24"/>
    <n v="22"/>
    <n v="0.91659999999999997"/>
    <n v="1"/>
    <x v="5"/>
    <x v="0"/>
    <x v="10"/>
    <x v="0"/>
  </r>
  <r>
    <x v="28"/>
    <x v="0"/>
    <n v="8"/>
    <n v="7"/>
    <n v="0.875"/>
    <n v="0"/>
    <x v="5"/>
    <x v="0"/>
    <x v="11"/>
    <x v="2"/>
  </r>
  <r>
    <x v="28"/>
    <x v="1"/>
    <n v="2"/>
    <n v="2"/>
    <n v="1"/>
    <n v="0"/>
    <x v="5"/>
    <x v="0"/>
    <x v="11"/>
    <x v="2"/>
  </r>
  <r>
    <x v="28"/>
    <x v="2"/>
    <n v="6"/>
    <n v="5"/>
    <n v="0.83330000000000004"/>
    <n v="0"/>
    <x v="5"/>
    <x v="0"/>
    <x v="11"/>
    <x v="2"/>
  </r>
  <r>
    <x v="30"/>
    <x v="0"/>
    <n v="8"/>
    <n v="6"/>
    <n v="0.75"/>
    <n v="1"/>
    <x v="5"/>
    <x v="0"/>
    <x v="4"/>
    <x v="0"/>
  </r>
  <r>
    <x v="30"/>
    <x v="1"/>
    <n v="8"/>
    <n v="5"/>
    <n v="0.625"/>
    <n v="0"/>
    <x v="5"/>
    <x v="0"/>
    <x v="4"/>
    <x v="0"/>
  </r>
  <r>
    <x v="30"/>
    <x v="2"/>
    <n v="14"/>
    <n v="14"/>
    <n v="1"/>
    <n v="0"/>
    <x v="5"/>
    <x v="0"/>
    <x v="4"/>
    <x v="0"/>
  </r>
  <r>
    <x v="31"/>
    <x v="0"/>
    <n v="8"/>
    <n v="7"/>
    <n v="0.875"/>
    <n v="0"/>
    <x v="5"/>
    <x v="0"/>
    <x v="4"/>
    <x v="1"/>
  </r>
  <r>
    <x v="31"/>
    <x v="1"/>
    <n v="1"/>
    <n v="1"/>
    <n v="1"/>
    <n v="0"/>
    <x v="5"/>
    <x v="0"/>
    <x v="4"/>
    <x v="1"/>
  </r>
  <r>
    <x v="31"/>
    <x v="2"/>
    <n v="9"/>
    <n v="8"/>
    <n v="0.88880000000000003"/>
    <n v="1"/>
    <x v="5"/>
    <x v="0"/>
    <x v="4"/>
    <x v="1"/>
  </r>
  <r>
    <x v="32"/>
    <x v="0"/>
    <n v="4"/>
    <n v="2"/>
    <n v="0.5"/>
    <n v="1"/>
    <x v="5"/>
    <x v="0"/>
    <x v="4"/>
    <x v="3"/>
  </r>
  <r>
    <x v="32"/>
    <x v="1"/>
    <n v="2"/>
    <n v="1"/>
    <n v="0.5"/>
    <n v="0"/>
    <x v="5"/>
    <x v="0"/>
    <x v="4"/>
    <x v="3"/>
  </r>
  <r>
    <x v="32"/>
    <x v="2"/>
    <n v="10"/>
    <n v="8"/>
    <n v="0.8"/>
    <n v="1"/>
    <x v="5"/>
    <x v="0"/>
    <x v="4"/>
    <x v="3"/>
  </r>
  <r>
    <x v="33"/>
    <x v="0"/>
    <n v="5"/>
    <n v="5"/>
    <n v="1"/>
    <n v="0"/>
    <x v="5"/>
    <x v="0"/>
    <x v="4"/>
    <x v="2"/>
  </r>
  <r>
    <x v="33"/>
    <x v="1"/>
    <n v="2"/>
    <n v="2"/>
    <n v="1"/>
    <n v="1"/>
    <x v="5"/>
    <x v="0"/>
    <x v="4"/>
    <x v="2"/>
  </r>
  <r>
    <x v="33"/>
    <x v="2"/>
    <n v="10"/>
    <n v="10"/>
    <n v="1"/>
    <n v="1"/>
    <x v="5"/>
    <x v="0"/>
    <x v="4"/>
    <x v="2"/>
  </r>
  <r>
    <x v="34"/>
    <x v="0"/>
    <n v="13"/>
    <n v="11"/>
    <n v="0.84609999999999996"/>
    <n v="1"/>
    <x v="5"/>
    <x v="0"/>
    <x v="4"/>
    <x v="1"/>
  </r>
  <r>
    <x v="34"/>
    <x v="1"/>
    <n v="2"/>
    <n v="2"/>
    <n v="1"/>
    <n v="0"/>
    <x v="5"/>
    <x v="0"/>
    <x v="4"/>
    <x v="1"/>
  </r>
  <r>
    <x v="34"/>
    <x v="2"/>
    <n v="15"/>
    <n v="14"/>
    <n v="0.93330000000000002"/>
    <n v="0"/>
    <x v="5"/>
    <x v="0"/>
    <x v="4"/>
    <x v="1"/>
  </r>
  <r>
    <x v="35"/>
    <x v="0"/>
    <n v="5"/>
    <n v="4"/>
    <n v="0.8"/>
    <n v="0"/>
    <x v="5"/>
    <x v="0"/>
    <x v="4"/>
    <x v="0"/>
  </r>
  <r>
    <x v="35"/>
    <x v="1"/>
    <n v="7"/>
    <n v="6"/>
    <n v="0.85709999999999997"/>
    <n v="0"/>
    <x v="5"/>
    <x v="0"/>
    <x v="4"/>
    <x v="0"/>
  </r>
  <r>
    <x v="35"/>
    <x v="2"/>
    <n v="10"/>
    <n v="8"/>
    <n v="0.8"/>
    <n v="0"/>
    <x v="5"/>
    <x v="0"/>
    <x v="4"/>
    <x v="0"/>
  </r>
  <r>
    <x v="36"/>
    <x v="0"/>
    <n v="18"/>
    <n v="9"/>
    <n v="0.5"/>
    <n v="1"/>
    <x v="5"/>
    <x v="0"/>
    <x v="12"/>
    <x v="1"/>
  </r>
  <r>
    <x v="36"/>
    <x v="1"/>
    <n v="7"/>
    <n v="6"/>
    <n v="0.85709999999999997"/>
    <n v="1"/>
    <x v="5"/>
    <x v="0"/>
    <x v="12"/>
    <x v="1"/>
  </r>
  <r>
    <x v="36"/>
    <x v="2"/>
    <n v="21"/>
    <n v="19"/>
    <n v="0.90469999999999995"/>
    <n v="1"/>
    <x v="5"/>
    <x v="0"/>
    <x v="12"/>
    <x v="1"/>
  </r>
  <r>
    <x v="37"/>
    <x v="0"/>
    <n v="14"/>
    <n v="6"/>
    <n v="0.42849999999999999"/>
    <n v="1"/>
    <x v="5"/>
    <x v="0"/>
    <x v="13"/>
    <x v="0"/>
  </r>
  <r>
    <x v="37"/>
    <x v="1"/>
    <n v="14"/>
    <n v="9"/>
    <n v="0.64280000000000004"/>
    <n v="3"/>
    <x v="5"/>
    <x v="0"/>
    <x v="13"/>
    <x v="0"/>
  </r>
  <r>
    <x v="37"/>
    <x v="2"/>
    <n v="27"/>
    <n v="23"/>
    <n v="0.8518"/>
    <n v="2"/>
    <x v="5"/>
    <x v="0"/>
    <x v="13"/>
    <x v="0"/>
  </r>
  <r>
    <x v="38"/>
    <x v="0"/>
    <n v="32"/>
    <n v="23"/>
    <n v="0.71870000000000001"/>
    <n v="3"/>
    <x v="5"/>
    <x v="0"/>
    <x v="13"/>
    <x v="1"/>
  </r>
  <r>
    <x v="38"/>
    <x v="1"/>
    <n v="10"/>
    <n v="5"/>
    <n v="0.5"/>
    <n v="2"/>
    <x v="5"/>
    <x v="0"/>
    <x v="13"/>
    <x v="1"/>
  </r>
  <r>
    <x v="38"/>
    <x v="2"/>
    <n v="37"/>
    <n v="34"/>
    <n v="0.91890000000000005"/>
    <n v="2"/>
    <x v="5"/>
    <x v="0"/>
    <x v="13"/>
    <x v="1"/>
  </r>
  <r>
    <x v="39"/>
    <x v="0"/>
    <n v="50"/>
    <n v="43"/>
    <n v="0.86"/>
    <n v="6"/>
    <x v="5"/>
    <x v="0"/>
    <x v="2"/>
    <x v="3"/>
  </r>
  <r>
    <x v="39"/>
    <x v="1"/>
    <n v="10"/>
    <n v="9"/>
    <n v="0.9"/>
    <n v="1"/>
    <x v="5"/>
    <x v="0"/>
    <x v="2"/>
    <x v="3"/>
  </r>
  <r>
    <x v="39"/>
    <x v="2"/>
    <n v="37"/>
    <n v="35"/>
    <n v="0.94589999999999996"/>
    <n v="4"/>
    <x v="5"/>
    <x v="0"/>
    <x v="2"/>
    <x v="3"/>
  </r>
  <r>
    <x v="40"/>
    <x v="0"/>
    <n v="19"/>
    <n v="13"/>
    <n v="0.68420000000000003"/>
    <n v="0"/>
    <x v="5"/>
    <x v="0"/>
    <x v="14"/>
    <x v="0"/>
  </r>
  <r>
    <x v="40"/>
    <x v="1"/>
    <n v="18"/>
    <n v="17"/>
    <n v="0.94440000000000002"/>
    <n v="2"/>
    <x v="5"/>
    <x v="0"/>
    <x v="14"/>
    <x v="0"/>
  </r>
  <r>
    <x v="40"/>
    <x v="2"/>
    <n v="42"/>
    <n v="36"/>
    <n v="0.85709999999999997"/>
    <n v="3"/>
    <x v="5"/>
    <x v="0"/>
    <x v="14"/>
    <x v="0"/>
  </r>
  <r>
    <x v="41"/>
    <x v="0"/>
    <n v="4"/>
    <n v="1"/>
    <n v="0.25"/>
    <n v="0"/>
    <x v="5"/>
    <x v="0"/>
    <x v="14"/>
    <x v="3"/>
  </r>
  <r>
    <x v="41"/>
    <x v="1"/>
    <n v="7"/>
    <n v="6"/>
    <n v="0.85709999999999997"/>
    <n v="1"/>
    <x v="5"/>
    <x v="0"/>
    <x v="14"/>
    <x v="3"/>
  </r>
  <r>
    <x v="41"/>
    <x v="2"/>
    <n v="17"/>
    <n v="16"/>
    <n v="0.94110000000000005"/>
    <n v="1"/>
    <x v="5"/>
    <x v="0"/>
    <x v="14"/>
    <x v="3"/>
  </r>
  <r>
    <x v="42"/>
    <x v="0"/>
    <n v="95"/>
    <n v="68"/>
    <n v="0.7157"/>
    <n v="12"/>
    <x v="5"/>
    <x v="0"/>
    <x v="3"/>
    <x v="4"/>
  </r>
  <r>
    <x v="42"/>
    <x v="1"/>
    <n v="73"/>
    <n v="57"/>
    <n v="0.78080000000000005"/>
    <n v="15"/>
    <x v="5"/>
    <x v="0"/>
    <x v="3"/>
    <x v="4"/>
  </r>
  <r>
    <x v="42"/>
    <x v="2"/>
    <n v="90"/>
    <n v="78"/>
    <n v="0.86660000000000004"/>
    <n v="14"/>
    <x v="5"/>
    <x v="0"/>
    <x v="3"/>
    <x v="4"/>
  </r>
  <r>
    <x v="43"/>
    <x v="0"/>
    <n v="68"/>
    <n v="53"/>
    <n v="0.77939999999999998"/>
    <n v="12"/>
    <x v="5"/>
    <x v="0"/>
    <x v="6"/>
    <x v="4"/>
  </r>
  <r>
    <x v="43"/>
    <x v="1"/>
    <n v="31"/>
    <n v="28"/>
    <n v="0.9032"/>
    <n v="4"/>
    <x v="5"/>
    <x v="0"/>
    <x v="6"/>
    <x v="4"/>
  </r>
  <r>
    <x v="43"/>
    <x v="2"/>
    <n v="71"/>
    <n v="33"/>
    <n v="0.4647"/>
    <n v="0"/>
    <x v="5"/>
    <x v="0"/>
    <x v="6"/>
    <x v="4"/>
  </r>
  <r>
    <x v="44"/>
    <x v="0"/>
    <n v="77"/>
    <n v="31"/>
    <n v="0.40250000000000002"/>
    <n v="5"/>
    <x v="5"/>
    <x v="0"/>
    <x v="8"/>
    <x v="4"/>
  </r>
  <r>
    <x v="44"/>
    <x v="1"/>
    <n v="41"/>
    <n v="20"/>
    <n v="0.48780000000000001"/>
    <n v="3"/>
    <x v="5"/>
    <x v="0"/>
    <x v="8"/>
    <x v="4"/>
  </r>
  <r>
    <x v="44"/>
    <x v="2"/>
    <n v="50"/>
    <n v="45"/>
    <n v="0.9"/>
    <n v="10"/>
    <x v="5"/>
    <x v="0"/>
    <x v="8"/>
    <x v="4"/>
  </r>
  <r>
    <x v="45"/>
    <x v="0"/>
    <n v="25"/>
    <n v="18"/>
    <n v="0.72"/>
    <n v="3"/>
    <x v="5"/>
    <x v="0"/>
    <x v="15"/>
    <x v="2"/>
  </r>
  <r>
    <x v="45"/>
    <x v="1"/>
    <n v="4"/>
    <n v="4"/>
    <n v="1"/>
    <n v="0"/>
    <x v="5"/>
    <x v="0"/>
    <x v="15"/>
    <x v="2"/>
  </r>
  <r>
    <x v="45"/>
    <x v="2"/>
    <n v="21"/>
    <n v="17"/>
    <n v="0.8095"/>
    <n v="1"/>
    <x v="5"/>
    <x v="0"/>
    <x v="15"/>
    <x v="2"/>
  </r>
  <r>
    <x v="46"/>
    <x v="0"/>
    <n v="57"/>
    <n v="33"/>
    <n v="0.57889999999999997"/>
    <n v="3"/>
    <x v="5"/>
    <x v="0"/>
    <x v="3"/>
    <x v="0"/>
  </r>
  <r>
    <x v="46"/>
    <x v="1"/>
    <n v="27"/>
    <n v="17"/>
    <n v="0.62960000000000005"/>
    <n v="1"/>
    <x v="5"/>
    <x v="0"/>
    <x v="3"/>
    <x v="0"/>
  </r>
  <r>
    <x v="46"/>
    <x v="2"/>
    <n v="72"/>
    <n v="58"/>
    <n v="0.80549999999999999"/>
    <n v="6"/>
    <x v="5"/>
    <x v="0"/>
    <x v="3"/>
    <x v="0"/>
  </r>
  <r>
    <x v="47"/>
    <x v="0"/>
    <n v="29"/>
    <n v="24"/>
    <n v="0.82750000000000001"/>
    <n v="1"/>
    <x v="5"/>
    <x v="0"/>
    <x v="8"/>
    <x v="3"/>
  </r>
  <r>
    <x v="47"/>
    <x v="1"/>
    <n v="8"/>
    <n v="4"/>
    <n v="0.5"/>
    <n v="0"/>
    <x v="5"/>
    <x v="0"/>
    <x v="8"/>
    <x v="3"/>
  </r>
  <r>
    <x v="47"/>
    <x v="2"/>
    <n v="36"/>
    <n v="31"/>
    <n v="0.86109999999999998"/>
    <n v="6"/>
    <x v="5"/>
    <x v="0"/>
    <x v="8"/>
    <x v="3"/>
  </r>
  <r>
    <x v="48"/>
    <x v="0"/>
    <n v="44"/>
    <n v="34"/>
    <n v="0.77270000000000005"/>
    <n v="3"/>
    <x v="5"/>
    <x v="0"/>
    <x v="8"/>
    <x v="4"/>
  </r>
  <r>
    <x v="48"/>
    <x v="1"/>
    <n v="65"/>
    <n v="53"/>
    <n v="0.81530000000000002"/>
    <n v="10"/>
    <x v="5"/>
    <x v="0"/>
    <x v="8"/>
    <x v="4"/>
  </r>
  <r>
    <x v="48"/>
    <x v="2"/>
    <n v="68"/>
    <n v="63"/>
    <n v="0.9264"/>
    <n v="17"/>
    <x v="5"/>
    <x v="0"/>
    <x v="8"/>
    <x v="4"/>
  </r>
  <r>
    <x v="49"/>
    <x v="0"/>
    <n v="28"/>
    <n v="17"/>
    <n v="0.60709999999999997"/>
    <n v="2"/>
    <x v="5"/>
    <x v="0"/>
    <x v="8"/>
    <x v="0"/>
  </r>
  <r>
    <x v="49"/>
    <x v="1"/>
    <n v="16"/>
    <n v="9"/>
    <n v="0.5625"/>
    <n v="1"/>
    <x v="5"/>
    <x v="0"/>
    <x v="8"/>
    <x v="0"/>
  </r>
  <r>
    <x v="49"/>
    <x v="2"/>
    <n v="21"/>
    <n v="17"/>
    <n v="0.8095"/>
    <n v="2"/>
    <x v="5"/>
    <x v="0"/>
    <x v="8"/>
    <x v="0"/>
  </r>
  <r>
    <x v="50"/>
    <x v="0"/>
    <n v="8"/>
    <n v="4"/>
    <n v="0.5"/>
    <n v="0"/>
    <x v="5"/>
    <x v="0"/>
    <x v="16"/>
    <x v="0"/>
  </r>
  <r>
    <x v="50"/>
    <x v="1"/>
    <n v="10"/>
    <n v="5"/>
    <n v="0.5"/>
    <n v="1"/>
    <x v="5"/>
    <x v="0"/>
    <x v="16"/>
    <x v="0"/>
  </r>
  <r>
    <x v="50"/>
    <x v="2"/>
    <n v="16"/>
    <n v="15"/>
    <n v="0.9375"/>
    <n v="3"/>
    <x v="5"/>
    <x v="0"/>
    <x v="16"/>
    <x v="0"/>
  </r>
  <r>
    <x v="51"/>
    <x v="0"/>
    <n v="19"/>
    <n v="17"/>
    <n v="0.89470000000000005"/>
    <n v="2"/>
    <x v="5"/>
    <x v="0"/>
    <x v="16"/>
    <x v="2"/>
  </r>
  <r>
    <x v="51"/>
    <x v="1"/>
    <n v="7"/>
    <n v="6"/>
    <n v="0.85709999999999997"/>
    <n v="2"/>
    <x v="5"/>
    <x v="0"/>
    <x v="16"/>
    <x v="2"/>
  </r>
  <r>
    <x v="51"/>
    <x v="2"/>
    <n v="15"/>
    <n v="13"/>
    <n v="0.86660000000000004"/>
    <n v="2"/>
    <x v="5"/>
    <x v="0"/>
    <x v="16"/>
    <x v="2"/>
  </r>
  <r>
    <x v="54"/>
    <x v="0"/>
    <n v="5"/>
    <n v="3"/>
    <n v="0.6"/>
    <n v="0"/>
    <x v="5"/>
    <x v="0"/>
    <x v="17"/>
    <x v="0"/>
  </r>
  <r>
    <x v="54"/>
    <x v="1"/>
    <n v="2"/>
    <n v="1"/>
    <n v="0.5"/>
    <n v="0"/>
    <x v="5"/>
    <x v="0"/>
    <x v="17"/>
    <x v="0"/>
  </r>
  <r>
    <x v="54"/>
    <x v="2"/>
    <n v="6"/>
    <n v="5"/>
    <n v="0.83330000000000004"/>
    <n v="0"/>
    <x v="5"/>
    <x v="0"/>
    <x v="17"/>
    <x v="0"/>
  </r>
  <r>
    <x v="0"/>
    <x v="0"/>
    <n v="16"/>
    <n v="12"/>
    <n v="0.75"/>
    <n v="1"/>
    <x v="6"/>
    <x v="0"/>
    <x v="0"/>
    <x v="0"/>
  </r>
  <r>
    <x v="0"/>
    <x v="1"/>
    <n v="13"/>
    <n v="11"/>
    <n v="0.84609999999999996"/>
    <n v="1"/>
    <x v="6"/>
    <x v="0"/>
    <x v="0"/>
    <x v="0"/>
  </r>
  <r>
    <x v="0"/>
    <x v="2"/>
    <n v="29"/>
    <n v="25"/>
    <n v="0.86199999999999999"/>
    <n v="1"/>
    <x v="6"/>
    <x v="0"/>
    <x v="0"/>
    <x v="0"/>
  </r>
  <r>
    <x v="1"/>
    <x v="0"/>
    <n v="11"/>
    <n v="10"/>
    <n v="0.90900000000000003"/>
    <n v="2"/>
    <x v="6"/>
    <x v="0"/>
    <x v="0"/>
    <x v="1"/>
  </r>
  <r>
    <x v="1"/>
    <x v="1"/>
    <n v="3"/>
    <n v="1"/>
    <n v="0.33329999999999999"/>
    <n v="0"/>
    <x v="6"/>
    <x v="0"/>
    <x v="0"/>
    <x v="1"/>
  </r>
  <r>
    <x v="1"/>
    <x v="2"/>
    <n v="11"/>
    <n v="9"/>
    <n v="0.81810000000000005"/>
    <n v="1"/>
    <x v="6"/>
    <x v="0"/>
    <x v="0"/>
    <x v="1"/>
  </r>
  <r>
    <x v="2"/>
    <x v="0"/>
    <n v="12"/>
    <n v="9"/>
    <n v="0.75"/>
    <n v="0"/>
    <x v="6"/>
    <x v="0"/>
    <x v="1"/>
    <x v="0"/>
  </r>
  <r>
    <x v="2"/>
    <x v="1"/>
    <n v="7"/>
    <n v="5"/>
    <n v="0.71419999999999995"/>
    <n v="1"/>
    <x v="6"/>
    <x v="0"/>
    <x v="1"/>
    <x v="0"/>
  </r>
  <r>
    <x v="2"/>
    <x v="2"/>
    <n v="14"/>
    <n v="13"/>
    <n v="0.92849999999999999"/>
    <n v="1"/>
    <x v="6"/>
    <x v="0"/>
    <x v="1"/>
    <x v="0"/>
  </r>
  <r>
    <x v="3"/>
    <x v="0"/>
    <n v="11"/>
    <n v="9"/>
    <n v="0.81810000000000005"/>
    <n v="1"/>
    <x v="6"/>
    <x v="0"/>
    <x v="1"/>
    <x v="1"/>
  </r>
  <r>
    <x v="3"/>
    <x v="1"/>
    <n v="6"/>
    <n v="5"/>
    <n v="0.83330000000000004"/>
    <n v="0"/>
    <x v="6"/>
    <x v="0"/>
    <x v="1"/>
    <x v="1"/>
  </r>
  <r>
    <x v="3"/>
    <x v="2"/>
    <n v="13"/>
    <n v="12"/>
    <n v="0.92300000000000004"/>
    <n v="0"/>
    <x v="6"/>
    <x v="0"/>
    <x v="1"/>
    <x v="1"/>
  </r>
  <r>
    <x v="4"/>
    <x v="0"/>
    <n v="10"/>
    <n v="5"/>
    <n v="0.5"/>
    <n v="0"/>
    <x v="6"/>
    <x v="0"/>
    <x v="1"/>
    <x v="2"/>
  </r>
  <r>
    <x v="4"/>
    <x v="1"/>
    <n v="1"/>
    <n v="1"/>
    <n v="1"/>
    <n v="0"/>
    <x v="6"/>
    <x v="0"/>
    <x v="1"/>
    <x v="2"/>
  </r>
  <r>
    <x v="4"/>
    <x v="2"/>
    <n v="13"/>
    <n v="9"/>
    <n v="0.69230000000000003"/>
    <n v="2"/>
    <x v="6"/>
    <x v="0"/>
    <x v="1"/>
    <x v="2"/>
  </r>
  <r>
    <x v="5"/>
    <x v="0"/>
    <n v="18"/>
    <n v="10"/>
    <n v="0.55549999999999999"/>
    <n v="1"/>
    <x v="6"/>
    <x v="0"/>
    <x v="1"/>
    <x v="0"/>
  </r>
  <r>
    <x v="5"/>
    <x v="1"/>
    <n v="17"/>
    <n v="11"/>
    <n v="0.64700000000000002"/>
    <n v="3"/>
    <x v="6"/>
    <x v="0"/>
    <x v="1"/>
    <x v="0"/>
  </r>
  <r>
    <x v="5"/>
    <x v="2"/>
    <n v="19"/>
    <n v="15"/>
    <n v="0.78939999999999999"/>
    <n v="3"/>
    <x v="6"/>
    <x v="0"/>
    <x v="1"/>
    <x v="0"/>
  </r>
  <r>
    <x v="6"/>
    <x v="0"/>
    <n v="24"/>
    <n v="17"/>
    <n v="0.70830000000000004"/>
    <n v="0"/>
    <x v="6"/>
    <x v="0"/>
    <x v="1"/>
    <x v="2"/>
  </r>
  <r>
    <x v="6"/>
    <x v="1"/>
    <n v="4"/>
    <n v="4"/>
    <n v="1"/>
    <n v="0"/>
    <x v="6"/>
    <x v="0"/>
    <x v="1"/>
    <x v="2"/>
  </r>
  <r>
    <x v="6"/>
    <x v="2"/>
    <n v="16"/>
    <n v="13"/>
    <n v="0.8125"/>
    <n v="3"/>
    <x v="6"/>
    <x v="0"/>
    <x v="1"/>
    <x v="2"/>
  </r>
  <r>
    <x v="7"/>
    <x v="0"/>
    <n v="48"/>
    <n v="43"/>
    <n v="0.89580000000000004"/>
    <n v="10"/>
    <x v="6"/>
    <x v="0"/>
    <x v="1"/>
    <x v="3"/>
  </r>
  <r>
    <x v="7"/>
    <x v="1"/>
    <n v="10"/>
    <n v="7"/>
    <n v="0.7"/>
    <n v="0"/>
    <x v="6"/>
    <x v="0"/>
    <x v="1"/>
    <x v="3"/>
  </r>
  <r>
    <x v="7"/>
    <x v="2"/>
    <n v="48"/>
    <n v="45"/>
    <n v="0.9375"/>
    <n v="5"/>
    <x v="6"/>
    <x v="0"/>
    <x v="1"/>
    <x v="3"/>
  </r>
  <r>
    <x v="8"/>
    <x v="0"/>
    <n v="72"/>
    <n v="44"/>
    <n v="0.61109999999999998"/>
    <n v="3"/>
    <x v="6"/>
    <x v="0"/>
    <x v="2"/>
    <x v="0"/>
  </r>
  <r>
    <x v="8"/>
    <x v="1"/>
    <n v="71"/>
    <n v="49"/>
    <n v="0.69010000000000005"/>
    <n v="5"/>
    <x v="6"/>
    <x v="0"/>
    <x v="2"/>
    <x v="0"/>
  </r>
  <r>
    <x v="8"/>
    <x v="2"/>
    <n v="83"/>
    <n v="66"/>
    <n v="0.79510000000000003"/>
    <n v="6"/>
    <x v="6"/>
    <x v="0"/>
    <x v="2"/>
    <x v="0"/>
  </r>
  <r>
    <x v="9"/>
    <x v="0"/>
    <n v="79"/>
    <n v="62"/>
    <n v="0.78480000000000005"/>
    <n v="0"/>
    <x v="6"/>
    <x v="0"/>
    <x v="2"/>
    <x v="4"/>
  </r>
  <r>
    <x v="9"/>
    <x v="1"/>
    <n v="71"/>
    <n v="50"/>
    <n v="0.70420000000000005"/>
    <n v="0"/>
    <x v="6"/>
    <x v="0"/>
    <x v="2"/>
    <x v="4"/>
  </r>
  <r>
    <x v="9"/>
    <x v="2"/>
    <n v="32"/>
    <n v="32"/>
    <n v="1"/>
    <n v="0"/>
    <x v="6"/>
    <x v="0"/>
    <x v="2"/>
    <x v="4"/>
  </r>
  <r>
    <x v="10"/>
    <x v="0"/>
    <n v="20"/>
    <n v="18"/>
    <n v="0.9"/>
    <n v="3"/>
    <x v="6"/>
    <x v="0"/>
    <x v="2"/>
    <x v="1"/>
  </r>
  <r>
    <x v="10"/>
    <x v="1"/>
    <n v="12"/>
    <n v="11"/>
    <n v="0.91659999999999997"/>
    <n v="1"/>
    <x v="6"/>
    <x v="0"/>
    <x v="2"/>
    <x v="1"/>
  </r>
  <r>
    <x v="10"/>
    <x v="2"/>
    <n v="30"/>
    <n v="24"/>
    <n v="0.8"/>
    <n v="2"/>
    <x v="6"/>
    <x v="0"/>
    <x v="2"/>
    <x v="1"/>
  </r>
  <r>
    <x v="11"/>
    <x v="0"/>
    <n v="65"/>
    <n v="56"/>
    <n v="0.86150000000000004"/>
    <n v="8"/>
    <x v="6"/>
    <x v="0"/>
    <x v="2"/>
    <x v="2"/>
  </r>
  <r>
    <x v="11"/>
    <x v="1"/>
    <n v="34"/>
    <n v="30"/>
    <n v="0.88229999999999997"/>
    <n v="2"/>
    <x v="6"/>
    <x v="0"/>
    <x v="2"/>
    <x v="2"/>
  </r>
  <r>
    <x v="11"/>
    <x v="2"/>
    <n v="45"/>
    <n v="40"/>
    <n v="0.88880000000000003"/>
    <n v="5"/>
    <x v="6"/>
    <x v="0"/>
    <x v="2"/>
    <x v="2"/>
  </r>
  <r>
    <x v="12"/>
    <x v="0"/>
    <n v="56"/>
    <n v="51"/>
    <n v="0.91069999999999995"/>
    <n v="10"/>
    <x v="6"/>
    <x v="0"/>
    <x v="2"/>
    <x v="1"/>
  </r>
  <r>
    <x v="12"/>
    <x v="1"/>
    <n v="44"/>
    <n v="39"/>
    <n v="0.88629999999999998"/>
    <n v="7"/>
    <x v="6"/>
    <x v="0"/>
    <x v="2"/>
    <x v="1"/>
  </r>
  <r>
    <x v="12"/>
    <x v="2"/>
    <n v="74"/>
    <n v="66"/>
    <n v="0.89180000000000004"/>
    <n v="9"/>
    <x v="6"/>
    <x v="0"/>
    <x v="2"/>
    <x v="1"/>
  </r>
  <r>
    <x v="53"/>
    <x v="0"/>
    <n v="13"/>
    <n v="9"/>
    <n v="0.69230000000000003"/>
    <n v="1"/>
    <x v="6"/>
    <x v="0"/>
    <x v="0"/>
    <x v="3"/>
  </r>
  <r>
    <x v="53"/>
    <x v="1"/>
    <n v="2"/>
    <n v="1"/>
    <n v="0.5"/>
    <n v="1"/>
    <x v="6"/>
    <x v="0"/>
    <x v="0"/>
    <x v="3"/>
  </r>
  <r>
    <x v="53"/>
    <x v="2"/>
    <n v="21"/>
    <n v="16"/>
    <n v="0.76190000000000002"/>
    <n v="1"/>
    <x v="6"/>
    <x v="0"/>
    <x v="0"/>
    <x v="3"/>
  </r>
  <r>
    <x v="13"/>
    <x v="0"/>
    <n v="91"/>
    <n v="74"/>
    <n v="0.81310000000000004"/>
    <n v="10"/>
    <x v="6"/>
    <x v="0"/>
    <x v="3"/>
    <x v="3"/>
  </r>
  <r>
    <x v="13"/>
    <x v="1"/>
    <n v="28"/>
    <n v="26"/>
    <n v="0.92849999999999999"/>
    <n v="7"/>
    <x v="6"/>
    <x v="0"/>
    <x v="3"/>
    <x v="3"/>
  </r>
  <r>
    <x v="13"/>
    <x v="2"/>
    <n v="80"/>
    <n v="69"/>
    <n v="0.86250000000000004"/>
    <n v="12"/>
    <x v="6"/>
    <x v="0"/>
    <x v="3"/>
    <x v="3"/>
  </r>
  <r>
    <x v="14"/>
    <x v="0"/>
    <n v="119"/>
    <n v="68"/>
    <n v="0.57140000000000002"/>
    <n v="7"/>
    <x v="6"/>
    <x v="0"/>
    <x v="2"/>
    <x v="2"/>
  </r>
  <r>
    <x v="14"/>
    <x v="1"/>
    <n v="36"/>
    <n v="24"/>
    <n v="0.66659999999999997"/>
    <n v="2"/>
    <x v="6"/>
    <x v="0"/>
    <x v="2"/>
    <x v="2"/>
  </r>
  <r>
    <x v="14"/>
    <x v="2"/>
    <n v="47"/>
    <n v="38"/>
    <n v="0.8085"/>
    <n v="2"/>
    <x v="6"/>
    <x v="0"/>
    <x v="2"/>
    <x v="2"/>
  </r>
  <r>
    <x v="15"/>
    <x v="0"/>
    <n v="5"/>
    <n v="4"/>
    <n v="0.8"/>
    <n v="0"/>
    <x v="6"/>
    <x v="0"/>
    <x v="4"/>
    <x v="2"/>
  </r>
  <r>
    <x v="15"/>
    <x v="1"/>
    <n v="1"/>
    <n v="1"/>
    <n v="1"/>
    <n v="0"/>
    <x v="6"/>
    <x v="0"/>
    <x v="4"/>
    <x v="2"/>
  </r>
  <r>
    <x v="15"/>
    <x v="2"/>
    <n v="8"/>
    <n v="5"/>
    <n v="0.625"/>
    <n v="0"/>
    <x v="6"/>
    <x v="0"/>
    <x v="4"/>
    <x v="2"/>
  </r>
  <r>
    <x v="16"/>
    <x v="0"/>
    <n v="20"/>
    <n v="19"/>
    <n v="0.95"/>
    <n v="3"/>
    <x v="6"/>
    <x v="0"/>
    <x v="5"/>
    <x v="4"/>
  </r>
  <r>
    <x v="16"/>
    <x v="1"/>
    <n v="7"/>
    <n v="7"/>
    <n v="1"/>
    <n v="0"/>
    <x v="6"/>
    <x v="0"/>
    <x v="5"/>
    <x v="4"/>
  </r>
  <r>
    <x v="16"/>
    <x v="2"/>
    <n v="2"/>
    <n v="2"/>
    <n v="1"/>
    <n v="0"/>
    <x v="6"/>
    <x v="0"/>
    <x v="5"/>
    <x v="4"/>
  </r>
  <r>
    <x v="17"/>
    <x v="0"/>
    <n v="78"/>
    <n v="33"/>
    <n v="0.42299999999999999"/>
    <n v="2"/>
    <x v="6"/>
    <x v="0"/>
    <x v="3"/>
    <x v="4"/>
  </r>
  <r>
    <x v="17"/>
    <x v="1"/>
    <n v="33"/>
    <n v="21"/>
    <n v="0.63629999999999998"/>
    <n v="6"/>
    <x v="6"/>
    <x v="0"/>
    <x v="3"/>
    <x v="4"/>
  </r>
  <r>
    <x v="17"/>
    <x v="2"/>
    <n v="67"/>
    <n v="56"/>
    <n v="0.83579999999999999"/>
    <n v="10"/>
    <x v="6"/>
    <x v="0"/>
    <x v="3"/>
    <x v="4"/>
  </r>
  <r>
    <x v="52"/>
    <x v="0"/>
    <n v="27"/>
    <n v="23"/>
    <n v="0.8518"/>
    <n v="4"/>
    <x v="6"/>
    <x v="0"/>
    <x v="3"/>
    <x v="3"/>
  </r>
  <r>
    <x v="52"/>
    <x v="1"/>
    <n v="12"/>
    <n v="9"/>
    <n v="0.75"/>
    <n v="2"/>
    <x v="6"/>
    <x v="0"/>
    <x v="3"/>
    <x v="3"/>
  </r>
  <r>
    <x v="52"/>
    <x v="2"/>
    <n v="30"/>
    <n v="28"/>
    <n v="0.93330000000000002"/>
    <n v="0"/>
    <x v="6"/>
    <x v="0"/>
    <x v="3"/>
    <x v="3"/>
  </r>
  <r>
    <x v="18"/>
    <x v="0"/>
    <n v="46"/>
    <n v="32"/>
    <n v="0.6956"/>
    <n v="0"/>
    <x v="6"/>
    <x v="0"/>
    <x v="3"/>
    <x v="1"/>
  </r>
  <r>
    <x v="18"/>
    <x v="1"/>
    <n v="12"/>
    <n v="11"/>
    <n v="0.91659999999999997"/>
    <n v="0"/>
    <x v="6"/>
    <x v="0"/>
    <x v="3"/>
    <x v="1"/>
  </r>
  <r>
    <x v="18"/>
    <x v="2"/>
    <n v="27"/>
    <n v="24"/>
    <n v="0.88880000000000003"/>
    <n v="1"/>
    <x v="6"/>
    <x v="0"/>
    <x v="3"/>
    <x v="1"/>
  </r>
  <r>
    <x v="19"/>
    <x v="0"/>
    <n v="15"/>
    <n v="6"/>
    <n v="0.4"/>
    <n v="0"/>
    <x v="6"/>
    <x v="0"/>
    <x v="6"/>
    <x v="4"/>
  </r>
  <r>
    <x v="19"/>
    <x v="1"/>
    <n v="11"/>
    <n v="5"/>
    <n v="0.45450000000000002"/>
    <n v="1"/>
    <x v="6"/>
    <x v="0"/>
    <x v="6"/>
    <x v="4"/>
  </r>
  <r>
    <x v="19"/>
    <x v="2"/>
    <n v="21"/>
    <n v="19"/>
    <n v="0.90469999999999995"/>
    <n v="3"/>
    <x v="6"/>
    <x v="0"/>
    <x v="6"/>
    <x v="4"/>
  </r>
  <r>
    <x v="21"/>
    <x v="0"/>
    <n v="14"/>
    <n v="11"/>
    <n v="0.78569999999999995"/>
    <n v="0"/>
    <x v="6"/>
    <x v="0"/>
    <x v="0"/>
    <x v="1"/>
  </r>
  <r>
    <x v="21"/>
    <x v="1"/>
    <n v="6"/>
    <n v="3"/>
    <n v="0.5"/>
    <n v="0"/>
    <x v="6"/>
    <x v="0"/>
    <x v="0"/>
    <x v="1"/>
  </r>
  <r>
    <x v="21"/>
    <x v="2"/>
    <n v="20"/>
    <n v="20"/>
    <n v="1"/>
    <n v="0"/>
    <x v="6"/>
    <x v="0"/>
    <x v="0"/>
    <x v="1"/>
  </r>
  <r>
    <x v="22"/>
    <x v="0"/>
    <n v="48"/>
    <n v="37"/>
    <n v="0.77080000000000004"/>
    <n v="8"/>
    <x v="6"/>
    <x v="0"/>
    <x v="8"/>
    <x v="1"/>
  </r>
  <r>
    <x v="22"/>
    <x v="1"/>
    <n v="13"/>
    <n v="12"/>
    <n v="0.92300000000000004"/>
    <n v="1"/>
    <x v="6"/>
    <x v="0"/>
    <x v="8"/>
    <x v="1"/>
  </r>
  <r>
    <x v="22"/>
    <x v="2"/>
    <n v="76"/>
    <n v="60"/>
    <n v="0.78939999999999999"/>
    <n v="19"/>
    <x v="6"/>
    <x v="0"/>
    <x v="8"/>
    <x v="1"/>
  </r>
  <r>
    <x v="23"/>
    <x v="0"/>
    <n v="17"/>
    <n v="7"/>
    <n v="0.41170000000000001"/>
    <n v="1"/>
    <x v="6"/>
    <x v="0"/>
    <x v="9"/>
    <x v="0"/>
  </r>
  <r>
    <x v="23"/>
    <x v="1"/>
    <n v="6"/>
    <n v="4"/>
    <n v="0.66659999999999997"/>
    <n v="1"/>
    <x v="6"/>
    <x v="0"/>
    <x v="9"/>
    <x v="0"/>
  </r>
  <r>
    <x v="23"/>
    <x v="2"/>
    <n v="21"/>
    <n v="18"/>
    <n v="0.85709999999999997"/>
    <n v="2"/>
    <x v="6"/>
    <x v="0"/>
    <x v="9"/>
    <x v="0"/>
  </r>
  <r>
    <x v="24"/>
    <x v="0"/>
    <n v="46"/>
    <n v="39"/>
    <n v="0.8478"/>
    <n v="6"/>
    <x v="6"/>
    <x v="0"/>
    <x v="9"/>
    <x v="0"/>
  </r>
  <r>
    <x v="24"/>
    <x v="1"/>
    <n v="44"/>
    <n v="32"/>
    <n v="0.72719999999999996"/>
    <n v="11"/>
    <x v="6"/>
    <x v="0"/>
    <x v="9"/>
    <x v="0"/>
  </r>
  <r>
    <x v="24"/>
    <x v="2"/>
    <n v="27"/>
    <n v="23"/>
    <n v="0.8518"/>
    <n v="8"/>
    <x v="6"/>
    <x v="0"/>
    <x v="9"/>
    <x v="0"/>
  </r>
  <r>
    <x v="25"/>
    <x v="0"/>
    <n v="96"/>
    <n v="73"/>
    <n v="0.76039999999999996"/>
    <n v="11"/>
    <x v="6"/>
    <x v="0"/>
    <x v="10"/>
    <x v="1"/>
  </r>
  <r>
    <x v="25"/>
    <x v="1"/>
    <n v="37"/>
    <n v="28"/>
    <n v="0.75670000000000004"/>
    <n v="5"/>
    <x v="6"/>
    <x v="0"/>
    <x v="10"/>
    <x v="1"/>
  </r>
  <r>
    <x v="25"/>
    <x v="2"/>
    <n v="36"/>
    <n v="34"/>
    <n v="0.94440000000000002"/>
    <n v="0"/>
    <x v="6"/>
    <x v="0"/>
    <x v="10"/>
    <x v="1"/>
  </r>
  <r>
    <x v="26"/>
    <x v="0"/>
    <n v="107"/>
    <n v="90"/>
    <n v="0.84109999999999996"/>
    <n v="14"/>
    <x v="6"/>
    <x v="0"/>
    <x v="10"/>
    <x v="4"/>
  </r>
  <r>
    <x v="26"/>
    <x v="1"/>
    <n v="45"/>
    <n v="36"/>
    <n v="0.8"/>
    <n v="8"/>
    <x v="6"/>
    <x v="0"/>
    <x v="10"/>
    <x v="4"/>
  </r>
  <r>
    <x v="26"/>
    <x v="2"/>
    <n v="49"/>
    <n v="42"/>
    <n v="0.85709999999999997"/>
    <n v="0"/>
    <x v="6"/>
    <x v="0"/>
    <x v="10"/>
    <x v="4"/>
  </r>
  <r>
    <x v="27"/>
    <x v="0"/>
    <n v="29"/>
    <n v="22"/>
    <n v="0.75860000000000005"/>
    <n v="2"/>
    <x v="6"/>
    <x v="0"/>
    <x v="10"/>
    <x v="0"/>
  </r>
  <r>
    <x v="27"/>
    <x v="1"/>
    <n v="15"/>
    <n v="10"/>
    <n v="0.66659999999999997"/>
    <n v="0"/>
    <x v="6"/>
    <x v="0"/>
    <x v="10"/>
    <x v="0"/>
  </r>
  <r>
    <x v="27"/>
    <x v="2"/>
    <n v="22"/>
    <n v="19"/>
    <n v="0.86360000000000003"/>
    <n v="2"/>
    <x v="6"/>
    <x v="0"/>
    <x v="10"/>
    <x v="0"/>
  </r>
  <r>
    <x v="28"/>
    <x v="0"/>
    <n v="11"/>
    <n v="10"/>
    <n v="0.90900000000000003"/>
    <n v="2"/>
    <x v="6"/>
    <x v="0"/>
    <x v="11"/>
    <x v="2"/>
  </r>
  <r>
    <x v="28"/>
    <x v="2"/>
    <n v="5"/>
    <n v="4"/>
    <n v="0.8"/>
    <n v="0"/>
    <x v="6"/>
    <x v="0"/>
    <x v="11"/>
    <x v="2"/>
  </r>
  <r>
    <x v="30"/>
    <x v="0"/>
    <n v="10"/>
    <n v="7"/>
    <n v="0.7"/>
    <n v="1"/>
    <x v="6"/>
    <x v="0"/>
    <x v="4"/>
    <x v="0"/>
  </r>
  <r>
    <x v="30"/>
    <x v="1"/>
    <n v="8"/>
    <n v="5"/>
    <n v="0.625"/>
    <n v="1"/>
    <x v="6"/>
    <x v="0"/>
    <x v="4"/>
    <x v="0"/>
  </r>
  <r>
    <x v="30"/>
    <x v="2"/>
    <n v="15"/>
    <n v="12"/>
    <n v="0.8"/>
    <n v="0"/>
    <x v="6"/>
    <x v="0"/>
    <x v="4"/>
    <x v="0"/>
  </r>
  <r>
    <x v="31"/>
    <x v="0"/>
    <n v="6"/>
    <n v="6"/>
    <n v="1"/>
    <n v="0"/>
    <x v="6"/>
    <x v="0"/>
    <x v="4"/>
    <x v="1"/>
  </r>
  <r>
    <x v="31"/>
    <x v="1"/>
    <n v="1"/>
    <n v="1"/>
    <n v="1"/>
    <n v="0"/>
    <x v="6"/>
    <x v="0"/>
    <x v="4"/>
    <x v="1"/>
  </r>
  <r>
    <x v="31"/>
    <x v="2"/>
    <n v="8"/>
    <n v="6"/>
    <n v="0.75"/>
    <n v="1"/>
    <x v="6"/>
    <x v="0"/>
    <x v="4"/>
    <x v="1"/>
  </r>
  <r>
    <x v="32"/>
    <x v="0"/>
    <n v="4"/>
    <n v="2"/>
    <n v="0.5"/>
    <n v="0"/>
    <x v="6"/>
    <x v="0"/>
    <x v="4"/>
    <x v="3"/>
  </r>
  <r>
    <x v="32"/>
    <x v="1"/>
    <n v="2"/>
    <n v="1"/>
    <n v="0.5"/>
    <n v="1"/>
    <x v="6"/>
    <x v="0"/>
    <x v="4"/>
    <x v="3"/>
  </r>
  <r>
    <x v="32"/>
    <x v="2"/>
    <n v="19"/>
    <n v="16"/>
    <n v="0.84209999999999996"/>
    <n v="2"/>
    <x v="6"/>
    <x v="0"/>
    <x v="4"/>
    <x v="3"/>
  </r>
  <r>
    <x v="33"/>
    <x v="0"/>
    <n v="6"/>
    <n v="5"/>
    <n v="0.83330000000000004"/>
    <n v="1"/>
    <x v="6"/>
    <x v="0"/>
    <x v="4"/>
    <x v="2"/>
  </r>
  <r>
    <x v="33"/>
    <x v="1"/>
    <n v="3"/>
    <n v="3"/>
    <n v="1"/>
    <n v="0"/>
    <x v="6"/>
    <x v="0"/>
    <x v="4"/>
    <x v="2"/>
  </r>
  <r>
    <x v="33"/>
    <x v="2"/>
    <n v="10"/>
    <n v="9"/>
    <n v="0.9"/>
    <n v="0"/>
    <x v="6"/>
    <x v="0"/>
    <x v="4"/>
    <x v="2"/>
  </r>
  <r>
    <x v="34"/>
    <x v="0"/>
    <n v="15"/>
    <n v="7"/>
    <n v="0.46660000000000001"/>
    <n v="2"/>
    <x v="6"/>
    <x v="0"/>
    <x v="4"/>
    <x v="1"/>
  </r>
  <r>
    <x v="34"/>
    <x v="1"/>
    <n v="5"/>
    <n v="3"/>
    <n v="0.6"/>
    <n v="0"/>
    <x v="6"/>
    <x v="0"/>
    <x v="4"/>
    <x v="1"/>
  </r>
  <r>
    <x v="34"/>
    <x v="2"/>
    <n v="17"/>
    <n v="14"/>
    <n v="0.82350000000000001"/>
    <n v="0"/>
    <x v="6"/>
    <x v="0"/>
    <x v="4"/>
    <x v="1"/>
  </r>
  <r>
    <x v="35"/>
    <x v="0"/>
    <n v="4"/>
    <n v="3"/>
    <n v="0.75"/>
    <n v="0"/>
    <x v="6"/>
    <x v="0"/>
    <x v="4"/>
    <x v="0"/>
  </r>
  <r>
    <x v="35"/>
    <x v="1"/>
    <n v="3"/>
    <n v="2"/>
    <n v="0.66659999999999997"/>
    <n v="0"/>
    <x v="6"/>
    <x v="0"/>
    <x v="4"/>
    <x v="0"/>
  </r>
  <r>
    <x v="35"/>
    <x v="2"/>
    <n v="6"/>
    <n v="5"/>
    <n v="0.83330000000000004"/>
    <n v="0"/>
    <x v="6"/>
    <x v="0"/>
    <x v="4"/>
    <x v="0"/>
  </r>
  <r>
    <x v="36"/>
    <x v="0"/>
    <n v="32"/>
    <n v="26"/>
    <n v="0.8125"/>
    <n v="5"/>
    <x v="6"/>
    <x v="0"/>
    <x v="12"/>
    <x v="1"/>
  </r>
  <r>
    <x v="36"/>
    <x v="1"/>
    <n v="9"/>
    <n v="4"/>
    <n v="0.44440000000000002"/>
    <n v="0"/>
    <x v="6"/>
    <x v="0"/>
    <x v="12"/>
    <x v="1"/>
  </r>
  <r>
    <x v="36"/>
    <x v="2"/>
    <n v="21"/>
    <n v="17"/>
    <n v="0.8095"/>
    <n v="2"/>
    <x v="6"/>
    <x v="0"/>
    <x v="12"/>
    <x v="1"/>
  </r>
  <r>
    <x v="37"/>
    <x v="0"/>
    <n v="12"/>
    <n v="9"/>
    <n v="0.75"/>
    <n v="1"/>
    <x v="6"/>
    <x v="0"/>
    <x v="13"/>
    <x v="0"/>
  </r>
  <r>
    <x v="37"/>
    <x v="1"/>
    <n v="8"/>
    <n v="4"/>
    <n v="0.5"/>
    <n v="0"/>
    <x v="6"/>
    <x v="0"/>
    <x v="13"/>
    <x v="0"/>
  </r>
  <r>
    <x v="37"/>
    <x v="2"/>
    <n v="28"/>
    <n v="25"/>
    <n v="0.89280000000000004"/>
    <n v="1"/>
    <x v="6"/>
    <x v="0"/>
    <x v="13"/>
    <x v="0"/>
  </r>
  <r>
    <x v="38"/>
    <x v="0"/>
    <n v="30"/>
    <n v="28"/>
    <n v="0.93330000000000002"/>
    <n v="1"/>
    <x v="6"/>
    <x v="0"/>
    <x v="13"/>
    <x v="1"/>
  </r>
  <r>
    <x v="38"/>
    <x v="1"/>
    <n v="13"/>
    <n v="11"/>
    <n v="0.84609999999999996"/>
    <n v="3"/>
    <x v="6"/>
    <x v="0"/>
    <x v="13"/>
    <x v="1"/>
  </r>
  <r>
    <x v="38"/>
    <x v="2"/>
    <n v="30"/>
    <n v="30"/>
    <n v="1"/>
    <n v="1"/>
    <x v="6"/>
    <x v="0"/>
    <x v="13"/>
    <x v="1"/>
  </r>
  <r>
    <x v="39"/>
    <x v="0"/>
    <n v="77"/>
    <n v="70"/>
    <n v="0.90900000000000003"/>
    <n v="10"/>
    <x v="6"/>
    <x v="0"/>
    <x v="2"/>
    <x v="3"/>
  </r>
  <r>
    <x v="39"/>
    <x v="1"/>
    <n v="22"/>
    <n v="18"/>
    <n v="0.81810000000000005"/>
    <n v="5"/>
    <x v="6"/>
    <x v="0"/>
    <x v="2"/>
    <x v="3"/>
  </r>
  <r>
    <x v="39"/>
    <x v="2"/>
    <n v="49"/>
    <n v="46"/>
    <n v="0.93869999999999998"/>
    <n v="3"/>
    <x v="6"/>
    <x v="0"/>
    <x v="2"/>
    <x v="3"/>
  </r>
  <r>
    <x v="40"/>
    <x v="0"/>
    <n v="27"/>
    <n v="18"/>
    <n v="0.66659999999999997"/>
    <n v="2"/>
    <x v="6"/>
    <x v="0"/>
    <x v="14"/>
    <x v="0"/>
  </r>
  <r>
    <x v="40"/>
    <x v="1"/>
    <n v="20"/>
    <n v="14"/>
    <n v="0.7"/>
    <n v="3"/>
    <x v="6"/>
    <x v="0"/>
    <x v="14"/>
    <x v="0"/>
  </r>
  <r>
    <x v="40"/>
    <x v="2"/>
    <n v="27"/>
    <n v="25"/>
    <n v="0.92589999999999995"/>
    <n v="2"/>
    <x v="6"/>
    <x v="0"/>
    <x v="14"/>
    <x v="0"/>
  </r>
  <r>
    <x v="41"/>
    <x v="0"/>
    <n v="11"/>
    <n v="7"/>
    <n v="0.63629999999999998"/>
    <n v="1"/>
    <x v="6"/>
    <x v="0"/>
    <x v="14"/>
    <x v="3"/>
  </r>
  <r>
    <x v="41"/>
    <x v="1"/>
    <n v="10"/>
    <n v="9"/>
    <n v="0.9"/>
    <n v="2"/>
    <x v="6"/>
    <x v="0"/>
    <x v="14"/>
    <x v="3"/>
  </r>
  <r>
    <x v="41"/>
    <x v="2"/>
    <n v="13"/>
    <n v="13"/>
    <n v="1"/>
    <n v="0"/>
    <x v="6"/>
    <x v="0"/>
    <x v="14"/>
    <x v="3"/>
  </r>
  <r>
    <x v="42"/>
    <x v="0"/>
    <n v="89"/>
    <n v="72"/>
    <n v="0.80889999999999995"/>
    <n v="12"/>
    <x v="6"/>
    <x v="0"/>
    <x v="3"/>
    <x v="4"/>
  </r>
  <r>
    <x v="42"/>
    <x v="1"/>
    <n v="58"/>
    <n v="50"/>
    <n v="0.86199999999999999"/>
    <n v="13"/>
    <x v="6"/>
    <x v="0"/>
    <x v="3"/>
    <x v="4"/>
  </r>
  <r>
    <x v="42"/>
    <x v="2"/>
    <n v="82"/>
    <n v="72"/>
    <n v="0.878"/>
    <n v="12"/>
    <x v="6"/>
    <x v="0"/>
    <x v="3"/>
    <x v="4"/>
  </r>
  <r>
    <x v="43"/>
    <x v="0"/>
    <n v="74"/>
    <n v="58"/>
    <n v="0.78369999999999995"/>
    <n v="14"/>
    <x v="6"/>
    <x v="0"/>
    <x v="6"/>
    <x v="4"/>
  </r>
  <r>
    <x v="43"/>
    <x v="1"/>
    <n v="44"/>
    <n v="44"/>
    <n v="1"/>
    <n v="12"/>
    <x v="6"/>
    <x v="0"/>
    <x v="6"/>
    <x v="4"/>
  </r>
  <r>
    <x v="43"/>
    <x v="2"/>
    <n v="48"/>
    <n v="26"/>
    <n v="0.54159999999999997"/>
    <n v="0"/>
    <x v="6"/>
    <x v="0"/>
    <x v="6"/>
    <x v="4"/>
  </r>
  <r>
    <x v="44"/>
    <x v="0"/>
    <n v="107"/>
    <n v="42"/>
    <n v="0.39250000000000002"/>
    <n v="6"/>
    <x v="6"/>
    <x v="0"/>
    <x v="8"/>
    <x v="4"/>
  </r>
  <r>
    <x v="44"/>
    <x v="1"/>
    <n v="44"/>
    <n v="21"/>
    <n v="0.47720000000000001"/>
    <n v="3"/>
    <x v="6"/>
    <x v="0"/>
    <x v="8"/>
    <x v="4"/>
  </r>
  <r>
    <x v="44"/>
    <x v="2"/>
    <n v="60"/>
    <n v="49"/>
    <n v="0.81659999999999999"/>
    <n v="12"/>
    <x v="6"/>
    <x v="0"/>
    <x v="8"/>
    <x v="4"/>
  </r>
  <r>
    <x v="54"/>
    <x v="0"/>
    <n v="3"/>
    <n v="1"/>
    <n v="0.33329999999999999"/>
    <n v="1"/>
    <x v="6"/>
    <x v="0"/>
    <x v="17"/>
    <x v="0"/>
  </r>
  <r>
    <x v="54"/>
    <x v="1"/>
    <n v="1"/>
    <n v="0"/>
    <n v="0"/>
    <n v="0"/>
    <x v="6"/>
    <x v="0"/>
    <x v="17"/>
    <x v="0"/>
  </r>
  <r>
    <x v="54"/>
    <x v="2"/>
    <n v="6"/>
    <n v="5"/>
    <n v="0.83330000000000004"/>
    <n v="0"/>
    <x v="6"/>
    <x v="0"/>
    <x v="17"/>
    <x v="0"/>
  </r>
  <r>
    <x v="45"/>
    <x v="0"/>
    <n v="21"/>
    <n v="11"/>
    <n v="0.52380000000000004"/>
    <n v="2"/>
    <x v="6"/>
    <x v="0"/>
    <x v="15"/>
    <x v="2"/>
  </r>
  <r>
    <x v="45"/>
    <x v="1"/>
    <n v="7"/>
    <n v="4"/>
    <n v="0.57140000000000002"/>
    <n v="1"/>
    <x v="6"/>
    <x v="0"/>
    <x v="15"/>
    <x v="2"/>
  </r>
  <r>
    <x v="45"/>
    <x v="2"/>
    <n v="21"/>
    <n v="19"/>
    <n v="0.90469999999999995"/>
    <n v="1"/>
    <x v="6"/>
    <x v="0"/>
    <x v="15"/>
    <x v="2"/>
  </r>
  <r>
    <x v="46"/>
    <x v="0"/>
    <n v="58"/>
    <n v="33"/>
    <n v="0.56889999999999996"/>
    <n v="3"/>
    <x v="6"/>
    <x v="0"/>
    <x v="3"/>
    <x v="0"/>
  </r>
  <r>
    <x v="46"/>
    <x v="1"/>
    <n v="40"/>
    <n v="30"/>
    <n v="0.75"/>
    <n v="0"/>
    <x v="6"/>
    <x v="0"/>
    <x v="3"/>
    <x v="0"/>
  </r>
  <r>
    <x v="46"/>
    <x v="2"/>
    <n v="96"/>
    <n v="80"/>
    <n v="0.83330000000000004"/>
    <n v="11"/>
    <x v="6"/>
    <x v="0"/>
    <x v="3"/>
    <x v="0"/>
  </r>
  <r>
    <x v="47"/>
    <x v="0"/>
    <n v="29"/>
    <n v="21"/>
    <n v="0.72409999999999997"/>
    <n v="2"/>
    <x v="6"/>
    <x v="0"/>
    <x v="8"/>
    <x v="3"/>
  </r>
  <r>
    <x v="47"/>
    <x v="1"/>
    <n v="16"/>
    <n v="13"/>
    <n v="0.8125"/>
    <n v="1"/>
    <x v="6"/>
    <x v="0"/>
    <x v="8"/>
    <x v="3"/>
  </r>
  <r>
    <x v="47"/>
    <x v="2"/>
    <n v="35"/>
    <n v="31"/>
    <n v="0.88570000000000004"/>
    <n v="8"/>
    <x v="6"/>
    <x v="0"/>
    <x v="8"/>
    <x v="3"/>
  </r>
  <r>
    <x v="48"/>
    <x v="0"/>
    <n v="53"/>
    <n v="41"/>
    <n v="0.77349999999999997"/>
    <n v="7"/>
    <x v="6"/>
    <x v="0"/>
    <x v="8"/>
    <x v="4"/>
  </r>
  <r>
    <x v="48"/>
    <x v="1"/>
    <n v="47"/>
    <n v="39"/>
    <n v="0.82969999999999999"/>
    <n v="8"/>
    <x v="6"/>
    <x v="0"/>
    <x v="8"/>
    <x v="4"/>
  </r>
  <r>
    <x v="48"/>
    <x v="2"/>
    <n v="55"/>
    <n v="49"/>
    <n v="0.89090000000000003"/>
    <n v="10"/>
    <x v="6"/>
    <x v="0"/>
    <x v="8"/>
    <x v="4"/>
  </r>
  <r>
    <x v="49"/>
    <x v="0"/>
    <n v="46"/>
    <n v="27"/>
    <n v="0.58689999999999998"/>
    <n v="3"/>
    <x v="6"/>
    <x v="0"/>
    <x v="8"/>
    <x v="0"/>
  </r>
  <r>
    <x v="49"/>
    <x v="1"/>
    <n v="20"/>
    <n v="13"/>
    <n v="0.65"/>
    <n v="1"/>
    <x v="6"/>
    <x v="0"/>
    <x v="8"/>
    <x v="0"/>
  </r>
  <r>
    <x v="49"/>
    <x v="2"/>
    <n v="25"/>
    <n v="24"/>
    <n v="0.96"/>
    <n v="6"/>
    <x v="6"/>
    <x v="0"/>
    <x v="8"/>
    <x v="0"/>
  </r>
  <r>
    <x v="50"/>
    <x v="0"/>
    <n v="8"/>
    <n v="6"/>
    <n v="0.75"/>
    <n v="0"/>
    <x v="6"/>
    <x v="0"/>
    <x v="16"/>
    <x v="0"/>
  </r>
  <r>
    <x v="50"/>
    <x v="1"/>
    <n v="10"/>
    <n v="4"/>
    <n v="0.4"/>
    <n v="0"/>
    <x v="6"/>
    <x v="0"/>
    <x v="16"/>
    <x v="0"/>
  </r>
  <r>
    <x v="50"/>
    <x v="2"/>
    <n v="12"/>
    <n v="8"/>
    <n v="0.66659999999999997"/>
    <n v="2"/>
    <x v="6"/>
    <x v="0"/>
    <x v="16"/>
    <x v="0"/>
  </r>
  <r>
    <x v="51"/>
    <x v="0"/>
    <n v="36"/>
    <n v="29"/>
    <n v="0.80549999999999999"/>
    <n v="6"/>
    <x v="6"/>
    <x v="0"/>
    <x v="16"/>
    <x v="2"/>
  </r>
  <r>
    <x v="51"/>
    <x v="1"/>
    <n v="7"/>
    <n v="7"/>
    <n v="1"/>
    <n v="3"/>
    <x v="6"/>
    <x v="0"/>
    <x v="16"/>
    <x v="2"/>
  </r>
  <r>
    <x v="51"/>
    <x v="2"/>
    <n v="18"/>
    <n v="16"/>
    <n v="0.88880000000000003"/>
    <n v="2"/>
    <x v="6"/>
    <x v="0"/>
    <x v="16"/>
    <x v="2"/>
  </r>
  <r>
    <x v="55"/>
    <x v="0"/>
    <n v="8"/>
    <n v="6"/>
    <n v="0.75"/>
    <n v="2"/>
    <x v="5"/>
    <x v="0"/>
    <x v="13"/>
    <x v="0"/>
  </r>
  <r>
    <x v="55"/>
    <x v="1"/>
    <n v="16"/>
    <n v="13"/>
    <n v="0.8125"/>
    <n v="0"/>
    <x v="5"/>
    <x v="0"/>
    <x v="13"/>
    <x v="0"/>
  </r>
  <r>
    <x v="55"/>
    <x v="2"/>
    <n v="47"/>
    <n v="37"/>
    <n v="0.78720000000000001"/>
    <n v="0"/>
    <x v="5"/>
    <x v="0"/>
    <x v="13"/>
    <x v="0"/>
  </r>
  <r>
    <x v="55"/>
    <x v="0"/>
    <n v="16"/>
    <n v="11"/>
    <n v="0.6875"/>
    <n v="1"/>
    <x v="6"/>
    <x v="0"/>
    <x v="13"/>
    <x v="0"/>
  </r>
  <r>
    <x v="55"/>
    <x v="1"/>
    <n v="11"/>
    <n v="9"/>
    <n v="0.81810000000000005"/>
    <n v="0"/>
    <x v="6"/>
    <x v="0"/>
    <x v="13"/>
    <x v="0"/>
  </r>
  <r>
    <x v="55"/>
    <x v="2"/>
    <n v="43"/>
    <n v="40"/>
    <n v="0.93020000000000003"/>
    <n v="0"/>
    <x v="6"/>
    <x v="0"/>
    <x v="13"/>
    <x v="0"/>
  </r>
  <r>
    <x v="0"/>
    <x v="0"/>
    <n v="16"/>
    <n v="16"/>
    <n v="1"/>
    <n v="1"/>
    <x v="7"/>
    <x v="1"/>
    <x v="0"/>
    <x v="0"/>
  </r>
  <r>
    <x v="0"/>
    <x v="1"/>
    <n v="6"/>
    <n v="5"/>
    <n v="0.83330000000000004"/>
    <n v="0"/>
    <x v="7"/>
    <x v="1"/>
    <x v="0"/>
    <x v="0"/>
  </r>
  <r>
    <x v="0"/>
    <x v="2"/>
    <n v="29"/>
    <n v="26"/>
    <n v="0.89649999999999996"/>
    <n v="3"/>
    <x v="7"/>
    <x v="1"/>
    <x v="0"/>
    <x v="0"/>
  </r>
  <r>
    <x v="1"/>
    <x v="0"/>
    <n v="16"/>
    <n v="8"/>
    <n v="0.5"/>
    <n v="3"/>
    <x v="7"/>
    <x v="1"/>
    <x v="0"/>
    <x v="1"/>
  </r>
  <r>
    <x v="1"/>
    <x v="1"/>
    <n v="3"/>
    <n v="2"/>
    <n v="0.66659999999999997"/>
    <n v="1"/>
    <x v="7"/>
    <x v="1"/>
    <x v="0"/>
    <x v="1"/>
  </r>
  <r>
    <x v="1"/>
    <x v="2"/>
    <n v="11"/>
    <n v="6"/>
    <n v="0.5454"/>
    <n v="2"/>
    <x v="7"/>
    <x v="1"/>
    <x v="0"/>
    <x v="1"/>
  </r>
  <r>
    <x v="2"/>
    <x v="0"/>
    <n v="13"/>
    <n v="8"/>
    <n v="0.61529999999999996"/>
    <n v="1"/>
    <x v="7"/>
    <x v="1"/>
    <x v="1"/>
    <x v="0"/>
  </r>
  <r>
    <x v="2"/>
    <x v="1"/>
    <n v="12"/>
    <n v="5"/>
    <n v="0.41660000000000003"/>
    <n v="2"/>
    <x v="7"/>
    <x v="1"/>
    <x v="1"/>
    <x v="0"/>
  </r>
  <r>
    <x v="2"/>
    <x v="2"/>
    <n v="15"/>
    <n v="14"/>
    <n v="0.93330000000000002"/>
    <n v="2"/>
    <x v="7"/>
    <x v="1"/>
    <x v="1"/>
    <x v="0"/>
  </r>
  <r>
    <x v="3"/>
    <x v="0"/>
    <n v="10"/>
    <n v="6"/>
    <n v="0.6"/>
    <n v="0"/>
    <x v="7"/>
    <x v="1"/>
    <x v="1"/>
    <x v="1"/>
  </r>
  <r>
    <x v="3"/>
    <x v="1"/>
    <n v="6"/>
    <n v="2"/>
    <n v="0.33329999999999999"/>
    <n v="0"/>
    <x v="7"/>
    <x v="1"/>
    <x v="1"/>
    <x v="1"/>
  </r>
  <r>
    <x v="3"/>
    <x v="2"/>
    <n v="15"/>
    <n v="14"/>
    <n v="0.93330000000000002"/>
    <n v="6"/>
    <x v="7"/>
    <x v="1"/>
    <x v="1"/>
    <x v="1"/>
  </r>
  <r>
    <x v="4"/>
    <x v="0"/>
    <n v="11"/>
    <n v="10"/>
    <n v="0.90900000000000003"/>
    <n v="0"/>
    <x v="7"/>
    <x v="1"/>
    <x v="1"/>
    <x v="2"/>
  </r>
  <r>
    <x v="4"/>
    <x v="1"/>
    <n v="4"/>
    <n v="3"/>
    <n v="0.75"/>
    <n v="0"/>
    <x v="7"/>
    <x v="1"/>
    <x v="1"/>
    <x v="2"/>
  </r>
  <r>
    <x v="4"/>
    <x v="2"/>
    <n v="20"/>
    <n v="19"/>
    <n v="0.95"/>
    <n v="4"/>
    <x v="7"/>
    <x v="1"/>
    <x v="1"/>
    <x v="2"/>
  </r>
  <r>
    <x v="5"/>
    <x v="0"/>
    <n v="12"/>
    <n v="6"/>
    <n v="0.5"/>
    <n v="1"/>
    <x v="7"/>
    <x v="1"/>
    <x v="1"/>
    <x v="0"/>
  </r>
  <r>
    <x v="5"/>
    <x v="1"/>
    <n v="24"/>
    <n v="18"/>
    <n v="0.75"/>
    <n v="0"/>
    <x v="7"/>
    <x v="1"/>
    <x v="1"/>
    <x v="0"/>
  </r>
  <r>
    <x v="5"/>
    <x v="2"/>
    <n v="28"/>
    <n v="26"/>
    <n v="0.92849999999999999"/>
    <n v="1"/>
    <x v="7"/>
    <x v="1"/>
    <x v="1"/>
    <x v="0"/>
  </r>
  <r>
    <x v="6"/>
    <x v="0"/>
    <n v="23"/>
    <n v="18"/>
    <n v="0.78259999999999996"/>
    <n v="1"/>
    <x v="7"/>
    <x v="1"/>
    <x v="1"/>
    <x v="2"/>
  </r>
  <r>
    <x v="6"/>
    <x v="1"/>
    <n v="5"/>
    <n v="5"/>
    <n v="1"/>
    <n v="1"/>
    <x v="7"/>
    <x v="1"/>
    <x v="1"/>
    <x v="2"/>
  </r>
  <r>
    <x v="6"/>
    <x v="2"/>
    <n v="27"/>
    <n v="26"/>
    <n v="0.96289999999999998"/>
    <n v="8"/>
    <x v="7"/>
    <x v="1"/>
    <x v="1"/>
    <x v="2"/>
  </r>
  <r>
    <x v="7"/>
    <x v="0"/>
    <n v="34"/>
    <n v="27"/>
    <n v="0.79410000000000003"/>
    <n v="5"/>
    <x v="7"/>
    <x v="1"/>
    <x v="1"/>
    <x v="3"/>
  </r>
  <r>
    <x v="7"/>
    <x v="1"/>
    <n v="16"/>
    <n v="15"/>
    <n v="0.9375"/>
    <n v="1"/>
    <x v="7"/>
    <x v="1"/>
    <x v="1"/>
    <x v="3"/>
  </r>
  <r>
    <x v="7"/>
    <x v="2"/>
    <n v="65"/>
    <n v="57"/>
    <n v="0.87690000000000001"/>
    <n v="7"/>
    <x v="7"/>
    <x v="1"/>
    <x v="1"/>
    <x v="3"/>
  </r>
  <r>
    <x v="8"/>
    <x v="0"/>
    <n v="57"/>
    <n v="36"/>
    <n v="0.63149999999999995"/>
    <n v="4"/>
    <x v="7"/>
    <x v="1"/>
    <x v="2"/>
    <x v="0"/>
  </r>
  <r>
    <x v="8"/>
    <x v="1"/>
    <n v="76"/>
    <n v="54"/>
    <n v="0.71050000000000002"/>
    <n v="6"/>
    <x v="7"/>
    <x v="1"/>
    <x v="2"/>
    <x v="0"/>
  </r>
  <r>
    <x v="8"/>
    <x v="2"/>
    <n v="124"/>
    <n v="101"/>
    <n v="0.8145"/>
    <n v="12"/>
    <x v="7"/>
    <x v="1"/>
    <x v="2"/>
    <x v="0"/>
  </r>
  <r>
    <x v="9"/>
    <x v="0"/>
    <n v="43"/>
    <n v="32"/>
    <n v="0.74409999999999998"/>
    <n v="1"/>
    <x v="7"/>
    <x v="1"/>
    <x v="2"/>
    <x v="4"/>
  </r>
  <r>
    <x v="9"/>
    <x v="1"/>
    <n v="73"/>
    <n v="56"/>
    <n v="0.7671"/>
    <n v="1"/>
    <x v="7"/>
    <x v="1"/>
    <x v="2"/>
    <x v="4"/>
  </r>
  <r>
    <x v="9"/>
    <x v="2"/>
    <n v="43"/>
    <n v="41"/>
    <n v="0.95340000000000003"/>
    <n v="0"/>
    <x v="7"/>
    <x v="1"/>
    <x v="2"/>
    <x v="4"/>
  </r>
  <r>
    <x v="10"/>
    <x v="0"/>
    <n v="18"/>
    <n v="13"/>
    <n v="0.72219999999999995"/>
    <n v="1"/>
    <x v="7"/>
    <x v="1"/>
    <x v="2"/>
    <x v="1"/>
  </r>
  <r>
    <x v="10"/>
    <x v="1"/>
    <n v="4"/>
    <n v="4"/>
    <n v="1"/>
    <n v="0"/>
    <x v="7"/>
    <x v="1"/>
    <x v="2"/>
    <x v="1"/>
  </r>
  <r>
    <x v="10"/>
    <x v="2"/>
    <n v="32"/>
    <n v="31"/>
    <n v="0.96870000000000001"/>
    <n v="3"/>
    <x v="7"/>
    <x v="1"/>
    <x v="2"/>
    <x v="1"/>
  </r>
  <r>
    <x v="11"/>
    <x v="0"/>
    <n v="57"/>
    <n v="43"/>
    <n v="0.75429999999999997"/>
    <n v="8"/>
    <x v="7"/>
    <x v="1"/>
    <x v="2"/>
    <x v="2"/>
  </r>
  <r>
    <x v="11"/>
    <x v="1"/>
    <n v="35"/>
    <n v="30"/>
    <n v="0.85709999999999997"/>
    <n v="7"/>
    <x v="7"/>
    <x v="1"/>
    <x v="2"/>
    <x v="2"/>
  </r>
  <r>
    <x v="11"/>
    <x v="2"/>
    <n v="51"/>
    <n v="46"/>
    <n v="0.90190000000000003"/>
    <n v="5"/>
    <x v="7"/>
    <x v="1"/>
    <x v="2"/>
    <x v="2"/>
  </r>
  <r>
    <x v="12"/>
    <x v="0"/>
    <n v="38"/>
    <n v="31"/>
    <n v="0.81569999999999998"/>
    <n v="3"/>
    <x v="7"/>
    <x v="1"/>
    <x v="2"/>
    <x v="1"/>
  </r>
  <r>
    <x v="12"/>
    <x v="1"/>
    <n v="35"/>
    <n v="35"/>
    <n v="1"/>
    <n v="4"/>
    <x v="7"/>
    <x v="1"/>
    <x v="2"/>
    <x v="1"/>
  </r>
  <r>
    <x v="12"/>
    <x v="2"/>
    <n v="79"/>
    <n v="68"/>
    <n v="0.86070000000000002"/>
    <n v="7"/>
    <x v="7"/>
    <x v="1"/>
    <x v="2"/>
    <x v="1"/>
  </r>
  <r>
    <x v="53"/>
    <x v="0"/>
    <n v="6"/>
    <n v="3"/>
    <n v="0.5"/>
    <n v="0"/>
    <x v="7"/>
    <x v="1"/>
    <x v="0"/>
    <x v="3"/>
  </r>
  <r>
    <x v="53"/>
    <x v="1"/>
    <n v="6"/>
    <n v="4"/>
    <n v="0.66659999999999997"/>
    <n v="0"/>
    <x v="7"/>
    <x v="1"/>
    <x v="0"/>
    <x v="3"/>
  </r>
  <r>
    <x v="53"/>
    <x v="2"/>
    <n v="24"/>
    <n v="20"/>
    <n v="0.83330000000000004"/>
    <n v="0"/>
    <x v="7"/>
    <x v="1"/>
    <x v="0"/>
    <x v="3"/>
  </r>
  <r>
    <x v="13"/>
    <x v="0"/>
    <n v="64"/>
    <n v="57"/>
    <n v="0.89059999999999995"/>
    <n v="9"/>
    <x v="7"/>
    <x v="1"/>
    <x v="3"/>
    <x v="3"/>
  </r>
  <r>
    <x v="13"/>
    <x v="1"/>
    <n v="18"/>
    <n v="17"/>
    <n v="0.94440000000000002"/>
    <n v="3"/>
    <x v="7"/>
    <x v="1"/>
    <x v="3"/>
    <x v="3"/>
  </r>
  <r>
    <x v="13"/>
    <x v="2"/>
    <n v="129"/>
    <n v="114"/>
    <n v="0.88370000000000004"/>
    <n v="15"/>
    <x v="7"/>
    <x v="1"/>
    <x v="3"/>
    <x v="3"/>
  </r>
  <r>
    <x v="14"/>
    <x v="0"/>
    <n v="62"/>
    <n v="39"/>
    <n v="0.629"/>
    <n v="9"/>
    <x v="7"/>
    <x v="1"/>
    <x v="2"/>
    <x v="2"/>
  </r>
  <r>
    <x v="14"/>
    <x v="1"/>
    <n v="55"/>
    <n v="32"/>
    <n v="0.58179999999999998"/>
    <n v="5"/>
    <x v="7"/>
    <x v="1"/>
    <x v="2"/>
    <x v="2"/>
  </r>
  <r>
    <x v="14"/>
    <x v="2"/>
    <n v="58"/>
    <n v="51"/>
    <n v="0.87929999999999997"/>
    <n v="6"/>
    <x v="7"/>
    <x v="1"/>
    <x v="2"/>
    <x v="2"/>
  </r>
  <r>
    <x v="15"/>
    <x v="0"/>
    <n v="6"/>
    <n v="5"/>
    <n v="0.83330000000000004"/>
    <n v="0"/>
    <x v="7"/>
    <x v="1"/>
    <x v="4"/>
    <x v="2"/>
  </r>
  <r>
    <x v="15"/>
    <x v="1"/>
    <n v="0"/>
    <n v="0"/>
    <m/>
    <n v="0"/>
    <x v="7"/>
    <x v="1"/>
    <x v="4"/>
    <x v="2"/>
  </r>
  <r>
    <x v="15"/>
    <x v="2"/>
    <n v="11"/>
    <n v="10"/>
    <n v="0.90900000000000003"/>
    <n v="1"/>
    <x v="7"/>
    <x v="1"/>
    <x v="4"/>
    <x v="2"/>
  </r>
  <r>
    <x v="16"/>
    <x v="0"/>
    <n v="16"/>
    <n v="14"/>
    <n v="0.875"/>
    <n v="5"/>
    <x v="7"/>
    <x v="1"/>
    <x v="5"/>
    <x v="4"/>
  </r>
  <r>
    <x v="16"/>
    <x v="1"/>
    <n v="7"/>
    <n v="7"/>
    <n v="1"/>
    <n v="2"/>
    <x v="7"/>
    <x v="1"/>
    <x v="5"/>
    <x v="4"/>
  </r>
  <r>
    <x v="16"/>
    <x v="2"/>
    <n v="10"/>
    <n v="6"/>
    <n v="0.6"/>
    <n v="0"/>
    <x v="7"/>
    <x v="1"/>
    <x v="5"/>
    <x v="4"/>
  </r>
  <r>
    <x v="17"/>
    <x v="0"/>
    <n v="51"/>
    <n v="22"/>
    <n v="0.43130000000000002"/>
    <n v="4"/>
    <x v="7"/>
    <x v="1"/>
    <x v="3"/>
    <x v="4"/>
  </r>
  <r>
    <x v="17"/>
    <x v="1"/>
    <n v="36"/>
    <n v="20"/>
    <n v="0.55549999999999999"/>
    <n v="6"/>
    <x v="7"/>
    <x v="1"/>
    <x v="3"/>
    <x v="4"/>
  </r>
  <r>
    <x v="17"/>
    <x v="2"/>
    <n v="89"/>
    <n v="83"/>
    <n v="0.9325"/>
    <n v="17"/>
    <x v="7"/>
    <x v="1"/>
    <x v="3"/>
    <x v="4"/>
  </r>
  <r>
    <x v="52"/>
    <x v="0"/>
    <n v="32"/>
    <n v="27"/>
    <n v="0.84370000000000001"/>
    <n v="3"/>
    <x v="7"/>
    <x v="1"/>
    <x v="3"/>
    <x v="3"/>
  </r>
  <r>
    <x v="52"/>
    <x v="1"/>
    <n v="13"/>
    <n v="12"/>
    <n v="0.92300000000000004"/>
    <n v="2"/>
    <x v="7"/>
    <x v="1"/>
    <x v="3"/>
    <x v="3"/>
  </r>
  <r>
    <x v="52"/>
    <x v="2"/>
    <n v="41"/>
    <n v="37"/>
    <n v="0.90239999999999998"/>
    <n v="0"/>
    <x v="7"/>
    <x v="1"/>
    <x v="3"/>
    <x v="3"/>
  </r>
  <r>
    <x v="18"/>
    <x v="0"/>
    <n v="34"/>
    <n v="24"/>
    <n v="0.70579999999999998"/>
    <n v="1"/>
    <x v="7"/>
    <x v="1"/>
    <x v="3"/>
    <x v="1"/>
  </r>
  <r>
    <x v="18"/>
    <x v="1"/>
    <n v="9"/>
    <n v="8"/>
    <n v="0.88880000000000003"/>
    <n v="0"/>
    <x v="7"/>
    <x v="1"/>
    <x v="3"/>
    <x v="1"/>
  </r>
  <r>
    <x v="18"/>
    <x v="2"/>
    <n v="31"/>
    <n v="28"/>
    <n v="0.9032"/>
    <n v="0"/>
    <x v="7"/>
    <x v="1"/>
    <x v="3"/>
    <x v="1"/>
  </r>
  <r>
    <x v="19"/>
    <x v="0"/>
    <n v="14"/>
    <n v="8"/>
    <n v="0.57140000000000002"/>
    <n v="1"/>
    <x v="7"/>
    <x v="1"/>
    <x v="6"/>
    <x v="4"/>
  </r>
  <r>
    <x v="19"/>
    <x v="1"/>
    <n v="13"/>
    <n v="5"/>
    <n v="0.3846"/>
    <n v="0"/>
    <x v="7"/>
    <x v="1"/>
    <x v="6"/>
    <x v="4"/>
  </r>
  <r>
    <x v="19"/>
    <x v="2"/>
    <n v="22"/>
    <n v="17"/>
    <n v="0.77270000000000005"/>
    <n v="3"/>
    <x v="7"/>
    <x v="1"/>
    <x v="6"/>
    <x v="4"/>
  </r>
  <r>
    <x v="21"/>
    <x v="0"/>
    <n v="13"/>
    <n v="6"/>
    <n v="0.46150000000000002"/>
    <n v="0"/>
    <x v="7"/>
    <x v="1"/>
    <x v="0"/>
    <x v="1"/>
  </r>
  <r>
    <x v="21"/>
    <x v="1"/>
    <n v="13"/>
    <n v="10"/>
    <n v="0.76919999999999999"/>
    <n v="3"/>
    <x v="7"/>
    <x v="1"/>
    <x v="0"/>
    <x v="1"/>
  </r>
  <r>
    <x v="21"/>
    <x v="2"/>
    <n v="17"/>
    <n v="15"/>
    <n v="0.88229999999999997"/>
    <n v="0"/>
    <x v="7"/>
    <x v="1"/>
    <x v="0"/>
    <x v="1"/>
  </r>
  <r>
    <x v="22"/>
    <x v="0"/>
    <n v="29"/>
    <n v="22"/>
    <n v="0.75860000000000005"/>
    <n v="3"/>
    <x v="7"/>
    <x v="1"/>
    <x v="8"/>
    <x v="1"/>
  </r>
  <r>
    <x v="22"/>
    <x v="1"/>
    <n v="21"/>
    <n v="17"/>
    <n v="0.8095"/>
    <n v="2"/>
    <x v="7"/>
    <x v="1"/>
    <x v="8"/>
    <x v="1"/>
  </r>
  <r>
    <x v="22"/>
    <x v="2"/>
    <n v="97"/>
    <n v="79"/>
    <n v="0.81440000000000001"/>
    <n v="23"/>
    <x v="7"/>
    <x v="1"/>
    <x v="8"/>
    <x v="1"/>
  </r>
  <r>
    <x v="23"/>
    <x v="0"/>
    <n v="14"/>
    <n v="9"/>
    <n v="0.64280000000000004"/>
    <n v="1"/>
    <x v="7"/>
    <x v="1"/>
    <x v="9"/>
    <x v="0"/>
  </r>
  <r>
    <x v="23"/>
    <x v="1"/>
    <n v="5"/>
    <n v="4"/>
    <n v="0.8"/>
    <n v="0"/>
    <x v="7"/>
    <x v="1"/>
    <x v="9"/>
    <x v="0"/>
  </r>
  <r>
    <x v="23"/>
    <x v="2"/>
    <n v="26"/>
    <n v="23"/>
    <n v="0.88460000000000005"/>
    <n v="0"/>
    <x v="7"/>
    <x v="1"/>
    <x v="9"/>
    <x v="0"/>
  </r>
  <r>
    <x v="24"/>
    <x v="0"/>
    <n v="36"/>
    <n v="25"/>
    <n v="0.69440000000000002"/>
    <n v="4"/>
    <x v="7"/>
    <x v="1"/>
    <x v="9"/>
    <x v="0"/>
  </r>
  <r>
    <x v="24"/>
    <x v="1"/>
    <n v="61"/>
    <n v="40"/>
    <n v="0.65569999999999995"/>
    <n v="10"/>
    <x v="7"/>
    <x v="1"/>
    <x v="9"/>
    <x v="0"/>
  </r>
  <r>
    <x v="24"/>
    <x v="2"/>
    <n v="29"/>
    <n v="24"/>
    <n v="0.82750000000000001"/>
    <n v="6"/>
    <x v="7"/>
    <x v="1"/>
    <x v="9"/>
    <x v="0"/>
  </r>
  <r>
    <x v="25"/>
    <x v="0"/>
    <n v="86"/>
    <n v="62"/>
    <n v="0.72089999999999999"/>
    <n v="6"/>
    <x v="7"/>
    <x v="1"/>
    <x v="10"/>
    <x v="1"/>
  </r>
  <r>
    <x v="25"/>
    <x v="1"/>
    <n v="18"/>
    <n v="12"/>
    <n v="0.66659999999999997"/>
    <n v="6"/>
    <x v="7"/>
    <x v="1"/>
    <x v="10"/>
    <x v="1"/>
  </r>
  <r>
    <x v="25"/>
    <x v="2"/>
    <n v="37"/>
    <n v="32"/>
    <n v="0.86480000000000001"/>
    <n v="0"/>
    <x v="7"/>
    <x v="1"/>
    <x v="10"/>
    <x v="1"/>
  </r>
  <r>
    <x v="26"/>
    <x v="0"/>
    <n v="80"/>
    <n v="62"/>
    <n v="0.77500000000000002"/>
    <n v="10"/>
    <x v="7"/>
    <x v="1"/>
    <x v="10"/>
    <x v="4"/>
  </r>
  <r>
    <x v="26"/>
    <x v="1"/>
    <n v="29"/>
    <n v="17"/>
    <n v="0.58620000000000005"/>
    <n v="3"/>
    <x v="7"/>
    <x v="1"/>
    <x v="10"/>
    <x v="4"/>
  </r>
  <r>
    <x v="26"/>
    <x v="2"/>
    <n v="75"/>
    <n v="64"/>
    <n v="0.85329999999999995"/>
    <n v="0"/>
    <x v="7"/>
    <x v="1"/>
    <x v="10"/>
    <x v="4"/>
  </r>
  <r>
    <x v="27"/>
    <x v="0"/>
    <n v="33"/>
    <n v="24"/>
    <n v="0.72719999999999996"/>
    <n v="0"/>
    <x v="7"/>
    <x v="1"/>
    <x v="10"/>
    <x v="0"/>
  </r>
  <r>
    <x v="27"/>
    <x v="1"/>
    <n v="8"/>
    <n v="7"/>
    <n v="0.875"/>
    <n v="1"/>
    <x v="7"/>
    <x v="1"/>
    <x v="10"/>
    <x v="0"/>
  </r>
  <r>
    <x v="27"/>
    <x v="2"/>
    <n v="19"/>
    <n v="18"/>
    <n v="0.94730000000000003"/>
    <n v="2"/>
    <x v="7"/>
    <x v="1"/>
    <x v="10"/>
    <x v="0"/>
  </r>
  <r>
    <x v="28"/>
    <x v="0"/>
    <n v="5"/>
    <n v="3"/>
    <n v="0.6"/>
    <n v="0"/>
    <x v="7"/>
    <x v="1"/>
    <x v="11"/>
    <x v="2"/>
  </r>
  <r>
    <x v="28"/>
    <x v="1"/>
    <n v="3"/>
    <n v="3"/>
    <n v="1"/>
    <n v="0"/>
    <x v="7"/>
    <x v="1"/>
    <x v="11"/>
    <x v="2"/>
  </r>
  <r>
    <x v="28"/>
    <x v="2"/>
    <n v="6"/>
    <n v="5"/>
    <n v="0.83330000000000004"/>
    <n v="0"/>
    <x v="7"/>
    <x v="1"/>
    <x v="11"/>
    <x v="2"/>
  </r>
  <r>
    <x v="30"/>
    <x v="0"/>
    <n v="6"/>
    <n v="6"/>
    <n v="1"/>
    <n v="1"/>
    <x v="7"/>
    <x v="1"/>
    <x v="4"/>
    <x v="0"/>
  </r>
  <r>
    <x v="30"/>
    <x v="1"/>
    <n v="4"/>
    <n v="3"/>
    <n v="0.75"/>
    <n v="0"/>
    <x v="7"/>
    <x v="1"/>
    <x v="4"/>
    <x v="0"/>
  </r>
  <r>
    <x v="30"/>
    <x v="2"/>
    <n v="22"/>
    <n v="21"/>
    <n v="0.95450000000000002"/>
    <n v="0"/>
    <x v="7"/>
    <x v="1"/>
    <x v="4"/>
    <x v="0"/>
  </r>
  <r>
    <x v="31"/>
    <x v="0"/>
    <n v="4"/>
    <n v="3"/>
    <n v="0.75"/>
    <n v="0"/>
    <x v="7"/>
    <x v="1"/>
    <x v="4"/>
    <x v="1"/>
  </r>
  <r>
    <x v="31"/>
    <x v="1"/>
    <n v="4"/>
    <n v="3"/>
    <n v="0.75"/>
    <n v="0"/>
    <x v="7"/>
    <x v="1"/>
    <x v="4"/>
    <x v="1"/>
  </r>
  <r>
    <x v="31"/>
    <x v="2"/>
    <n v="4"/>
    <n v="4"/>
    <n v="1"/>
    <n v="2"/>
    <x v="7"/>
    <x v="1"/>
    <x v="4"/>
    <x v="1"/>
  </r>
  <r>
    <x v="32"/>
    <x v="0"/>
    <n v="10"/>
    <n v="6"/>
    <n v="0.6"/>
    <n v="1"/>
    <x v="7"/>
    <x v="1"/>
    <x v="4"/>
    <x v="3"/>
  </r>
  <r>
    <x v="32"/>
    <x v="1"/>
    <n v="2"/>
    <n v="1"/>
    <n v="0.5"/>
    <n v="0"/>
    <x v="7"/>
    <x v="1"/>
    <x v="4"/>
    <x v="3"/>
  </r>
  <r>
    <x v="32"/>
    <x v="2"/>
    <n v="11"/>
    <n v="9"/>
    <n v="0.81810000000000005"/>
    <n v="0"/>
    <x v="7"/>
    <x v="1"/>
    <x v="4"/>
    <x v="3"/>
  </r>
  <r>
    <x v="33"/>
    <x v="0"/>
    <n v="7"/>
    <n v="6"/>
    <n v="0.85709999999999997"/>
    <n v="0"/>
    <x v="7"/>
    <x v="1"/>
    <x v="4"/>
    <x v="2"/>
  </r>
  <r>
    <x v="33"/>
    <x v="1"/>
    <n v="3"/>
    <n v="2"/>
    <n v="0.66659999999999997"/>
    <n v="0"/>
    <x v="7"/>
    <x v="1"/>
    <x v="4"/>
    <x v="2"/>
  </r>
  <r>
    <x v="33"/>
    <x v="2"/>
    <n v="13"/>
    <n v="13"/>
    <n v="1"/>
    <n v="1"/>
    <x v="7"/>
    <x v="1"/>
    <x v="4"/>
    <x v="2"/>
  </r>
  <r>
    <x v="34"/>
    <x v="0"/>
    <n v="12"/>
    <n v="10"/>
    <n v="0.83330000000000004"/>
    <n v="2"/>
    <x v="7"/>
    <x v="1"/>
    <x v="4"/>
    <x v="1"/>
  </r>
  <r>
    <x v="34"/>
    <x v="1"/>
    <n v="7"/>
    <n v="4"/>
    <n v="0.57140000000000002"/>
    <n v="1"/>
    <x v="7"/>
    <x v="1"/>
    <x v="4"/>
    <x v="1"/>
  </r>
  <r>
    <x v="34"/>
    <x v="2"/>
    <n v="21"/>
    <n v="18"/>
    <n v="0.85709999999999997"/>
    <n v="0"/>
    <x v="7"/>
    <x v="1"/>
    <x v="4"/>
    <x v="1"/>
  </r>
  <r>
    <x v="35"/>
    <x v="0"/>
    <n v="13"/>
    <n v="10"/>
    <n v="0.76919999999999999"/>
    <n v="2"/>
    <x v="7"/>
    <x v="1"/>
    <x v="4"/>
    <x v="0"/>
  </r>
  <r>
    <x v="35"/>
    <x v="1"/>
    <n v="2"/>
    <n v="0"/>
    <n v="0"/>
    <n v="0"/>
    <x v="7"/>
    <x v="1"/>
    <x v="4"/>
    <x v="0"/>
  </r>
  <r>
    <x v="35"/>
    <x v="2"/>
    <n v="13"/>
    <n v="13"/>
    <n v="1"/>
    <n v="0"/>
    <x v="7"/>
    <x v="1"/>
    <x v="4"/>
    <x v="0"/>
  </r>
  <r>
    <x v="36"/>
    <x v="0"/>
    <n v="15"/>
    <n v="13"/>
    <n v="0.86660000000000004"/>
    <n v="1"/>
    <x v="7"/>
    <x v="1"/>
    <x v="12"/>
    <x v="1"/>
  </r>
  <r>
    <x v="36"/>
    <x v="1"/>
    <n v="14"/>
    <n v="12"/>
    <n v="0.85709999999999997"/>
    <n v="5"/>
    <x v="7"/>
    <x v="1"/>
    <x v="12"/>
    <x v="1"/>
  </r>
  <r>
    <x v="36"/>
    <x v="2"/>
    <n v="18"/>
    <n v="16"/>
    <n v="0.88880000000000003"/>
    <n v="2"/>
    <x v="7"/>
    <x v="1"/>
    <x v="12"/>
    <x v="1"/>
  </r>
  <r>
    <x v="37"/>
    <x v="0"/>
    <n v="21"/>
    <n v="15"/>
    <n v="0.71419999999999995"/>
    <n v="1"/>
    <x v="7"/>
    <x v="1"/>
    <x v="13"/>
    <x v="0"/>
  </r>
  <r>
    <x v="37"/>
    <x v="1"/>
    <n v="13"/>
    <n v="7"/>
    <n v="0.53839999999999999"/>
    <n v="0"/>
    <x v="7"/>
    <x v="1"/>
    <x v="13"/>
    <x v="0"/>
  </r>
  <r>
    <x v="37"/>
    <x v="2"/>
    <n v="45"/>
    <n v="38"/>
    <n v="0.84440000000000004"/>
    <n v="2"/>
    <x v="7"/>
    <x v="1"/>
    <x v="13"/>
    <x v="0"/>
  </r>
  <r>
    <x v="55"/>
    <x v="0"/>
    <n v="14"/>
    <n v="6"/>
    <n v="0.42849999999999999"/>
    <n v="0"/>
    <x v="7"/>
    <x v="1"/>
    <x v="13"/>
    <x v="0"/>
  </r>
  <r>
    <x v="55"/>
    <x v="1"/>
    <n v="22"/>
    <n v="13"/>
    <n v="0.59089999999999998"/>
    <n v="0"/>
    <x v="7"/>
    <x v="1"/>
    <x v="13"/>
    <x v="0"/>
  </r>
  <r>
    <x v="55"/>
    <x v="2"/>
    <n v="40"/>
    <n v="35"/>
    <n v="0.875"/>
    <n v="0"/>
    <x v="7"/>
    <x v="1"/>
    <x v="13"/>
    <x v="0"/>
  </r>
  <r>
    <x v="38"/>
    <x v="0"/>
    <n v="20"/>
    <n v="18"/>
    <n v="0.9"/>
    <n v="4"/>
    <x v="7"/>
    <x v="1"/>
    <x v="13"/>
    <x v="1"/>
  </r>
  <r>
    <x v="38"/>
    <x v="1"/>
    <n v="15"/>
    <n v="12"/>
    <n v="0.8"/>
    <n v="0"/>
    <x v="7"/>
    <x v="1"/>
    <x v="13"/>
    <x v="1"/>
  </r>
  <r>
    <x v="38"/>
    <x v="2"/>
    <n v="46"/>
    <n v="38"/>
    <n v="0.82599999999999996"/>
    <n v="3"/>
    <x v="7"/>
    <x v="1"/>
    <x v="13"/>
    <x v="1"/>
  </r>
  <r>
    <x v="39"/>
    <x v="0"/>
    <n v="49"/>
    <n v="45"/>
    <n v="0.91830000000000001"/>
    <n v="5"/>
    <x v="7"/>
    <x v="1"/>
    <x v="2"/>
    <x v="3"/>
  </r>
  <r>
    <x v="39"/>
    <x v="1"/>
    <n v="25"/>
    <n v="22"/>
    <n v="0.88"/>
    <n v="3"/>
    <x v="7"/>
    <x v="1"/>
    <x v="2"/>
    <x v="3"/>
  </r>
  <r>
    <x v="39"/>
    <x v="2"/>
    <n v="52"/>
    <n v="49"/>
    <n v="0.94230000000000003"/>
    <n v="7"/>
    <x v="7"/>
    <x v="1"/>
    <x v="2"/>
    <x v="3"/>
  </r>
  <r>
    <x v="40"/>
    <x v="0"/>
    <n v="23"/>
    <n v="16"/>
    <n v="0.6956"/>
    <n v="0"/>
    <x v="7"/>
    <x v="1"/>
    <x v="14"/>
    <x v="0"/>
  </r>
  <r>
    <x v="40"/>
    <x v="1"/>
    <n v="26"/>
    <n v="19"/>
    <n v="0.73070000000000002"/>
    <n v="3"/>
    <x v="7"/>
    <x v="1"/>
    <x v="14"/>
    <x v="0"/>
  </r>
  <r>
    <x v="40"/>
    <x v="2"/>
    <n v="36"/>
    <n v="34"/>
    <n v="0.94440000000000002"/>
    <n v="1"/>
    <x v="7"/>
    <x v="1"/>
    <x v="14"/>
    <x v="0"/>
  </r>
  <r>
    <x v="41"/>
    <x v="0"/>
    <n v="24"/>
    <n v="17"/>
    <n v="0.70830000000000004"/>
    <n v="5"/>
    <x v="7"/>
    <x v="1"/>
    <x v="14"/>
    <x v="3"/>
  </r>
  <r>
    <x v="41"/>
    <x v="1"/>
    <n v="5"/>
    <n v="2"/>
    <n v="0.4"/>
    <n v="0"/>
    <x v="7"/>
    <x v="1"/>
    <x v="14"/>
    <x v="3"/>
  </r>
  <r>
    <x v="41"/>
    <x v="2"/>
    <n v="35"/>
    <n v="33"/>
    <n v="0.94279999999999997"/>
    <n v="2"/>
    <x v="7"/>
    <x v="1"/>
    <x v="14"/>
    <x v="3"/>
  </r>
  <r>
    <x v="42"/>
    <x v="0"/>
    <n v="78"/>
    <n v="59"/>
    <n v="0.75639999999999996"/>
    <n v="8"/>
    <x v="7"/>
    <x v="1"/>
    <x v="3"/>
    <x v="4"/>
  </r>
  <r>
    <x v="42"/>
    <x v="1"/>
    <n v="85"/>
    <n v="67"/>
    <n v="0.78820000000000001"/>
    <n v="11"/>
    <x v="7"/>
    <x v="1"/>
    <x v="3"/>
    <x v="4"/>
  </r>
  <r>
    <x v="42"/>
    <x v="2"/>
    <n v="103"/>
    <n v="92"/>
    <n v="0.89319999999999999"/>
    <n v="17"/>
    <x v="7"/>
    <x v="1"/>
    <x v="3"/>
    <x v="4"/>
  </r>
  <r>
    <x v="43"/>
    <x v="0"/>
    <n v="60"/>
    <n v="51"/>
    <n v="0.85"/>
    <n v="6"/>
    <x v="7"/>
    <x v="1"/>
    <x v="6"/>
    <x v="4"/>
  </r>
  <r>
    <x v="43"/>
    <x v="1"/>
    <n v="41"/>
    <n v="39"/>
    <n v="0.95120000000000005"/>
    <n v="8"/>
    <x v="7"/>
    <x v="1"/>
    <x v="6"/>
    <x v="4"/>
  </r>
  <r>
    <x v="43"/>
    <x v="2"/>
    <n v="89"/>
    <n v="52"/>
    <n v="0.58420000000000005"/>
    <n v="0"/>
    <x v="7"/>
    <x v="1"/>
    <x v="6"/>
    <x v="4"/>
  </r>
  <r>
    <x v="44"/>
    <x v="0"/>
    <n v="100"/>
    <n v="37"/>
    <n v="0.37"/>
    <n v="7"/>
    <x v="7"/>
    <x v="1"/>
    <x v="8"/>
    <x v="4"/>
  </r>
  <r>
    <x v="44"/>
    <x v="1"/>
    <n v="48"/>
    <n v="25"/>
    <n v="0.52080000000000004"/>
    <n v="2"/>
    <x v="7"/>
    <x v="1"/>
    <x v="8"/>
    <x v="4"/>
  </r>
  <r>
    <x v="44"/>
    <x v="2"/>
    <n v="59"/>
    <n v="48"/>
    <n v="0.8135"/>
    <n v="5"/>
    <x v="7"/>
    <x v="1"/>
    <x v="8"/>
    <x v="4"/>
  </r>
  <r>
    <x v="54"/>
    <x v="0"/>
    <n v="3"/>
    <n v="2"/>
    <n v="0.66659999999999997"/>
    <n v="0"/>
    <x v="7"/>
    <x v="1"/>
    <x v="17"/>
    <x v="0"/>
  </r>
  <r>
    <x v="54"/>
    <x v="1"/>
    <n v="2"/>
    <n v="1"/>
    <n v="0.5"/>
    <n v="1"/>
    <x v="7"/>
    <x v="1"/>
    <x v="17"/>
    <x v="0"/>
  </r>
  <r>
    <x v="54"/>
    <x v="2"/>
    <n v="6"/>
    <n v="5"/>
    <n v="0.83330000000000004"/>
    <n v="0"/>
    <x v="7"/>
    <x v="1"/>
    <x v="17"/>
    <x v="0"/>
  </r>
  <r>
    <x v="45"/>
    <x v="0"/>
    <n v="16"/>
    <n v="12"/>
    <n v="0.75"/>
    <n v="2"/>
    <x v="7"/>
    <x v="1"/>
    <x v="15"/>
    <x v="2"/>
  </r>
  <r>
    <x v="45"/>
    <x v="1"/>
    <n v="3"/>
    <n v="1"/>
    <n v="0.33329999999999999"/>
    <n v="0"/>
    <x v="7"/>
    <x v="1"/>
    <x v="15"/>
    <x v="2"/>
  </r>
  <r>
    <x v="45"/>
    <x v="2"/>
    <n v="23"/>
    <n v="20"/>
    <n v="0.86950000000000005"/>
    <n v="3"/>
    <x v="7"/>
    <x v="1"/>
    <x v="15"/>
    <x v="2"/>
  </r>
  <r>
    <x v="46"/>
    <x v="0"/>
    <n v="53"/>
    <n v="24"/>
    <n v="0.45279999999999998"/>
    <n v="3"/>
    <x v="7"/>
    <x v="1"/>
    <x v="3"/>
    <x v="0"/>
  </r>
  <r>
    <x v="46"/>
    <x v="1"/>
    <n v="39"/>
    <n v="20"/>
    <n v="0.51280000000000003"/>
    <n v="0"/>
    <x v="7"/>
    <x v="1"/>
    <x v="3"/>
    <x v="0"/>
  </r>
  <r>
    <x v="46"/>
    <x v="2"/>
    <n v="110"/>
    <n v="96"/>
    <n v="0.87270000000000003"/>
    <n v="9"/>
    <x v="7"/>
    <x v="1"/>
    <x v="3"/>
    <x v="0"/>
  </r>
  <r>
    <x v="47"/>
    <x v="0"/>
    <n v="23"/>
    <n v="12"/>
    <n v="0.52170000000000005"/>
    <n v="1"/>
    <x v="7"/>
    <x v="1"/>
    <x v="8"/>
    <x v="3"/>
  </r>
  <r>
    <x v="47"/>
    <x v="1"/>
    <n v="25"/>
    <n v="22"/>
    <n v="0.88"/>
    <n v="2"/>
    <x v="7"/>
    <x v="1"/>
    <x v="8"/>
    <x v="3"/>
  </r>
  <r>
    <x v="47"/>
    <x v="2"/>
    <n v="44"/>
    <n v="41"/>
    <n v="0.93179999999999996"/>
    <n v="9"/>
    <x v="7"/>
    <x v="1"/>
    <x v="8"/>
    <x v="3"/>
  </r>
  <r>
    <x v="48"/>
    <x v="0"/>
    <n v="27"/>
    <n v="21"/>
    <n v="0.77769999999999995"/>
    <n v="1"/>
    <x v="7"/>
    <x v="1"/>
    <x v="8"/>
    <x v="4"/>
  </r>
  <r>
    <x v="48"/>
    <x v="1"/>
    <n v="31"/>
    <n v="25"/>
    <n v="0.80640000000000001"/>
    <n v="3"/>
    <x v="7"/>
    <x v="1"/>
    <x v="8"/>
    <x v="4"/>
  </r>
  <r>
    <x v="48"/>
    <x v="2"/>
    <n v="58"/>
    <n v="55"/>
    <n v="0.94820000000000004"/>
    <n v="9"/>
    <x v="7"/>
    <x v="1"/>
    <x v="8"/>
    <x v="4"/>
  </r>
  <r>
    <x v="49"/>
    <x v="0"/>
    <n v="47"/>
    <n v="23"/>
    <n v="0.48930000000000001"/>
    <n v="1"/>
    <x v="7"/>
    <x v="1"/>
    <x v="8"/>
    <x v="0"/>
  </r>
  <r>
    <x v="49"/>
    <x v="1"/>
    <n v="13"/>
    <n v="8"/>
    <n v="0.61529999999999996"/>
    <n v="1"/>
    <x v="7"/>
    <x v="1"/>
    <x v="8"/>
    <x v="0"/>
  </r>
  <r>
    <x v="49"/>
    <x v="2"/>
    <n v="28"/>
    <n v="21"/>
    <n v="0.75"/>
    <n v="3"/>
    <x v="7"/>
    <x v="1"/>
    <x v="8"/>
    <x v="0"/>
  </r>
  <r>
    <x v="50"/>
    <x v="0"/>
    <n v="11"/>
    <n v="6"/>
    <n v="0.5454"/>
    <n v="0"/>
    <x v="7"/>
    <x v="1"/>
    <x v="16"/>
    <x v="0"/>
  </r>
  <r>
    <x v="50"/>
    <x v="1"/>
    <n v="7"/>
    <n v="2"/>
    <n v="0.28570000000000001"/>
    <n v="0"/>
    <x v="7"/>
    <x v="1"/>
    <x v="16"/>
    <x v="0"/>
  </r>
  <r>
    <x v="50"/>
    <x v="2"/>
    <n v="13"/>
    <n v="13"/>
    <n v="1"/>
    <n v="2"/>
    <x v="7"/>
    <x v="1"/>
    <x v="16"/>
    <x v="0"/>
  </r>
  <r>
    <x v="51"/>
    <x v="0"/>
    <n v="17"/>
    <n v="14"/>
    <n v="0.82350000000000001"/>
    <n v="2"/>
    <x v="7"/>
    <x v="1"/>
    <x v="16"/>
    <x v="2"/>
  </r>
  <r>
    <x v="51"/>
    <x v="1"/>
    <n v="5"/>
    <n v="5"/>
    <n v="1"/>
    <n v="0"/>
    <x v="7"/>
    <x v="1"/>
    <x v="16"/>
    <x v="2"/>
  </r>
  <r>
    <x v="51"/>
    <x v="2"/>
    <n v="18"/>
    <n v="16"/>
    <n v="0.88880000000000003"/>
    <n v="1"/>
    <x v="7"/>
    <x v="1"/>
    <x v="16"/>
    <x v="2"/>
  </r>
  <r>
    <x v="0"/>
    <x v="0"/>
    <n v="11"/>
    <n v="7"/>
    <n v="0.63629999999999998"/>
    <n v="1"/>
    <x v="8"/>
    <x v="1"/>
    <x v="0"/>
    <x v="0"/>
  </r>
  <r>
    <x v="0"/>
    <x v="1"/>
    <n v="17"/>
    <n v="16"/>
    <n v="0.94110000000000005"/>
    <n v="1"/>
    <x v="8"/>
    <x v="1"/>
    <x v="0"/>
    <x v="0"/>
  </r>
  <r>
    <x v="0"/>
    <x v="2"/>
    <n v="33"/>
    <n v="31"/>
    <n v="0.93930000000000002"/>
    <n v="3"/>
    <x v="8"/>
    <x v="1"/>
    <x v="0"/>
    <x v="0"/>
  </r>
  <r>
    <x v="1"/>
    <x v="0"/>
    <n v="9"/>
    <n v="6"/>
    <n v="0.66659999999999997"/>
    <n v="0"/>
    <x v="8"/>
    <x v="1"/>
    <x v="0"/>
    <x v="1"/>
  </r>
  <r>
    <x v="1"/>
    <x v="1"/>
    <n v="5"/>
    <n v="5"/>
    <n v="1"/>
    <n v="0"/>
    <x v="8"/>
    <x v="1"/>
    <x v="0"/>
    <x v="1"/>
  </r>
  <r>
    <x v="1"/>
    <x v="2"/>
    <n v="10"/>
    <n v="10"/>
    <n v="1"/>
    <n v="1"/>
    <x v="8"/>
    <x v="1"/>
    <x v="0"/>
    <x v="1"/>
  </r>
  <r>
    <x v="2"/>
    <x v="0"/>
    <n v="12"/>
    <n v="6"/>
    <n v="0.5"/>
    <n v="1"/>
    <x v="8"/>
    <x v="1"/>
    <x v="1"/>
    <x v="0"/>
  </r>
  <r>
    <x v="2"/>
    <x v="1"/>
    <n v="8"/>
    <n v="4"/>
    <n v="0.5"/>
    <n v="0"/>
    <x v="8"/>
    <x v="1"/>
    <x v="1"/>
    <x v="0"/>
  </r>
  <r>
    <x v="2"/>
    <x v="2"/>
    <n v="7"/>
    <n v="6"/>
    <n v="0.85709999999999997"/>
    <n v="1"/>
    <x v="8"/>
    <x v="1"/>
    <x v="1"/>
    <x v="0"/>
  </r>
  <r>
    <x v="3"/>
    <x v="0"/>
    <n v="7"/>
    <n v="6"/>
    <n v="0.85709999999999997"/>
    <n v="0"/>
    <x v="8"/>
    <x v="1"/>
    <x v="1"/>
    <x v="1"/>
  </r>
  <r>
    <x v="3"/>
    <x v="1"/>
    <n v="4"/>
    <n v="4"/>
    <n v="1"/>
    <n v="0"/>
    <x v="8"/>
    <x v="1"/>
    <x v="1"/>
    <x v="1"/>
  </r>
  <r>
    <x v="3"/>
    <x v="2"/>
    <n v="12"/>
    <n v="12"/>
    <n v="1"/>
    <n v="3"/>
    <x v="8"/>
    <x v="1"/>
    <x v="1"/>
    <x v="1"/>
  </r>
  <r>
    <x v="4"/>
    <x v="0"/>
    <n v="8"/>
    <n v="5"/>
    <n v="0.625"/>
    <n v="0"/>
    <x v="8"/>
    <x v="1"/>
    <x v="1"/>
    <x v="2"/>
  </r>
  <r>
    <x v="4"/>
    <x v="1"/>
    <n v="2"/>
    <n v="1"/>
    <n v="0.5"/>
    <n v="0"/>
    <x v="8"/>
    <x v="1"/>
    <x v="1"/>
    <x v="2"/>
  </r>
  <r>
    <x v="4"/>
    <x v="2"/>
    <n v="14"/>
    <n v="13"/>
    <n v="0.92849999999999999"/>
    <n v="0"/>
    <x v="8"/>
    <x v="1"/>
    <x v="1"/>
    <x v="2"/>
  </r>
  <r>
    <x v="5"/>
    <x v="0"/>
    <n v="7"/>
    <n v="3"/>
    <n v="0.42849999999999999"/>
    <n v="0"/>
    <x v="8"/>
    <x v="1"/>
    <x v="1"/>
    <x v="0"/>
  </r>
  <r>
    <x v="5"/>
    <x v="1"/>
    <n v="16"/>
    <n v="12"/>
    <n v="0.75"/>
    <n v="7"/>
    <x v="8"/>
    <x v="1"/>
    <x v="1"/>
    <x v="0"/>
  </r>
  <r>
    <x v="5"/>
    <x v="2"/>
    <n v="34"/>
    <n v="29"/>
    <n v="0.85289999999999999"/>
    <n v="3"/>
    <x v="8"/>
    <x v="1"/>
    <x v="1"/>
    <x v="0"/>
  </r>
  <r>
    <x v="6"/>
    <x v="0"/>
    <n v="16"/>
    <n v="14"/>
    <n v="0.875"/>
    <n v="0"/>
    <x v="8"/>
    <x v="1"/>
    <x v="1"/>
    <x v="2"/>
  </r>
  <r>
    <x v="6"/>
    <x v="1"/>
    <n v="7"/>
    <n v="4"/>
    <n v="0.57140000000000002"/>
    <n v="0"/>
    <x v="8"/>
    <x v="1"/>
    <x v="1"/>
    <x v="2"/>
  </r>
  <r>
    <x v="6"/>
    <x v="2"/>
    <n v="21"/>
    <n v="20"/>
    <n v="0.95230000000000004"/>
    <n v="3"/>
    <x v="8"/>
    <x v="1"/>
    <x v="1"/>
    <x v="2"/>
  </r>
  <r>
    <x v="7"/>
    <x v="0"/>
    <n v="27"/>
    <n v="23"/>
    <n v="0.8518"/>
    <n v="9"/>
    <x v="8"/>
    <x v="1"/>
    <x v="1"/>
    <x v="3"/>
  </r>
  <r>
    <x v="7"/>
    <x v="1"/>
    <n v="18"/>
    <n v="16"/>
    <n v="0.88880000000000003"/>
    <n v="0"/>
    <x v="8"/>
    <x v="1"/>
    <x v="1"/>
    <x v="3"/>
  </r>
  <r>
    <x v="7"/>
    <x v="2"/>
    <n v="66"/>
    <n v="60"/>
    <n v="0.90900000000000003"/>
    <n v="4"/>
    <x v="8"/>
    <x v="1"/>
    <x v="1"/>
    <x v="3"/>
  </r>
  <r>
    <x v="8"/>
    <x v="0"/>
    <n v="52"/>
    <n v="39"/>
    <n v="0.75"/>
    <n v="4"/>
    <x v="8"/>
    <x v="1"/>
    <x v="2"/>
    <x v="0"/>
  </r>
  <r>
    <x v="8"/>
    <x v="1"/>
    <n v="65"/>
    <n v="40"/>
    <n v="0.61529999999999996"/>
    <n v="6"/>
    <x v="8"/>
    <x v="1"/>
    <x v="2"/>
    <x v="0"/>
  </r>
  <r>
    <x v="8"/>
    <x v="2"/>
    <n v="84"/>
    <n v="67"/>
    <n v="0.79759999999999998"/>
    <n v="10"/>
    <x v="8"/>
    <x v="1"/>
    <x v="2"/>
    <x v="0"/>
  </r>
  <r>
    <x v="9"/>
    <x v="0"/>
    <n v="33"/>
    <n v="28"/>
    <n v="0.84840000000000004"/>
    <n v="0"/>
    <x v="8"/>
    <x v="1"/>
    <x v="2"/>
    <x v="4"/>
  </r>
  <r>
    <x v="9"/>
    <x v="1"/>
    <n v="66"/>
    <n v="53"/>
    <n v="0.80300000000000005"/>
    <n v="0"/>
    <x v="8"/>
    <x v="1"/>
    <x v="2"/>
    <x v="4"/>
  </r>
  <r>
    <x v="9"/>
    <x v="2"/>
    <n v="29"/>
    <n v="28"/>
    <n v="0.96550000000000002"/>
    <n v="0"/>
    <x v="8"/>
    <x v="1"/>
    <x v="2"/>
    <x v="4"/>
  </r>
  <r>
    <x v="10"/>
    <x v="0"/>
    <n v="5"/>
    <n v="4"/>
    <n v="0.8"/>
    <n v="1"/>
    <x v="8"/>
    <x v="1"/>
    <x v="2"/>
    <x v="1"/>
  </r>
  <r>
    <x v="10"/>
    <x v="1"/>
    <n v="4"/>
    <n v="3"/>
    <n v="0.75"/>
    <n v="0"/>
    <x v="8"/>
    <x v="1"/>
    <x v="2"/>
    <x v="1"/>
  </r>
  <r>
    <x v="10"/>
    <x v="2"/>
    <n v="16"/>
    <n v="16"/>
    <n v="1"/>
    <n v="3"/>
    <x v="8"/>
    <x v="1"/>
    <x v="2"/>
    <x v="1"/>
  </r>
  <r>
    <x v="11"/>
    <x v="0"/>
    <n v="40"/>
    <n v="32"/>
    <n v="0.8"/>
    <n v="2"/>
    <x v="8"/>
    <x v="1"/>
    <x v="2"/>
    <x v="2"/>
  </r>
  <r>
    <x v="11"/>
    <x v="1"/>
    <n v="35"/>
    <n v="27"/>
    <n v="0.77139999999999997"/>
    <n v="1"/>
    <x v="8"/>
    <x v="1"/>
    <x v="2"/>
    <x v="2"/>
  </r>
  <r>
    <x v="11"/>
    <x v="2"/>
    <n v="40"/>
    <n v="36"/>
    <n v="0.9"/>
    <n v="4"/>
    <x v="8"/>
    <x v="1"/>
    <x v="2"/>
    <x v="2"/>
  </r>
  <r>
    <x v="12"/>
    <x v="0"/>
    <n v="28"/>
    <n v="20"/>
    <n v="0.71419999999999995"/>
    <n v="2"/>
    <x v="8"/>
    <x v="1"/>
    <x v="2"/>
    <x v="1"/>
  </r>
  <r>
    <x v="12"/>
    <x v="1"/>
    <n v="27"/>
    <n v="24"/>
    <n v="0.88880000000000003"/>
    <n v="4"/>
    <x v="8"/>
    <x v="1"/>
    <x v="2"/>
    <x v="1"/>
  </r>
  <r>
    <x v="12"/>
    <x v="2"/>
    <n v="68"/>
    <n v="60"/>
    <n v="0.88229999999999997"/>
    <n v="16"/>
    <x v="8"/>
    <x v="1"/>
    <x v="2"/>
    <x v="1"/>
  </r>
  <r>
    <x v="53"/>
    <x v="0"/>
    <n v="4"/>
    <n v="1"/>
    <n v="0.25"/>
    <n v="1"/>
    <x v="8"/>
    <x v="1"/>
    <x v="0"/>
    <x v="3"/>
  </r>
  <r>
    <x v="53"/>
    <x v="1"/>
    <n v="10"/>
    <n v="5"/>
    <n v="0.5"/>
    <n v="1"/>
    <x v="8"/>
    <x v="1"/>
    <x v="0"/>
    <x v="3"/>
  </r>
  <r>
    <x v="53"/>
    <x v="2"/>
    <n v="15"/>
    <n v="15"/>
    <n v="1"/>
    <n v="2"/>
    <x v="8"/>
    <x v="1"/>
    <x v="0"/>
    <x v="3"/>
  </r>
  <r>
    <x v="13"/>
    <x v="0"/>
    <n v="72"/>
    <n v="55"/>
    <n v="0.76380000000000003"/>
    <n v="10"/>
    <x v="8"/>
    <x v="1"/>
    <x v="3"/>
    <x v="3"/>
  </r>
  <r>
    <x v="13"/>
    <x v="1"/>
    <n v="21"/>
    <n v="18"/>
    <n v="0.85709999999999997"/>
    <n v="3"/>
    <x v="8"/>
    <x v="1"/>
    <x v="3"/>
    <x v="3"/>
  </r>
  <r>
    <x v="13"/>
    <x v="2"/>
    <n v="114"/>
    <n v="100"/>
    <n v="0.87709999999999999"/>
    <n v="14"/>
    <x v="8"/>
    <x v="1"/>
    <x v="3"/>
    <x v="3"/>
  </r>
  <r>
    <x v="14"/>
    <x v="0"/>
    <n v="69"/>
    <n v="47"/>
    <n v="0.68110000000000004"/>
    <n v="3"/>
    <x v="8"/>
    <x v="1"/>
    <x v="2"/>
    <x v="2"/>
  </r>
  <r>
    <x v="14"/>
    <x v="1"/>
    <n v="32"/>
    <n v="23"/>
    <n v="0.71870000000000001"/>
    <n v="3"/>
    <x v="8"/>
    <x v="1"/>
    <x v="2"/>
    <x v="2"/>
  </r>
  <r>
    <x v="14"/>
    <x v="2"/>
    <n v="49"/>
    <n v="45"/>
    <n v="0.91830000000000001"/>
    <n v="4"/>
    <x v="8"/>
    <x v="1"/>
    <x v="2"/>
    <x v="2"/>
  </r>
  <r>
    <x v="15"/>
    <x v="0"/>
    <n v="8"/>
    <n v="5"/>
    <n v="0.625"/>
    <n v="0"/>
    <x v="8"/>
    <x v="1"/>
    <x v="4"/>
    <x v="2"/>
  </r>
  <r>
    <x v="15"/>
    <x v="1"/>
    <n v="2"/>
    <n v="0"/>
    <n v="0"/>
    <n v="0"/>
    <x v="8"/>
    <x v="1"/>
    <x v="4"/>
    <x v="2"/>
  </r>
  <r>
    <x v="15"/>
    <x v="2"/>
    <n v="8"/>
    <n v="8"/>
    <n v="1"/>
    <n v="1"/>
    <x v="8"/>
    <x v="1"/>
    <x v="4"/>
    <x v="2"/>
  </r>
  <r>
    <x v="16"/>
    <x v="0"/>
    <n v="12"/>
    <n v="10"/>
    <n v="0.83330000000000004"/>
    <n v="3"/>
    <x v="8"/>
    <x v="1"/>
    <x v="5"/>
    <x v="4"/>
  </r>
  <r>
    <x v="16"/>
    <x v="1"/>
    <n v="2"/>
    <n v="2"/>
    <n v="1"/>
    <n v="0"/>
    <x v="8"/>
    <x v="1"/>
    <x v="5"/>
    <x v="4"/>
  </r>
  <r>
    <x v="16"/>
    <x v="2"/>
    <n v="5"/>
    <n v="2"/>
    <n v="0.4"/>
    <n v="0"/>
    <x v="8"/>
    <x v="1"/>
    <x v="5"/>
    <x v="4"/>
  </r>
  <r>
    <x v="17"/>
    <x v="0"/>
    <n v="51"/>
    <n v="14"/>
    <n v="0.27450000000000002"/>
    <n v="2"/>
    <x v="8"/>
    <x v="1"/>
    <x v="3"/>
    <x v="4"/>
  </r>
  <r>
    <x v="17"/>
    <x v="1"/>
    <n v="41"/>
    <n v="17"/>
    <n v="0.41460000000000002"/>
    <n v="1"/>
    <x v="8"/>
    <x v="1"/>
    <x v="3"/>
    <x v="4"/>
  </r>
  <r>
    <x v="17"/>
    <x v="2"/>
    <n v="76"/>
    <n v="70"/>
    <n v="0.92100000000000004"/>
    <n v="19"/>
    <x v="8"/>
    <x v="1"/>
    <x v="3"/>
    <x v="4"/>
  </r>
  <r>
    <x v="52"/>
    <x v="0"/>
    <n v="33"/>
    <n v="26"/>
    <n v="0.78779999999999994"/>
    <n v="1"/>
    <x v="8"/>
    <x v="1"/>
    <x v="3"/>
    <x v="3"/>
  </r>
  <r>
    <x v="52"/>
    <x v="1"/>
    <n v="20"/>
    <n v="17"/>
    <n v="0.85"/>
    <n v="3"/>
    <x v="8"/>
    <x v="1"/>
    <x v="3"/>
    <x v="3"/>
  </r>
  <r>
    <x v="52"/>
    <x v="2"/>
    <n v="39"/>
    <n v="36"/>
    <n v="0.92300000000000004"/>
    <n v="0"/>
    <x v="8"/>
    <x v="1"/>
    <x v="3"/>
    <x v="3"/>
  </r>
  <r>
    <x v="18"/>
    <x v="0"/>
    <n v="29"/>
    <n v="19"/>
    <n v="0.65510000000000002"/>
    <n v="0"/>
    <x v="8"/>
    <x v="1"/>
    <x v="3"/>
    <x v="1"/>
  </r>
  <r>
    <x v="18"/>
    <x v="1"/>
    <n v="8"/>
    <n v="7"/>
    <n v="0.875"/>
    <n v="0"/>
    <x v="8"/>
    <x v="1"/>
    <x v="3"/>
    <x v="1"/>
  </r>
  <r>
    <x v="18"/>
    <x v="2"/>
    <n v="25"/>
    <n v="20"/>
    <n v="0.8"/>
    <n v="0"/>
    <x v="8"/>
    <x v="1"/>
    <x v="3"/>
    <x v="1"/>
  </r>
  <r>
    <x v="19"/>
    <x v="0"/>
    <n v="16"/>
    <n v="6"/>
    <n v="0.375"/>
    <n v="0"/>
    <x v="8"/>
    <x v="1"/>
    <x v="6"/>
    <x v="4"/>
  </r>
  <r>
    <x v="19"/>
    <x v="1"/>
    <n v="11"/>
    <n v="2"/>
    <n v="0.18179999999999999"/>
    <n v="0"/>
    <x v="8"/>
    <x v="1"/>
    <x v="6"/>
    <x v="4"/>
  </r>
  <r>
    <x v="19"/>
    <x v="2"/>
    <n v="14"/>
    <n v="14"/>
    <n v="1"/>
    <n v="2"/>
    <x v="8"/>
    <x v="1"/>
    <x v="6"/>
    <x v="4"/>
  </r>
  <r>
    <x v="21"/>
    <x v="0"/>
    <n v="13"/>
    <n v="8"/>
    <n v="0.61529999999999996"/>
    <n v="1"/>
    <x v="8"/>
    <x v="1"/>
    <x v="0"/>
    <x v="1"/>
  </r>
  <r>
    <x v="21"/>
    <x v="1"/>
    <n v="6"/>
    <n v="6"/>
    <n v="1"/>
    <n v="2"/>
    <x v="8"/>
    <x v="1"/>
    <x v="0"/>
    <x v="1"/>
  </r>
  <r>
    <x v="21"/>
    <x v="2"/>
    <n v="13"/>
    <n v="12"/>
    <n v="0.92300000000000004"/>
    <n v="0"/>
    <x v="8"/>
    <x v="1"/>
    <x v="0"/>
    <x v="1"/>
  </r>
  <r>
    <x v="22"/>
    <x v="0"/>
    <n v="28"/>
    <n v="22"/>
    <n v="0.78569999999999995"/>
    <n v="3"/>
    <x v="8"/>
    <x v="1"/>
    <x v="8"/>
    <x v="1"/>
  </r>
  <r>
    <x v="22"/>
    <x v="1"/>
    <n v="21"/>
    <n v="13"/>
    <n v="0.61899999999999999"/>
    <n v="3"/>
    <x v="8"/>
    <x v="1"/>
    <x v="8"/>
    <x v="1"/>
  </r>
  <r>
    <x v="22"/>
    <x v="2"/>
    <n v="71"/>
    <n v="55"/>
    <n v="0.77459999999999996"/>
    <n v="9"/>
    <x v="8"/>
    <x v="1"/>
    <x v="8"/>
    <x v="1"/>
  </r>
  <r>
    <x v="23"/>
    <x v="0"/>
    <n v="9"/>
    <n v="8"/>
    <n v="0.88880000000000003"/>
    <n v="2"/>
    <x v="8"/>
    <x v="1"/>
    <x v="9"/>
    <x v="0"/>
  </r>
  <r>
    <x v="23"/>
    <x v="1"/>
    <n v="10"/>
    <n v="5"/>
    <n v="0.5"/>
    <n v="1"/>
    <x v="8"/>
    <x v="1"/>
    <x v="9"/>
    <x v="0"/>
  </r>
  <r>
    <x v="23"/>
    <x v="2"/>
    <n v="26"/>
    <n v="23"/>
    <n v="0.88460000000000005"/>
    <n v="1"/>
    <x v="8"/>
    <x v="1"/>
    <x v="9"/>
    <x v="0"/>
  </r>
  <r>
    <x v="24"/>
    <x v="0"/>
    <n v="30"/>
    <n v="20"/>
    <n v="0.66659999999999997"/>
    <n v="5"/>
    <x v="8"/>
    <x v="1"/>
    <x v="9"/>
    <x v="0"/>
  </r>
  <r>
    <x v="24"/>
    <x v="1"/>
    <n v="44"/>
    <n v="39"/>
    <n v="0.88629999999999998"/>
    <n v="8"/>
    <x v="8"/>
    <x v="1"/>
    <x v="9"/>
    <x v="0"/>
  </r>
  <r>
    <x v="24"/>
    <x v="2"/>
    <n v="23"/>
    <n v="20"/>
    <n v="0.86950000000000005"/>
    <n v="2"/>
    <x v="8"/>
    <x v="1"/>
    <x v="9"/>
    <x v="0"/>
  </r>
  <r>
    <x v="25"/>
    <x v="0"/>
    <n v="75"/>
    <n v="53"/>
    <n v="0.70660000000000001"/>
    <n v="7"/>
    <x v="8"/>
    <x v="1"/>
    <x v="10"/>
    <x v="1"/>
  </r>
  <r>
    <x v="25"/>
    <x v="1"/>
    <n v="23"/>
    <n v="17"/>
    <n v="0.73909999999999998"/>
    <n v="2"/>
    <x v="8"/>
    <x v="1"/>
    <x v="10"/>
    <x v="1"/>
  </r>
  <r>
    <x v="25"/>
    <x v="2"/>
    <n v="32"/>
    <n v="31"/>
    <n v="0.96870000000000001"/>
    <n v="0"/>
    <x v="8"/>
    <x v="1"/>
    <x v="10"/>
    <x v="1"/>
  </r>
  <r>
    <x v="26"/>
    <x v="0"/>
    <n v="86"/>
    <n v="68"/>
    <n v="0.79059999999999997"/>
    <n v="9"/>
    <x v="8"/>
    <x v="1"/>
    <x v="10"/>
    <x v="4"/>
  </r>
  <r>
    <x v="26"/>
    <x v="1"/>
    <n v="42"/>
    <n v="26"/>
    <n v="0.61899999999999999"/>
    <n v="3"/>
    <x v="8"/>
    <x v="1"/>
    <x v="10"/>
    <x v="4"/>
  </r>
  <r>
    <x v="26"/>
    <x v="2"/>
    <n v="45"/>
    <n v="43"/>
    <n v="0.95550000000000002"/>
    <n v="0"/>
    <x v="8"/>
    <x v="1"/>
    <x v="10"/>
    <x v="4"/>
  </r>
  <r>
    <x v="27"/>
    <x v="0"/>
    <n v="19"/>
    <n v="14"/>
    <n v="0.73680000000000001"/>
    <n v="0"/>
    <x v="8"/>
    <x v="1"/>
    <x v="10"/>
    <x v="0"/>
  </r>
  <r>
    <x v="27"/>
    <x v="1"/>
    <n v="9"/>
    <n v="7"/>
    <n v="0.77769999999999995"/>
    <n v="0"/>
    <x v="8"/>
    <x v="1"/>
    <x v="10"/>
    <x v="0"/>
  </r>
  <r>
    <x v="27"/>
    <x v="2"/>
    <n v="25"/>
    <n v="21"/>
    <n v="0.84"/>
    <n v="1"/>
    <x v="8"/>
    <x v="1"/>
    <x v="10"/>
    <x v="0"/>
  </r>
  <r>
    <x v="28"/>
    <x v="0"/>
    <n v="7"/>
    <n v="5"/>
    <n v="0.71419999999999995"/>
    <n v="0"/>
    <x v="8"/>
    <x v="1"/>
    <x v="11"/>
    <x v="2"/>
  </r>
  <r>
    <x v="28"/>
    <x v="1"/>
    <n v="3"/>
    <n v="2"/>
    <n v="0.66659999999999997"/>
    <n v="0"/>
    <x v="8"/>
    <x v="1"/>
    <x v="11"/>
    <x v="2"/>
  </r>
  <r>
    <x v="28"/>
    <x v="2"/>
    <n v="9"/>
    <n v="8"/>
    <n v="0.88880000000000003"/>
    <n v="0"/>
    <x v="8"/>
    <x v="1"/>
    <x v="11"/>
    <x v="2"/>
  </r>
  <r>
    <x v="30"/>
    <x v="0"/>
    <n v="14"/>
    <n v="9"/>
    <n v="0.64280000000000004"/>
    <n v="1"/>
    <x v="8"/>
    <x v="1"/>
    <x v="4"/>
    <x v="0"/>
  </r>
  <r>
    <x v="30"/>
    <x v="1"/>
    <n v="5"/>
    <n v="4"/>
    <n v="0.8"/>
    <n v="0"/>
    <x v="8"/>
    <x v="1"/>
    <x v="4"/>
    <x v="0"/>
  </r>
  <r>
    <x v="30"/>
    <x v="2"/>
    <n v="7"/>
    <n v="6"/>
    <n v="0.85709999999999997"/>
    <n v="0"/>
    <x v="8"/>
    <x v="1"/>
    <x v="4"/>
    <x v="0"/>
  </r>
  <r>
    <x v="31"/>
    <x v="0"/>
    <n v="6"/>
    <n v="6"/>
    <n v="1"/>
    <n v="0"/>
    <x v="8"/>
    <x v="1"/>
    <x v="4"/>
    <x v="1"/>
  </r>
  <r>
    <x v="31"/>
    <x v="1"/>
    <n v="3"/>
    <n v="3"/>
    <n v="1"/>
    <n v="0"/>
    <x v="8"/>
    <x v="1"/>
    <x v="4"/>
    <x v="1"/>
  </r>
  <r>
    <x v="31"/>
    <x v="2"/>
    <n v="4"/>
    <n v="3"/>
    <n v="0.75"/>
    <n v="0"/>
    <x v="8"/>
    <x v="1"/>
    <x v="4"/>
    <x v="1"/>
  </r>
  <r>
    <x v="32"/>
    <x v="0"/>
    <n v="8"/>
    <n v="1"/>
    <n v="0.125"/>
    <n v="0"/>
    <x v="8"/>
    <x v="1"/>
    <x v="4"/>
    <x v="3"/>
  </r>
  <r>
    <x v="32"/>
    <x v="1"/>
    <n v="3"/>
    <n v="2"/>
    <n v="0.66659999999999997"/>
    <n v="0"/>
    <x v="8"/>
    <x v="1"/>
    <x v="4"/>
    <x v="3"/>
  </r>
  <r>
    <x v="32"/>
    <x v="2"/>
    <n v="14"/>
    <n v="13"/>
    <n v="0.92849999999999999"/>
    <n v="0"/>
    <x v="8"/>
    <x v="1"/>
    <x v="4"/>
    <x v="3"/>
  </r>
  <r>
    <x v="33"/>
    <x v="0"/>
    <n v="6"/>
    <n v="4"/>
    <n v="0.66659999999999997"/>
    <n v="0"/>
    <x v="8"/>
    <x v="1"/>
    <x v="4"/>
    <x v="2"/>
  </r>
  <r>
    <x v="33"/>
    <x v="2"/>
    <n v="7"/>
    <n v="5"/>
    <n v="0.71419999999999995"/>
    <n v="1"/>
    <x v="8"/>
    <x v="1"/>
    <x v="4"/>
    <x v="2"/>
  </r>
  <r>
    <x v="34"/>
    <x v="0"/>
    <n v="8"/>
    <n v="5"/>
    <n v="0.625"/>
    <n v="1"/>
    <x v="8"/>
    <x v="1"/>
    <x v="4"/>
    <x v="1"/>
  </r>
  <r>
    <x v="34"/>
    <x v="1"/>
    <n v="5"/>
    <n v="4"/>
    <n v="0.8"/>
    <n v="1"/>
    <x v="8"/>
    <x v="1"/>
    <x v="4"/>
    <x v="1"/>
  </r>
  <r>
    <x v="34"/>
    <x v="2"/>
    <n v="19"/>
    <n v="13"/>
    <n v="0.68420000000000003"/>
    <n v="0"/>
    <x v="8"/>
    <x v="1"/>
    <x v="4"/>
    <x v="1"/>
  </r>
  <r>
    <x v="35"/>
    <x v="0"/>
    <n v="6"/>
    <n v="4"/>
    <n v="0.66659999999999997"/>
    <n v="0"/>
    <x v="8"/>
    <x v="1"/>
    <x v="4"/>
    <x v="0"/>
  </r>
  <r>
    <x v="35"/>
    <x v="1"/>
    <n v="2"/>
    <n v="1"/>
    <n v="0.5"/>
    <n v="0"/>
    <x v="8"/>
    <x v="1"/>
    <x v="4"/>
    <x v="0"/>
  </r>
  <r>
    <x v="35"/>
    <x v="2"/>
    <n v="7"/>
    <n v="7"/>
    <n v="1"/>
    <n v="0"/>
    <x v="8"/>
    <x v="1"/>
    <x v="4"/>
    <x v="0"/>
  </r>
  <r>
    <x v="36"/>
    <x v="0"/>
    <n v="12"/>
    <n v="12"/>
    <n v="1"/>
    <n v="1"/>
    <x v="8"/>
    <x v="1"/>
    <x v="12"/>
    <x v="1"/>
  </r>
  <r>
    <x v="36"/>
    <x v="1"/>
    <n v="10"/>
    <n v="9"/>
    <n v="0.9"/>
    <n v="3"/>
    <x v="8"/>
    <x v="1"/>
    <x v="12"/>
    <x v="1"/>
  </r>
  <r>
    <x v="36"/>
    <x v="2"/>
    <n v="16"/>
    <n v="14"/>
    <n v="0.875"/>
    <n v="2"/>
    <x v="8"/>
    <x v="1"/>
    <x v="12"/>
    <x v="1"/>
  </r>
  <r>
    <x v="37"/>
    <x v="0"/>
    <n v="14"/>
    <n v="8"/>
    <n v="0.57140000000000002"/>
    <n v="1"/>
    <x v="8"/>
    <x v="1"/>
    <x v="13"/>
    <x v="0"/>
  </r>
  <r>
    <x v="37"/>
    <x v="1"/>
    <n v="7"/>
    <n v="4"/>
    <n v="0.57140000000000002"/>
    <n v="0"/>
    <x v="8"/>
    <x v="1"/>
    <x v="13"/>
    <x v="0"/>
  </r>
  <r>
    <x v="37"/>
    <x v="2"/>
    <n v="36"/>
    <n v="33"/>
    <n v="0.91659999999999997"/>
    <n v="3"/>
    <x v="8"/>
    <x v="1"/>
    <x v="13"/>
    <x v="0"/>
  </r>
  <r>
    <x v="55"/>
    <x v="0"/>
    <n v="16"/>
    <n v="7"/>
    <n v="0.4375"/>
    <n v="1"/>
    <x v="8"/>
    <x v="1"/>
    <x v="13"/>
    <x v="0"/>
  </r>
  <r>
    <x v="55"/>
    <x v="1"/>
    <n v="21"/>
    <n v="16"/>
    <n v="0.76190000000000002"/>
    <n v="0"/>
    <x v="8"/>
    <x v="1"/>
    <x v="13"/>
    <x v="0"/>
  </r>
  <r>
    <x v="55"/>
    <x v="2"/>
    <n v="52"/>
    <n v="49"/>
    <n v="0.94230000000000003"/>
    <n v="0"/>
    <x v="8"/>
    <x v="1"/>
    <x v="13"/>
    <x v="0"/>
  </r>
  <r>
    <x v="38"/>
    <x v="0"/>
    <n v="21"/>
    <n v="16"/>
    <n v="0.76190000000000002"/>
    <n v="1"/>
    <x v="8"/>
    <x v="1"/>
    <x v="13"/>
    <x v="1"/>
  </r>
  <r>
    <x v="38"/>
    <x v="1"/>
    <n v="9"/>
    <n v="8"/>
    <n v="0.88880000000000003"/>
    <n v="2"/>
    <x v="8"/>
    <x v="1"/>
    <x v="13"/>
    <x v="1"/>
  </r>
  <r>
    <x v="38"/>
    <x v="2"/>
    <n v="41"/>
    <n v="35"/>
    <n v="0.85360000000000003"/>
    <n v="3"/>
    <x v="8"/>
    <x v="1"/>
    <x v="13"/>
    <x v="1"/>
  </r>
  <r>
    <x v="39"/>
    <x v="0"/>
    <n v="48"/>
    <n v="35"/>
    <n v="0.72909999999999997"/>
    <n v="6"/>
    <x v="8"/>
    <x v="1"/>
    <x v="2"/>
    <x v="3"/>
  </r>
  <r>
    <x v="39"/>
    <x v="1"/>
    <n v="23"/>
    <n v="22"/>
    <n v="0.95650000000000002"/>
    <n v="5"/>
    <x v="8"/>
    <x v="1"/>
    <x v="2"/>
    <x v="3"/>
  </r>
  <r>
    <x v="39"/>
    <x v="2"/>
    <n v="49"/>
    <n v="42"/>
    <n v="0.85709999999999997"/>
    <n v="5"/>
    <x v="8"/>
    <x v="1"/>
    <x v="2"/>
    <x v="3"/>
  </r>
  <r>
    <x v="40"/>
    <x v="0"/>
    <n v="28"/>
    <n v="15"/>
    <n v="0.53569999999999995"/>
    <n v="3"/>
    <x v="8"/>
    <x v="1"/>
    <x v="14"/>
    <x v="0"/>
  </r>
  <r>
    <x v="40"/>
    <x v="1"/>
    <n v="17"/>
    <n v="13"/>
    <n v="0.76470000000000005"/>
    <n v="0"/>
    <x v="8"/>
    <x v="1"/>
    <x v="14"/>
    <x v="0"/>
  </r>
  <r>
    <x v="40"/>
    <x v="2"/>
    <n v="34"/>
    <n v="30"/>
    <n v="0.88229999999999997"/>
    <n v="1"/>
    <x v="8"/>
    <x v="1"/>
    <x v="14"/>
    <x v="0"/>
  </r>
  <r>
    <x v="41"/>
    <x v="0"/>
    <n v="9"/>
    <n v="7"/>
    <n v="0.77769999999999995"/>
    <n v="2"/>
    <x v="8"/>
    <x v="1"/>
    <x v="14"/>
    <x v="3"/>
  </r>
  <r>
    <x v="41"/>
    <x v="1"/>
    <n v="8"/>
    <n v="5"/>
    <n v="0.625"/>
    <n v="0"/>
    <x v="8"/>
    <x v="1"/>
    <x v="14"/>
    <x v="3"/>
  </r>
  <r>
    <x v="41"/>
    <x v="2"/>
    <n v="8"/>
    <n v="8"/>
    <n v="1"/>
    <n v="0"/>
    <x v="8"/>
    <x v="1"/>
    <x v="14"/>
    <x v="3"/>
  </r>
  <r>
    <x v="42"/>
    <x v="0"/>
    <n v="46"/>
    <n v="38"/>
    <n v="0.82599999999999996"/>
    <n v="11"/>
    <x v="8"/>
    <x v="1"/>
    <x v="3"/>
    <x v="4"/>
  </r>
  <r>
    <x v="42"/>
    <x v="1"/>
    <n v="53"/>
    <n v="45"/>
    <n v="0.84899999999999998"/>
    <n v="12"/>
    <x v="8"/>
    <x v="1"/>
    <x v="3"/>
    <x v="4"/>
  </r>
  <r>
    <x v="42"/>
    <x v="2"/>
    <n v="107"/>
    <n v="94"/>
    <n v="0.87849999999999995"/>
    <n v="17"/>
    <x v="8"/>
    <x v="1"/>
    <x v="3"/>
    <x v="4"/>
  </r>
  <r>
    <x v="43"/>
    <x v="0"/>
    <n v="59"/>
    <n v="51"/>
    <n v="0.86439999999999995"/>
    <n v="2"/>
    <x v="8"/>
    <x v="1"/>
    <x v="6"/>
    <x v="4"/>
  </r>
  <r>
    <x v="43"/>
    <x v="1"/>
    <n v="27"/>
    <n v="21"/>
    <n v="0.77769999999999995"/>
    <n v="4"/>
    <x v="8"/>
    <x v="1"/>
    <x v="6"/>
    <x v="4"/>
  </r>
  <r>
    <x v="43"/>
    <x v="2"/>
    <n v="58"/>
    <n v="33"/>
    <n v="0.56889999999999996"/>
    <n v="0"/>
    <x v="8"/>
    <x v="1"/>
    <x v="6"/>
    <x v="4"/>
  </r>
  <r>
    <x v="44"/>
    <x v="0"/>
    <n v="79"/>
    <n v="24"/>
    <n v="0.30370000000000003"/>
    <n v="2"/>
    <x v="8"/>
    <x v="1"/>
    <x v="8"/>
    <x v="4"/>
  </r>
  <r>
    <x v="44"/>
    <x v="1"/>
    <n v="56"/>
    <n v="18"/>
    <n v="0.32140000000000002"/>
    <n v="2"/>
    <x v="8"/>
    <x v="1"/>
    <x v="8"/>
    <x v="4"/>
  </r>
  <r>
    <x v="44"/>
    <x v="2"/>
    <n v="49"/>
    <n v="47"/>
    <n v="0.95909999999999995"/>
    <n v="10"/>
    <x v="8"/>
    <x v="1"/>
    <x v="8"/>
    <x v="4"/>
  </r>
  <r>
    <x v="54"/>
    <x v="0"/>
    <n v="4"/>
    <n v="3"/>
    <n v="0.75"/>
    <n v="0"/>
    <x v="8"/>
    <x v="1"/>
    <x v="17"/>
    <x v="0"/>
  </r>
  <r>
    <x v="54"/>
    <x v="1"/>
    <n v="2"/>
    <n v="1"/>
    <n v="0.5"/>
    <n v="0"/>
    <x v="8"/>
    <x v="1"/>
    <x v="17"/>
    <x v="0"/>
  </r>
  <r>
    <x v="54"/>
    <x v="2"/>
    <n v="5"/>
    <n v="4"/>
    <n v="0.8"/>
    <n v="0"/>
    <x v="8"/>
    <x v="1"/>
    <x v="17"/>
    <x v="0"/>
  </r>
  <r>
    <x v="45"/>
    <x v="0"/>
    <n v="18"/>
    <n v="9"/>
    <n v="0.5"/>
    <n v="0"/>
    <x v="8"/>
    <x v="1"/>
    <x v="15"/>
    <x v="2"/>
  </r>
  <r>
    <x v="45"/>
    <x v="1"/>
    <n v="5"/>
    <n v="4"/>
    <n v="0.8"/>
    <n v="1"/>
    <x v="8"/>
    <x v="1"/>
    <x v="15"/>
    <x v="2"/>
  </r>
  <r>
    <x v="45"/>
    <x v="2"/>
    <n v="21"/>
    <n v="19"/>
    <n v="0.90469999999999995"/>
    <n v="0"/>
    <x v="8"/>
    <x v="1"/>
    <x v="15"/>
    <x v="2"/>
  </r>
  <r>
    <x v="46"/>
    <x v="0"/>
    <n v="54"/>
    <n v="31"/>
    <n v="0.57399999999999995"/>
    <n v="2"/>
    <x v="8"/>
    <x v="1"/>
    <x v="3"/>
    <x v="0"/>
  </r>
  <r>
    <x v="46"/>
    <x v="1"/>
    <n v="26"/>
    <n v="13"/>
    <n v="0.5"/>
    <n v="0"/>
    <x v="8"/>
    <x v="1"/>
    <x v="3"/>
    <x v="0"/>
  </r>
  <r>
    <x v="46"/>
    <x v="2"/>
    <n v="90"/>
    <n v="75"/>
    <n v="0.83330000000000004"/>
    <n v="7"/>
    <x v="8"/>
    <x v="1"/>
    <x v="3"/>
    <x v="0"/>
  </r>
  <r>
    <x v="47"/>
    <x v="0"/>
    <n v="25"/>
    <n v="19"/>
    <n v="0.76"/>
    <n v="0"/>
    <x v="8"/>
    <x v="1"/>
    <x v="8"/>
    <x v="3"/>
  </r>
  <r>
    <x v="47"/>
    <x v="1"/>
    <n v="24"/>
    <n v="17"/>
    <n v="0.70830000000000004"/>
    <n v="1"/>
    <x v="8"/>
    <x v="1"/>
    <x v="8"/>
    <x v="3"/>
  </r>
  <r>
    <x v="47"/>
    <x v="2"/>
    <n v="34"/>
    <n v="28"/>
    <n v="0.82350000000000001"/>
    <n v="2"/>
    <x v="8"/>
    <x v="1"/>
    <x v="8"/>
    <x v="3"/>
  </r>
  <r>
    <x v="48"/>
    <x v="0"/>
    <n v="38"/>
    <n v="31"/>
    <n v="0.81569999999999998"/>
    <n v="1"/>
    <x v="8"/>
    <x v="1"/>
    <x v="8"/>
    <x v="4"/>
  </r>
  <r>
    <x v="48"/>
    <x v="1"/>
    <n v="35"/>
    <n v="32"/>
    <n v="0.91420000000000001"/>
    <n v="2"/>
    <x v="8"/>
    <x v="1"/>
    <x v="8"/>
    <x v="4"/>
  </r>
  <r>
    <x v="48"/>
    <x v="2"/>
    <n v="50"/>
    <n v="48"/>
    <n v="0.96"/>
    <n v="4"/>
    <x v="8"/>
    <x v="1"/>
    <x v="8"/>
    <x v="4"/>
  </r>
  <r>
    <x v="49"/>
    <x v="0"/>
    <n v="44"/>
    <n v="25"/>
    <n v="0.56810000000000005"/>
    <n v="0"/>
    <x v="8"/>
    <x v="1"/>
    <x v="8"/>
    <x v="0"/>
  </r>
  <r>
    <x v="49"/>
    <x v="1"/>
    <n v="18"/>
    <n v="14"/>
    <n v="0.77769999999999995"/>
    <n v="3"/>
    <x v="8"/>
    <x v="1"/>
    <x v="8"/>
    <x v="0"/>
  </r>
  <r>
    <x v="49"/>
    <x v="2"/>
    <n v="30"/>
    <n v="25"/>
    <n v="0.83330000000000004"/>
    <n v="2"/>
    <x v="8"/>
    <x v="1"/>
    <x v="8"/>
    <x v="0"/>
  </r>
  <r>
    <x v="50"/>
    <x v="0"/>
    <n v="13"/>
    <n v="6"/>
    <n v="0.46150000000000002"/>
    <n v="0"/>
    <x v="8"/>
    <x v="1"/>
    <x v="16"/>
    <x v="0"/>
  </r>
  <r>
    <x v="50"/>
    <x v="1"/>
    <n v="5"/>
    <n v="2"/>
    <n v="0.4"/>
    <n v="0"/>
    <x v="8"/>
    <x v="1"/>
    <x v="16"/>
    <x v="0"/>
  </r>
  <r>
    <x v="50"/>
    <x v="2"/>
    <n v="14"/>
    <n v="13"/>
    <n v="0.92849999999999999"/>
    <n v="2"/>
    <x v="8"/>
    <x v="1"/>
    <x v="16"/>
    <x v="0"/>
  </r>
  <r>
    <x v="51"/>
    <x v="0"/>
    <n v="20"/>
    <n v="15"/>
    <n v="0.75"/>
    <n v="3"/>
    <x v="8"/>
    <x v="1"/>
    <x v="16"/>
    <x v="2"/>
  </r>
  <r>
    <x v="51"/>
    <x v="1"/>
    <n v="8"/>
    <n v="8"/>
    <n v="1"/>
    <n v="0"/>
    <x v="8"/>
    <x v="1"/>
    <x v="16"/>
    <x v="2"/>
  </r>
  <r>
    <x v="51"/>
    <x v="2"/>
    <n v="23"/>
    <n v="20"/>
    <n v="0.86950000000000005"/>
    <n v="0"/>
    <x v="8"/>
    <x v="1"/>
    <x v="16"/>
    <x v="2"/>
  </r>
  <r>
    <x v="0"/>
    <x v="0"/>
    <n v="8"/>
    <n v="5"/>
    <n v="0.625"/>
    <n v="1"/>
    <x v="9"/>
    <x v="1"/>
    <x v="0"/>
    <x v="0"/>
  </r>
  <r>
    <x v="0"/>
    <x v="1"/>
    <n v="27"/>
    <n v="24"/>
    <n v="0.88880000000000003"/>
    <n v="4"/>
    <x v="9"/>
    <x v="1"/>
    <x v="0"/>
    <x v="0"/>
  </r>
  <r>
    <x v="0"/>
    <x v="2"/>
    <n v="30"/>
    <n v="25"/>
    <n v="0.83330000000000004"/>
    <n v="2"/>
    <x v="9"/>
    <x v="1"/>
    <x v="0"/>
    <x v="0"/>
  </r>
  <r>
    <x v="1"/>
    <x v="0"/>
    <n v="10"/>
    <n v="8"/>
    <n v="0.8"/>
    <n v="0"/>
    <x v="9"/>
    <x v="1"/>
    <x v="0"/>
    <x v="1"/>
  </r>
  <r>
    <x v="1"/>
    <x v="1"/>
    <n v="4"/>
    <n v="3"/>
    <n v="0.75"/>
    <n v="1"/>
    <x v="9"/>
    <x v="1"/>
    <x v="0"/>
    <x v="1"/>
  </r>
  <r>
    <x v="1"/>
    <x v="2"/>
    <n v="8"/>
    <n v="7"/>
    <n v="0.875"/>
    <n v="0"/>
    <x v="9"/>
    <x v="1"/>
    <x v="0"/>
    <x v="1"/>
  </r>
  <r>
    <x v="2"/>
    <x v="0"/>
    <n v="8"/>
    <n v="3"/>
    <n v="0.375"/>
    <n v="0"/>
    <x v="9"/>
    <x v="1"/>
    <x v="1"/>
    <x v="0"/>
  </r>
  <r>
    <x v="2"/>
    <x v="1"/>
    <n v="16"/>
    <n v="11"/>
    <n v="0.6875"/>
    <n v="4"/>
    <x v="9"/>
    <x v="1"/>
    <x v="1"/>
    <x v="0"/>
  </r>
  <r>
    <x v="2"/>
    <x v="2"/>
    <n v="15"/>
    <n v="13"/>
    <n v="0.86660000000000004"/>
    <n v="3"/>
    <x v="9"/>
    <x v="1"/>
    <x v="1"/>
    <x v="0"/>
  </r>
  <r>
    <x v="3"/>
    <x v="0"/>
    <n v="2"/>
    <n v="1"/>
    <n v="0.5"/>
    <n v="0"/>
    <x v="9"/>
    <x v="1"/>
    <x v="1"/>
    <x v="1"/>
  </r>
  <r>
    <x v="3"/>
    <x v="1"/>
    <n v="2"/>
    <n v="1"/>
    <n v="0.5"/>
    <n v="0"/>
    <x v="9"/>
    <x v="1"/>
    <x v="1"/>
    <x v="1"/>
  </r>
  <r>
    <x v="3"/>
    <x v="2"/>
    <n v="20"/>
    <n v="19"/>
    <n v="0.95"/>
    <n v="2"/>
    <x v="9"/>
    <x v="1"/>
    <x v="1"/>
    <x v="1"/>
  </r>
  <r>
    <x v="4"/>
    <x v="0"/>
    <n v="7"/>
    <n v="4"/>
    <n v="0.57140000000000002"/>
    <n v="0"/>
    <x v="9"/>
    <x v="1"/>
    <x v="1"/>
    <x v="2"/>
  </r>
  <r>
    <x v="4"/>
    <x v="1"/>
    <n v="3"/>
    <n v="2"/>
    <n v="0.66659999999999997"/>
    <n v="0"/>
    <x v="9"/>
    <x v="1"/>
    <x v="1"/>
    <x v="2"/>
  </r>
  <r>
    <x v="4"/>
    <x v="2"/>
    <n v="14"/>
    <n v="14"/>
    <n v="1"/>
    <n v="0"/>
    <x v="9"/>
    <x v="1"/>
    <x v="1"/>
    <x v="2"/>
  </r>
  <r>
    <x v="5"/>
    <x v="0"/>
    <n v="14"/>
    <n v="8"/>
    <n v="0.57140000000000002"/>
    <n v="3"/>
    <x v="9"/>
    <x v="1"/>
    <x v="1"/>
    <x v="0"/>
  </r>
  <r>
    <x v="5"/>
    <x v="1"/>
    <n v="9"/>
    <n v="6"/>
    <n v="0.66659999999999997"/>
    <n v="1"/>
    <x v="9"/>
    <x v="1"/>
    <x v="1"/>
    <x v="0"/>
  </r>
  <r>
    <x v="5"/>
    <x v="2"/>
    <n v="28"/>
    <n v="26"/>
    <n v="0.92849999999999999"/>
    <n v="6"/>
    <x v="9"/>
    <x v="1"/>
    <x v="1"/>
    <x v="0"/>
  </r>
  <r>
    <x v="6"/>
    <x v="0"/>
    <n v="17"/>
    <n v="15"/>
    <n v="0.88229999999999997"/>
    <n v="2"/>
    <x v="9"/>
    <x v="1"/>
    <x v="1"/>
    <x v="2"/>
  </r>
  <r>
    <x v="6"/>
    <x v="1"/>
    <n v="3"/>
    <n v="2"/>
    <n v="0.66659999999999997"/>
    <n v="0"/>
    <x v="9"/>
    <x v="1"/>
    <x v="1"/>
    <x v="2"/>
  </r>
  <r>
    <x v="6"/>
    <x v="2"/>
    <n v="34"/>
    <n v="31"/>
    <n v="0.91169999999999995"/>
    <n v="2"/>
    <x v="9"/>
    <x v="1"/>
    <x v="1"/>
    <x v="2"/>
  </r>
  <r>
    <x v="7"/>
    <x v="0"/>
    <n v="30"/>
    <n v="23"/>
    <n v="0.76659999999999995"/>
    <n v="7"/>
    <x v="9"/>
    <x v="1"/>
    <x v="1"/>
    <x v="3"/>
  </r>
  <r>
    <x v="7"/>
    <x v="1"/>
    <n v="15"/>
    <n v="12"/>
    <n v="0.8"/>
    <n v="3"/>
    <x v="9"/>
    <x v="1"/>
    <x v="1"/>
    <x v="3"/>
  </r>
  <r>
    <x v="7"/>
    <x v="2"/>
    <n v="62"/>
    <n v="58"/>
    <n v="0.93540000000000001"/>
    <n v="9"/>
    <x v="9"/>
    <x v="1"/>
    <x v="1"/>
    <x v="3"/>
  </r>
  <r>
    <x v="8"/>
    <x v="0"/>
    <n v="46"/>
    <n v="26"/>
    <n v="0.56520000000000004"/>
    <n v="3"/>
    <x v="9"/>
    <x v="1"/>
    <x v="2"/>
    <x v="0"/>
  </r>
  <r>
    <x v="8"/>
    <x v="1"/>
    <n v="86"/>
    <n v="57"/>
    <n v="0.66269999999999996"/>
    <n v="7"/>
    <x v="9"/>
    <x v="1"/>
    <x v="2"/>
    <x v="0"/>
  </r>
  <r>
    <x v="8"/>
    <x v="2"/>
    <n v="139"/>
    <n v="123"/>
    <n v="0.88480000000000003"/>
    <n v="16"/>
    <x v="9"/>
    <x v="1"/>
    <x v="2"/>
    <x v="0"/>
  </r>
  <r>
    <x v="9"/>
    <x v="0"/>
    <n v="51"/>
    <n v="43"/>
    <n v="0.84309999999999996"/>
    <n v="1"/>
    <x v="9"/>
    <x v="1"/>
    <x v="2"/>
    <x v="4"/>
  </r>
  <r>
    <x v="9"/>
    <x v="1"/>
    <n v="52"/>
    <n v="39"/>
    <n v="0.75"/>
    <n v="0"/>
    <x v="9"/>
    <x v="1"/>
    <x v="2"/>
    <x v="4"/>
  </r>
  <r>
    <x v="9"/>
    <x v="2"/>
    <n v="27"/>
    <n v="27"/>
    <n v="1"/>
    <n v="0"/>
    <x v="9"/>
    <x v="1"/>
    <x v="2"/>
    <x v="4"/>
  </r>
  <r>
    <x v="10"/>
    <x v="0"/>
    <n v="15"/>
    <n v="12"/>
    <n v="0.8"/>
    <n v="0"/>
    <x v="9"/>
    <x v="1"/>
    <x v="2"/>
    <x v="1"/>
  </r>
  <r>
    <x v="10"/>
    <x v="1"/>
    <n v="4"/>
    <n v="2"/>
    <n v="0.5"/>
    <n v="0"/>
    <x v="9"/>
    <x v="1"/>
    <x v="2"/>
    <x v="1"/>
  </r>
  <r>
    <x v="10"/>
    <x v="2"/>
    <n v="23"/>
    <n v="21"/>
    <n v="0.91300000000000003"/>
    <n v="2"/>
    <x v="9"/>
    <x v="1"/>
    <x v="2"/>
    <x v="1"/>
  </r>
  <r>
    <x v="11"/>
    <x v="0"/>
    <n v="46"/>
    <n v="32"/>
    <n v="0.6956"/>
    <n v="4"/>
    <x v="9"/>
    <x v="1"/>
    <x v="2"/>
    <x v="2"/>
  </r>
  <r>
    <x v="11"/>
    <x v="1"/>
    <n v="31"/>
    <n v="23"/>
    <n v="0.7419"/>
    <n v="3"/>
    <x v="9"/>
    <x v="1"/>
    <x v="2"/>
    <x v="2"/>
  </r>
  <r>
    <x v="11"/>
    <x v="2"/>
    <n v="55"/>
    <n v="52"/>
    <n v="0.94540000000000002"/>
    <n v="9"/>
    <x v="9"/>
    <x v="1"/>
    <x v="2"/>
    <x v="2"/>
  </r>
  <r>
    <x v="12"/>
    <x v="0"/>
    <n v="37"/>
    <n v="28"/>
    <n v="0.75670000000000004"/>
    <n v="2"/>
    <x v="9"/>
    <x v="1"/>
    <x v="2"/>
    <x v="1"/>
  </r>
  <r>
    <x v="12"/>
    <x v="1"/>
    <n v="28"/>
    <n v="18"/>
    <n v="0.64280000000000004"/>
    <n v="1"/>
    <x v="9"/>
    <x v="1"/>
    <x v="2"/>
    <x v="1"/>
  </r>
  <r>
    <x v="12"/>
    <x v="2"/>
    <n v="93"/>
    <n v="80"/>
    <n v="0.86019999999999996"/>
    <n v="18"/>
    <x v="9"/>
    <x v="1"/>
    <x v="2"/>
    <x v="1"/>
  </r>
  <r>
    <x v="53"/>
    <x v="0"/>
    <n v="4"/>
    <n v="3"/>
    <n v="0.75"/>
    <n v="0"/>
    <x v="9"/>
    <x v="1"/>
    <x v="0"/>
    <x v="3"/>
  </r>
  <r>
    <x v="53"/>
    <x v="1"/>
    <n v="1"/>
    <n v="1"/>
    <n v="1"/>
    <n v="0"/>
    <x v="9"/>
    <x v="1"/>
    <x v="0"/>
    <x v="3"/>
  </r>
  <r>
    <x v="53"/>
    <x v="2"/>
    <n v="26"/>
    <n v="26"/>
    <n v="1"/>
    <n v="1"/>
    <x v="9"/>
    <x v="1"/>
    <x v="0"/>
    <x v="3"/>
  </r>
  <r>
    <x v="13"/>
    <x v="0"/>
    <n v="55"/>
    <n v="47"/>
    <n v="0.85450000000000004"/>
    <n v="4"/>
    <x v="9"/>
    <x v="1"/>
    <x v="3"/>
    <x v="3"/>
  </r>
  <r>
    <x v="13"/>
    <x v="1"/>
    <n v="23"/>
    <n v="22"/>
    <n v="0.95650000000000002"/>
    <n v="4"/>
    <x v="9"/>
    <x v="1"/>
    <x v="3"/>
    <x v="3"/>
  </r>
  <r>
    <x v="13"/>
    <x v="2"/>
    <n v="114"/>
    <n v="99"/>
    <n v="0.86839999999999995"/>
    <n v="22"/>
    <x v="9"/>
    <x v="1"/>
    <x v="3"/>
    <x v="3"/>
  </r>
  <r>
    <x v="14"/>
    <x v="0"/>
    <n v="69"/>
    <n v="47"/>
    <n v="0.68110000000000004"/>
    <n v="3"/>
    <x v="9"/>
    <x v="1"/>
    <x v="2"/>
    <x v="2"/>
  </r>
  <r>
    <x v="14"/>
    <x v="1"/>
    <n v="50"/>
    <n v="35"/>
    <n v="0.7"/>
    <n v="1"/>
    <x v="9"/>
    <x v="1"/>
    <x v="2"/>
    <x v="2"/>
  </r>
  <r>
    <x v="14"/>
    <x v="2"/>
    <n v="52"/>
    <n v="48"/>
    <n v="0.92300000000000004"/>
    <n v="2"/>
    <x v="9"/>
    <x v="1"/>
    <x v="2"/>
    <x v="2"/>
  </r>
  <r>
    <x v="15"/>
    <x v="0"/>
    <n v="8"/>
    <n v="7"/>
    <n v="0.875"/>
    <n v="2"/>
    <x v="9"/>
    <x v="1"/>
    <x v="4"/>
    <x v="2"/>
  </r>
  <r>
    <x v="15"/>
    <x v="1"/>
    <n v="5"/>
    <n v="4"/>
    <n v="0.8"/>
    <n v="0"/>
    <x v="9"/>
    <x v="1"/>
    <x v="4"/>
    <x v="2"/>
  </r>
  <r>
    <x v="15"/>
    <x v="2"/>
    <n v="9"/>
    <n v="8"/>
    <n v="0.88880000000000003"/>
    <n v="1"/>
    <x v="9"/>
    <x v="1"/>
    <x v="4"/>
    <x v="2"/>
  </r>
  <r>
    <x v="16"/>
    <x v="0"/>
    <n v="16"/>
    <n v="14"/>
    <n v="0.875"/>
    <n v="5"/>
    <x v="9"/>
    <x v="1"/>
    <x v="5"/>
    <x v="4"/>
  </r>
  <r>
    <x v="16"/>
    <x v="1"/>
    <n v="0"/>
    <n v="0"/>
    <m/>
    <n v="0"/>
    <x v="9"/>
    <x v="1"/>
    <x v="5"/>
    <x v="4"/>
  </r>
  <r>
    <x v="16"/>
    <x v="2"/>
    <n v="7"/>
    <n v="4"/>
    <n v="0.57140000000000002"/>
    <n v="0"/>
    <x v="9"/>
    <x v="1"/>
    <x v="5"/>
    <x v="4"/>
  </r>
  <r>
    <x v="17"/>
    <x v="0"/>
    <n v="66"/>
    <n v="46"/>
    <n v="0.69689999999999996"/>
    <n v="9"/>
    <x v="9"/>
    <x v="1"/>
    <x v="3"/>
    <x v="4"/>
  </r>
  <r>
    <x v="17"/>
    <x v="1"/>
    <n v="85"/>
    <n v="71"/>
    <n v="0.83520000000000005"/>
    <n v="16"/>
    <x v="9"/>
    <x v="1"/>
    <x v="3"/>
    <x v="4"/>
  </r>
  <r>
    <x v="17"/>
    <x v="2"/>
    <n v="74"/>
    <n v="66"/>
    <n v="0.89180000000000004"/>
    <n v="19"/>
    <x v="9"/>
    <x v="1"/>
    <x v="3"/>
    <x v="4"/>
  </r>
  <r>
    <x v="52"/>
    <x v="0"/>
    <n v="37"/>
    <n v="27"/>
    <n v="0.72970000000000002"/>
    <n v="2"/>
    <x v="9"/>
    <x v="1"/>
    <x v="3"/>
    <x v="3"/>
  </r>
  <r>
    <x v="52"/>
    <x v="1"/>
    <n v="19"/>
    <n v="18"/>
    <n v="0.94730000000000003"/>
    <n v="5"/>
    <x v="9"/>
    <x v="1"/>
    <x v="3"/>
    <x v="3"/>
  </r>
  <r>
    <x v="52"/>
    <x v="2"/>
    <n v="31"/>
    <n v="29"/>
    <n v="0.93540000000000001"/>
    <n v="0"/>
    <x v="9"/>
    <x v="1"/>
    <x v="3"/>
    <x v="3"/>
  </r>
  <r>
    <x v="18"/>
    <x v="0"/>
    <n v="16"/>
    <n v="14"/>
    <n v="0.875"/>
    <n v="0"/>
    <x v="9"/>
    <x v="1"/>
    <x v="3"/>
    <x v="1"/>
  </r>
  <r>
    <x v="18"/>
    <x v="1"/>
    <n v="7"/>
    <n v="6"/>
    <n v="0.85709999999999997"/>
    <n v="0"/>
    <x v="9"/>
    <x v="1"/>
    <x v="3"/>
    <x v="1"/>
  </r>
  <r>
    <x v="18"/>
    <x v="2"/>
    <n v="29"/>
    <n v="26"/>
    <n v="0.89649999999999996"/>
    <n v="0"/>
    <x v="9"/>
    <x v="1"/>
    <x v="3"/>
    <x v="1"/>
  </r>
  <r>
    <x v="19"/>
    <x v="0"/>
    <n v="15"/>
    <n v="7"/>
    <n v="0.46660000000000001"/>
    <n v="1"/>
    <x v="9"/>
    <x v="1"/>
    <x v="6"/>
    <x v="4"/>
  </r>
  <r>
    <x v="19"/>
    <x v="1"/>
    <n v="11"/>
    <n v="4"/>
    <n v="0.36359999999999998"/>
    <n v="0"/>
    <x v="9"/>
    <x v="1"/>
    <x v="6"/>
    <x v="4"/>
  </r>
  <r>
    <x v="19"/>
    <x v="2"/>
    <n v="18"/>
    <n v="14"/>
    <n v="0.77769999999999995"/>
    <n v="0"/>
    <x v="9"/>
    <x v="1"/>
    <x v="6"/>
    <x v="4"/>
  </r>
  <r>
    <x v="21"/>
    <x v="0"/>
    <n v="9"/>
    <n v="5"/>
    <n v="0.55549999999999999"/>
    <n v="2"/>
    <x v="9"/>
    <x v="1"/>
    <x v="0"/>
    <x v="1"/>
  </r>
  <r>
    <x v="21"/>
    <x v="1"/>
    <n v="8"/>
    <n v="7"/>
    <n v="0.875"/>
    <n v="2"/>
    <x v="9"/>
    <x v="1"/>
    <x v="0"/>
    <x v="1"/>
  </r>
  <r>
    <x v="21"/>
    <x v="2"/>
    <n v="14"/>
    <n v="11"/>
    <n v="0.78569999999999995"/>
    <n v="0"/>
    <x v="9"/>
    <x v="1"/>
    <x v="0"/>
    <x v="1"/>
  </r>
  <r>
    <x v="22"/>
    <x v="0"/>
    <n v="35"/>
    <n v="22"/>
    <n v="0.62849999999999995"/>
    <n v="1"/>
    <x v="9"/>
    <x v="1"/>
    <x v="8"/>
    <x v="1"/>
  </r>
  <r>
    <x v="22"/>
    <x v="1"/>
    <n v="15"/>
    <n v="11"/>
    <n v="0.73329999999999995"/>
    <n v="0"/>
    <x v="9"/>
    <x v="1"/>
    <x v="8"/>
    <x v="1"/>
  </r>
  <r>
    <x v="22"/>
    <x v="2"/>
    <n v="83"/>
    <n v="70"/>
    <n v="0.84330000000000005"/>
    <n v="17"/>
    <x v="9"/>
    <x v="1"/>
    <x v="8"/>
    <x v="1"/>
  </r>
  <r>
    <x v="23"/>
    <x v="0"/>
    <n v="18"/>
    <n v="14"/>
    <n v="0.77769999999999995"/>
    <n v="1"/>
    <x v="9"/>
    <x v="1"/>
    <x v="9"/>
    <x v="0"/>
  </r>
  <r>
    <x v="23"/>
    <x v="1"/>
    <n v="12"/>
    <n v="10"/>
    <n v="0.83330000000000004"/>
    <n v="1"/>
    <x v="9"/>
    <x v="1"/>
    <x v="9"/>
    <x v="0"/>
  </r>
  <r>
    <x v="23"/>
    <x v="2"/>
    <n v="16"/>
    <n v="15"/>
    <n v="0.9375"/>
    <n v="0"/>
    <x v="9"/>
    <x v="1"/>
    <x v="9"/>
    <x v="0"/>
  </r>
  <r>
    <x v="24"/>
    <x v="0"/>
    <n v="26"/>
    <n v="19"/>
    <n v="0.73070000000000002"/>
    <n v="2"/>
    <x v="9"/>
    <x v="1"/>
    <x v="9"/>
    <x v="0"/>
  </r>
  <r>
    <x v="24"/>
    <x v="1"/>
    <n v="52"/>
    <n v="40"/>
    <n v="0.76919999999999999"/>
    <n v="10"/>
    <x v="9"/>
    <x v="1"/>
    <x v="9"/>
    <x v="0"/>
  </r>
  <r>
    <x v="24"/>
    <x v="2"/>
    <n v="21"/>
    <n v="21"/>
    <n v="1"/>
    <n v="1"/>
    <x v="9"/>
    <x v="1"/>
    <x v="9"/>
    <x v="0"/>
  </r>
  <r>
    <x v="25"/>
    <x v="0"/>
    <n v="80"/>
    <n v="57"/>
    <n v="0.71250000000000002"/>
    <n v="5"/>
    <x v="9"/>
    <x v="1"/>
    <x v="10"/>
    <x v="1"/>
  </r>
  <r>
    <x v="25"/>
    <x v="1"/>
    <n v="25"/>
    <n v="21"/>
    <n v="0.84"/>
    <n v="3"/>
    <x v="9"/>
    <x v="1"/>
    <x v="10"/>
    <x v="1"/>
  </r>
  <r>
    <x v="25"/>
    <x v="2"/>
    <n v="45"/>
    <n v="35"/>
    <n v="0.77769999999999995"/>
    <n v="0"/>
    <x v="9"/>
    <x v="1"/>
    <x v="10"/>
    <x v="1"/>
  </r>
  <r>
    <x v="26"/>
    <x v="0"/>
    <n v="73"/>
    <n v="61"/>
    <n v="0.83560000000000001"/>
    <n v="10"/>
    <x v="9"/>
    <x v="1"/>
    <x v="10"/>
    <x v="4"/>
  </r>
  <r>
    <x v="26"/>
    <x v="1"/>
    <n v="30"/>
    <n v="17"/>
    <n v="0.56659999999999999"/>
    <n v="2"/>
    <x v="9"/>
    <x v="1"/>
    <x v="10"/>
    <x v="4"/>
  </r>
  <r>
    <x v="26"/>
    <x v="2"/>
    <n v="56"/>
    <n v="47"/>
    <n v="0.83919999999999995"/>
    <n v="0"/>
    <x v="9"/>
    <x v="1"/>
    <x v="10"/>
    <x v="4"/>
  </r>
  <r>
    <x v="27"/>
    <x v="0"/>
    <n v="27"/>
    <n v="16"/>
    <n v="0.59250000000000003"/>
    <n v="0"/>
    <x v="9"/>
    <x v="1"/>
    <x v="10"/>
    <x v="0"/>
  </r>
  <r>
    <x v="27"/>
    <x v="1"/>
    <n v="8"/>
    <n v="6"/>
    <n v="0.75"/>
    <n v="2"/>
    <x v="9"/>
    <x v="1"/>
    <x v="10"/>
    <x v="0"/>
  </r>
  <r>
    <x v="27"/>
    <x v="2"/>
    <n v="19"/>
    <n v="17"/>
    <n v="0.89470000000000005"/>
    <n v="4"/>
    <x v="9"/>
    <x v="1"/>
    <x v="10"/>
    <x v="0"/>
  </r>
  <r>
    <x v="28"/>
    <x v="0"/>
    <n v="5"/>
    <n v="2"/>
    <n v="0.4"/>
    <n v="1"/>
    <x v="9"/>
    <x v="1"/>
    <x v="11"/>
    <x v="2"/>
  </r>
  <r>
    <x v="28"/>
    <x v="1"/>
    <n v="1"/>
    <n v="1"/>
    <n v="1"/>
    <n v="0"/>
    <x v="9"/>
    <x v="1"/>
    <x v="11"/>
    <x v="2"/>
  </r>
  <r>
    <x v="28"/>
    <x v="2"/>
    <n v="10"/>
    <n v="9"/>
    <n v="0.9"/>
    <n v="0"/>
    <x v="9"/>
    <x v="1"/>
    <x v="11"/>
    <x v="2"/>
  </r>
  <r>
    <x v="30"/>
    <x v="0"/>
    <n v="7"/>
    <n v="5"/>
    <n v="0.71419999999999995"/>
    <n v="2"/>
    <x v="9"/>
    <x v="1"/>
    <x v="4"/>
    <x v="0"/>
  </r>
  <r>
    <x v="30"/>
    <x v="1"/>
    <n v="11"/>
    <n v="8"/>
    <n v="0.72719999999999996"/>
    <n v="0"/>
    <x v="9"/>
    <x v="1"/>
    <x v="4"/>
    <x v="0"/>
  </r>
  <r>
    <x v="30"/>
    <x v="2"/>
    <n v="17"/>
    <n v="17"/>
    <n v="1"/>
    <n v="0"/>
    <x v="9"/>
    <x v="1"/>
    <x v="4"/>
    <x v="0"/>
  </r>
  <r>
    <x v="31"/>
    <x v="0"/>
    <n v="1"/>
    <n v="1"/>
    <n v="1"/>
    <n v="0"/>
    <x v="9"/>
    <x v="1"/>
    <x v="4"/>
    <x v="1"/>
  </r>
  <r>
    <x v="31"/>
    <x v="1"/>
    <n v="3"/>
    <n v="3"/>
    <n v="1"/>
    <n v="0"/>
    <x v="9"/>
    <x v="1"/>
    <x v="4"/>
    <x v="1"/>
  </r>
  <r>
    <x v="31"/>
    <x v="2"/>
    <n v="9"/>
    <n v="6"/>
    <n v="0.66659999999999997"/>
    <n v="1"/>
    <x v="9"/>
    <x v="1"/>
    <x v="4"/>
    <x v="1"/>
  </r>
  <r>
    <x v="32"/>
    <x v="0"/>
    <n v="10"/>
    <n v="9"/>
    <n v="0.9"/>
    <n v="0"/>
    <x v="9"/>
    <x v="1"/>
    <x v="4"/>
    <x v="3"/>
  </r>
  <r>
    <x v="32"/>
    <x v="1"/>
    <n v="6"/>
    <n v="4"/>
    <n v="0.66659999999999997"/>
    <n v="0"/>
    <x v="9"/>
    <x v="1"/>
    <x v="4"/>
    <x v="3"/>
  </r>
  <r>
    <x v="32"/>
    <x v="2"/>
    <n v="9"/>
    <n v="9"/>
    <n v="1"/>
    <n v="1"/>
    <x v="9"/>
    <x v="1"/>
    <x v="4"/>
    <x v="3"/>
  </r>
  <r>
    <x v="33"/>
    <x v="0"/>
    <n v="6"/>
    <n v="4"/>
    <n v="0.66659999999999997"/>
    <n v="0"/>
    <x v="9"/>
    <x v="1"/>
    <x v="4"/>
    <x v="2"/>
  </r>
  <r>
    <x v="33"/>
    <x v="1"/>
    <n v="3"/>
    <n v="3"/>
    <n v="1"/>
    <n v="0"/>
    <x v="9"/>
    <x v="1"/>
    <x v="4"/>
    <x v="2"/>
  </r>
  <r>
    <x v="33"/>
    <x v="2"/>
    <n v="9"/>
    <n v="8"/>
    <n v="0.88880000000000003"/>
    <n v="1"/>
    <x v="9"/>
    <x v="1"/>
    <x v="4"/>
    <x v="2"/>
  </r>
  <r>
    <x v="34"/>
    <x v="0"/>
    <n v="13"/>
    <n v="10"/>
    <n v="0.76919999999999999"/>
    <n v="2"/>
    <x v="9"/>
    <x v="1"/>
    <x v="4"/>
    <x v="1"/>
  </r>
  <r>
    <x v="34"/>
    <x v="1"/>
    <n v="6"/>
    <n v="3"/>
    <n v="0.5"/>
    <n v="0"/>
    <x v="9"/>
    <x v="1"/>
    <x v="4"/>
    <x v="1"/>
  </r>
  <r>
    <x v="34"/>
    <x v="2"/>
    <n v="23"/>
    <n v="17"/>
    <n v="0.73909999999999998"/>
    <n v="0"/>
    <x v="9"/>
    <x v="1"/>
    <x v="4"/>
    <x v="1"/>
  </r>
  <r>
    <x v="35"/>
    <x v="0"/>
    <n v="9"/>
    <n v="5"/>
    <n v="0.55549999999999999"/>
    <n v="0"/>
    <x v="9"/>
    <x v="1"/>
    <x v="4"/>
    <x v="0"/>
  </r>
  <r>
    <x v="35"/>
    <x v="1"/>
    <n v="2"/>
    <n v="1"/>
    <n v="0.5"/>
    <n v="0"/>
    <x v="9"/>
    <x v="1"/>
    <x v="4"/>
    <x v="0"/>
  </r>
  <r>
    <x v="35"/>
    <x v="2"/>
    <n v="7"/>
    <n v="7"/>
    <n v="1"/>
    <n v="0"/>
    <x v="9"/>
    <x v="1"/>
    <x v="4"/>
    <x v="0"/>
  </r>
  <r>
    <x v="36"/>
    <x v="0"/>
    <n v="18"/>
    <n v="14"/>
    <n v="0.77769999999999995"/>
    <n v="2"/>
    <x v="9"/>
    <x v="1"/>
    <x v="12"/>
    <x v="1"/>
  </r>
  <r>
    <x v="36"/>
    <x v="1"/>
    <n v="8"/>
    <n v="7"/>
    <n v="0.875"/>
    <n v="0"/>
    <x v="9"/>
    <x v="1"/>
    <x v="12"/>
    <x v="1"/>
  </r>
  <r>
    <x v="36"/>
    <x v="2"/>
    <n v="30"/>
    <n v="28"/>
    <n v="0.93330000000000002"/>
    <n v="3"/>
    <x v="9"/>
    <x v="1"/>
    <x v="12"/>
    <x v="1"/>
  </r>
  <r>
    <x v="37"/>
    <x v="0"/>
    <n v="9"/>
    <n v="8"/>
    <n v="0.88880000000000003"/>
    <n v="0"/>
    <x v="9"/>
    <x v="1"/>
    <x v="13"/>
    <x v="0"/>
  </r>
  <r>
    <x v="37"/>
    <x v="1"/>
    <n v="16"/>
    <n v="9"/>
    <n v="0.5625"/>
    <n v="1"/>
    <x v="9"/>
    <x v="1"/>
    <x v="13"/>
    <x v="0"/>
  </r>
  <r>
    <x v="37"/>
    <x v="2"/>
    <n v="26"/>
    <n v="23"/>
    <n v="0.88460000000000005"/>
    <n v="5"/>
    <x v="9"/>
    <x v="1"/>
    <x v="13"/>
    <x v="0"/>
  </r>
  <r>
    <x v="55"/>
    <x v="0"/>
    <n v="19"/>
    <n v="14"/>
    <n v="0.73680000000000001"/>
    <n v="1"/>
    <x v="9"/>
    <x v="1"/>
    <x v="13"/>
    <x v="0"/>
  </r>
  <r>
    <x v="55"/>
    <x v="1"/>
    <n v="19"/>
    <n v="10"/>
    <n v="0.52629999999999999"/>
    <n v="0"/>
    <x v="9"/>
    <x v="1"/>
    <x v="13"/>
    <x v="0"/>
  </r>
  <r>
    <x v="55"/>
    <x v="2"/>
    <n v="61"/>
    <n v="54"/>
    <n v="0.88519999999999999"/>
    <n v="0"/>
    <x v="9"/>
    <x v="1"/>
    <x v="13"/>
    <x v="0"/>
  </r>
  <r>
    <x v="38"/>
    <x v="0"/>
    <n v="19"/>
    <n v="11"/>
    <n v="0.57889999999999997"/>
    <n v="0"/>
    <x v="9"/>
    <x v="1"/>
    <x v="13"/>
    <x v="1"/>
  </r>
  <r>
    <x v="38"/>
    <x v="1"/>
    <n v="15"/>
    <n v="14"/>
    <n v="0.93330000000000002"/>
    <n v="4"/>
    <x v="9"/>
    <x v="1"/>
    <x v="13"/>
    <x v="1"/>
  </r>
  <r>
    <x v="38"/>
    <x v="2"/>
    <n v="44"/>
    <n v="39"/>
    <n v="0.88629999999999998"/>
    <n v="5"/>
    <x v="9"/>
    <x v="1"/>
    <x v="13"/>
    <x v="1"/>
  </r>
  <r>
    <x v="39"/>
    <x v="0"/>
    <n v="47"/>
    <n v="42"/>
    <n v="0.89359999999999995"/>
    <n v="9"/>
    <x v="9"/>
    <x v="1"/>
    <x v="2"/>
    <x v="3"/>
  </r>
  <r>
    <x v="39"/>
    <x v="1"/>
    <n v="15"/>
    <n v="14"/>
    <n v="0.93330000000000002"/>
    <n v="4"/>
    <x v="9"/>
    <x v="1"/>
    <x v="2"/>
    <x v="3"/>
  </r>
  <r>
    <x v="39"/>
    <x v="2"/>
    <n v="48"/>
    <n v="43"/>
    <n v="0.89580000000000004"/>
    <n v="4"/>
    <x v="9"/>
    <x v="1"/>
    <x v="2"/>
    <x v="3"/>
  </r>
  <r>
    <x v="40"/>
    <x v="0"/>
    <n v="23"/>
    <n v="13"/>
    <n v="0.56520000000000004"/>
    <n v="2"/>
    <x v="9"/>
    <x v="1"/>
    <x v="14"/>
    <x v="0"/>
  </r>
  <r>
    <x v="40"/>
    <x v="1"/>
    <n v="11"/>
    <n v="5"/>
    <n v="0.45450000000000002"/>
    <n v="1"/>
    <x v="9"/>
    <x v="1"/>
    <x v="14"/>
    <x v="0"/>
  </r>
  <r>
    <x v="40"/>
    <x v="2"/>
    <n v="43"/>
    <n v="35"/>
    <n v="0.81389999999999996"/>
    <n v="2"/>
    <x v="9"/>
    <x v="1"/>
    <x v="14"/>
    <x v="0"/>
  </r>
  <r>
    <x v="41"/>
    <x v="0"/>
    <n v="18"/>
    <n v="14"/>
    <n v="0.77769999999999995"/>
    <n v="3"/>
    <x v="9"/>
    <x v="1"/>
    <x v="14"/>
    <x v="3"/>
  </r>
  <r>
    <x v="41"/>
    <x v="1"/>
    <n v="6"/>
    <n v="4"/>
    <n v="0.66659999999999997"/>
    <n v="0"/>
    <x v="9"/>
    <x v="1"/>
    <x v="14"/>
    <x v="3"/>
  </r>
  <r>
    <x v="41"/>
    <x v="2"/>
    <n v="27"/>
    <n v="25"/>
    <n v="0.92589999999999995"/>
    <n v="1"/>
    <x v="9"/>
    <x v="1"/>
    <x v="14"/>
    <x v="3"/>
  </r>
  <r>
    <x v="42"/>
    <x v="0"/>
    <n v="63"/>
    <n v="47"/>
    <n v="0.746"/>
    <n v="8"/>
    <x v="9"/>
    <x v="1"/>
    <x v="3"/>
    <x v="4"/>
  </r>
  <r>
    <x v="42"/>
    <x v="1"/>
    <n v="60"/>
    <n v="54"/>
    <n v="0.9"/>
    <n v="11"/>
    <x v="9"/>
    <x v="1"/>
    <x v="3"/>
    <x v="4"/>
  </r>
  <r>
    <x v="42"/>
    <x v="2"/>
    <n v="73"/>
    <n v="60"/>
    <n v="0.82189999999999996"/>
    <n v="12"/>
    <x v="9"/>
    <x v="1"/>
    <x v="3"/>
    <x v="4"/>
  </r>
  <r>
    <x v="43"/>
    <x v="0"/>
    <n v="75"/>
    <n v="62"/>
    <n v="0.8266"/>
    <n v="8"/>
    <x v="9"/>
    <x v="1"/>
    <x v="6"/>
    <x v="4"/>
  </r>
  <r>
    <x v="43"/>
    <x v="1"/>
    <n v="40"/>
    <n v="34"/>
    <n v="0.85"/>
    <n v="10"/>
    <x v="9"/>
    <x v="1"/>
    <x v="6"/>
    <x v="4"/>
  </r>
  <r>
    <x v="43"/>
    <x v="2"/>
    <n v="52"/>
    <n v="32"/>
    <n v="0.61529999999999996"/>
    <n v="0"/>
    <x v="9"/>
    <x v="1"/>
    <x v="6"/>
    <x v="4"/>
  </r>
  <r>
    <x v="44"/>
    <x v="0"/>
    <n v="126"/>
    <n v="35"/>
    <n v="0.2777"/>
    <n v="2"/>
    <x v="9"/>
    <x v="1"/>
    <x v="8"/>
    <x v="4"/>
  </r>
  <r>
    <x v="44"/>
    <x v="1"/>
    <n v="41"/>
    <n v="15"/>
    <n v="0.36580000000000001"/>
    <n v="1"/>
    <x v="9"/>
    <x v="1"/>
    <x v="8"/>
    <x v="4"/>
  </r>
  <r>
    <x v="44"/>
    <x v="2"/>
    <n v="29"/>
    <n v="22"/>
    <n v="0.75860000000000005"/>
    <n v="4"/>
    <x v="9"/>
    <x v="1"/>
    <x v="8"/>
    <x v="4"/>
  </r>
  <r>
    <x v="54"/>
    <x v="0"/>
    <n v="3"/>
    <n v="1"/>
    <n v="0.33329999999999999"/>
    <n v="0"/>
    <x v="9"/>
    <x v="1"/>
    <x v="17"/>
    <x v="0"/>
  </r>
  <r>
    <x v="54"/>
    <x v="1"/>
    <n v="3"/>
    <n v="2"/>
    <n v="0.66659999999999997"/>
    <n v="0"/>
    <x v="9"/>
    <x v="1"/>
    <x v="17"/>
    <x v="0"/>
  </r>
  <r>
    <x v="54"/>
    <x v="2"/>
    <n v="3"/>
    <n v="2"/>
    <n v="0.66659999999999997"/>
    <n v="0"/>
    <x v="9"/>
    <x v="1"/>
    <x v="17"/>
    <x v="0"/>
  </r>
  <r>
    <x v="45"/>
    <x v="0"/>
    <n v="19"/>
    <n v="14"/>
    <n v="0.73680000000000001"/>
    <n v="1"/>
    <x v="9"/>
    <x v="1"/>
    <x v="15"/>
    <x v="2"/>
  </r>
  <r>
    <x v="45"/>
    <x v="1"/>
    <n v="12"/>
    <n v="9"/>
    <n v="0.75"/>
    <n v="0"/>
    <x v="9"/>
    <x v="1"/>
    <x v="15"/>
    <x v="2"/>
  </r>
  <r>
    <x v="45"/>
    <x v="2"/>
    <n v="24"/>
    <n v="19"/>
    <n v="0.79159999999999997"/>
    <n v="1"/>
    <x v="9"/>
    <x v="1"/>
    <x v="15"/>
    <x v="2"/>
  </r>
  <r>
    <x v="46"/>
    <x v="0"/>
    <n v="59"/>
    <n v="35"/>
    <n v="0.59319999999999995"/>
    <n v="0"/>
    <x v="9"/>
    <x v="1"/>
    <x v="3"/>
    <x v="0"/>
  </r>
  <r>
    <x v="46"/>
    <x v="1"/>
    <n v="40"/>
    <n v="24"/>
    <n v="0.6"/>
    <n v="3"/>
    <x v="9"/>
    <x v="1"/>
    <x v="3"/>
    <x v="0"/>
  </r>
  <r>
    <x v="46"/>
    <x v="2"/>
    <n v="112"/>
    <n v="92"/>
    <n v="0.82140000000000002"/>
    <n v="9"/>
    <x v="9"/>
    <x v="1"/>
    <x v="3"/>
    <x v="0"/>
  </r>
  <r>
    <x v="47"/>
    <x v="0"/>
    <n v="25"/>
    <n v="19"/>
    <n v="0.76"/>
    <n v="1"/>
    <x v="9"/>
    <x v="1"/>
    <x v="8"/>
    <x v="3"/>
  </r>
  <r>
    <x v="47"/>
    <x v="1"/>
    <n v="19"/>
    <n v="17"/>
    <n v="0.89470000000000005"/>
    <n v="0"/>
    <x v="9"/>
    <x v="1"/>
    <x v="8"/>
    <x v="3"/>
  </r>
  <r>
    <x v="47"/>
    <x v="2"/>
    <n v="36"/>
    <n v="29"/>
    <n v="0.80549999999999999"/>
    <n v="3"/>
    <x v="9"/>
    <x v="1"/>
    <x v="8"/>
    <x v="3"/>
  </r>
  <r>
    <x v="48"/>
    <x v="0"/>
    <n v="57"/>
    <n v="36"/>
    <n v="0.63149999999999995"/>
    <n v="4"/>
    <x v="9"/>
    <x v="1"/>
    <x v="8"/>
    <x v="4"/>
  </r>
  <r>
    <x v="48"/>
    <x v="1"/>
    <n v="36"/>
    <n v="23"/>
    <n v="0.63880000000000003"/>
    <n v="3"/>
    <x v="9"/>
    <x v="1"/>
    <x v="8"/>
    <x v="4"/>
  </r>
  <r>
    <x v="48"/>
    <x v="2"/>
    <n v="73"/>
    <n v="61"/>
    <n v="0.83560000000000001"/>
    <n v="16"/>
    <x v="9"/>
    <x v="1"/>
    <x v="8"/>
    <x v="4"/>
  </r>
  <r>
    <x v="49"/>
    <x v="0"/>
    <n v="64"/>
    <n v="35"/>
    <n v="0.54679999999999995"/>
    <n v="1"/>
    <x v="9"/>
    <x v="1"/>
    <x v="8"/>
    <x v="0"/>
  </r>
  <r>
    <x v="49"/>
    <x v="1"/>
    <n v="17"/>
    <n v="12"/>
    <n v="0.70579999999999998"/>
    <n v="2"/>
    <x v="9"/>
    <x v="1"/>
    <x v="8"/>
    <x v="0"/>
  </r>
  <r>
    <x v="49"/>
    <x v="2"/>
    <n v="23"/>
    <n v="18"/>
    <n v="0.78259999999999996"/>
    <n v="3"/>
    <x v="9"/>
    <x v="1"/>
    <x v="8"/>
    <x v="0"/>
  </r>
  <r>
    <x v="50"/>
    <x v="0"/>
    <n v="9"/>
    <n v="4"/>
    <n v="0.44440000000000002"/>
    <n v="0"/>
    <x v="9"/>
    <x v="1"/>
    <x v="16"/>
    <x v="0"/>
  </r>
  <r>
    <x v="50"/>
    <x v="1"/>
    <n v="7"/>
    <n v="5"/>
    <n v="0.71419999999999995"/>
    <n v="1"/>
    <x v="9"/>
    <x v="1"/>
    <x v="16"/>
    <x v="0"/>
  </r>
  <r>
    <x v="50"/>
    <x v="2"/>
    <n v="16"/>
    <n v="13"/>
    <n v="0.8125"/>
    <n v="2"/>
    <x v="9"/>
    <x v="1"/>
    <x v="16"/>
    <x v="0"/>
  </r>
  <r>
    <x v="51"/>
    <x v="0"/>
    <n v="24"/>
    <n v="21"/>
    <n v="0.875"/>
    <n v="4"/>
    <x v="9"/>
    <x v="1"/>
    <x v="16"/>
    <x v="2"/>
  </r>
  <r>
    <x v="51"/>
    <x v="1"/>
    <n v="13"/>
    <n v="10"/>
    <n v="0.76919999999999999"/>
    <n v="2"/>
    <x v="9"/>
    <x v="1"/>
    <x v="16"/>
    <x v="2"/>
  </r>
  <r>
    <x v="51"/>
    <x v="2"/>
    <n v="31"/>
    <n v="30"/>
    <n v="0.9677"/>
    <n v="3"/>
    <x v="9"/>
    <x v="1"/>
    <x v="16"/>
    <x v="2"/>
  </r>
  <r>
    <x v="0"/>
    <x v="2"/>
    <n v="27"/>
    <n v="26"/>
    <n v="0.96289999999999998"/>
    <n v="2"/>
    <x v="10"/>
    <x v="1"/>
    <x v="0"/>
    <x v="0"/>
  </r>
  <r>
    <x v="0"/>
    <x v="0"/>
    <n v="14"/>
    <n v="12"/>
    <n v="0.85709999999999997"/>
    <n v="0"/>
    <x v="10"/>
    <x v="1"/>
    <x v="0"/>
    <x v="0"/>
  </r>
  <r>
    <x v="0"/>
    <x v="1"/>
    <n v="20"/>
    <n v="17"/>
    <n v="0.85"/>
    <n v="3"/>
    <x v="10"/>
    <x v="1"/>
    <x v="0"/>
    <x v="0"/>
  </r>
  <r>
    <x v="1"/>
    <x v="2"/>
    <n v="11"/>
    <n v="10"/>
    <n v="0.90900000000000003"/>
    <n v="1"/>
    <x v="10"/>
    <x v="1"/>
    <x v="0"/>
    <x v="1"/>
  </r>
  <r>
    <x v="1"/>
    <x v="0"/>
    <n v="4"/>
    <n v="3"/>
    <n v="0.75"/>
    <n v="1"/>
    <x v="10"/>
    <x v="1"/>
    <x v="0"/>
    <x v="1"/>
  </r>
  <r>
    <x v="1"/>
    <x v="1"/>
    <n v="4"/>
    <n v="3"/>
    <n v="0.75"/>
    <n v="1"/>
    <x v="10"/>
    <x v="1"/>
    <x v="0"/>
    <x v="1"/>
  </r>
  <r>
    <x v="2"/>
    <x v="2"/>
    <n v="10"/>
    <n v="9"/>
    <n v="0.9"/>
    <n v="1"/>
    <x v="10"/>
    <x v="1"/>
    <x v="1"/>
    <x v="0"/>
  </r>
  <r>
    <x v="2"/>
    <x v="0"/>
    <n v="5"/>
    <n v="3"/>
    <n v="0.6"/>
    <n v="0"/>
    <x v="10"/>
    <x v="1"/>
    <x v="1"/>
    <x v="0"/>
  </r>
  <r>
    <x v="2"/>
    <x v="1"/>
    <n v="13"/>
    <n v="9"/>
    <n v="0.69230000000000003"/>
    <n v="0"/>
    <x v="10"/>
    <x v="1"/>
    <x v="1"/>
    <x v="0"/>
  </r>
  <r>
    <x v="3"/>
    <x v="2"/>
    <n v="23"/>
    <n v="22"/>
    <n v="0.95650000000000002"/>
    <n v="1"/>
    <x v="10"/>
    <x v="1"/>
    <x v="1"/>
    <x v="1"/>
  </r>
  <r>
    <x v="3"/>
    <x v="0"/>
    <n v="9"/>
    <n v="3"/>
    <n v="0.33329999999999999"/>
    <n v="0"/>
    <x v="10"/>
    <x v="1"/>
    <x v="1"/>
    <x v="1"/>
  </r>
  <r>
    <x v="3"/>
    <x v="1"/>
    <n v="5"/>
    <n v="4"/>
    <n v="0.8"/>
    <n v="1"/>
    <x v="10"/>
    <x v="1"/>
    <x v="1"/>
    <x v="1"/>
  </r>
  <r>
    <x v="4"/>
    <x v="2"/>
    <n v="20"/>
    <n v="14"/>
    <n v="0.7"/>
    <n v="3"/>
    <x v="10"/>
    <x v="1"/>
    <x v="1"/>
    <x v="2"/>
  </r>
  <r>
    <x v="4"/>
    <x v="0"/>
    <n v="7"/>
    <n v="6"/>
    <n v="0.85709999999999997"/>
    <n v="0"/>
    <x v="10"/>
    <x v="1"/>
    <x v="1"/>
    <x v="2"/>
  </r>
  <r>
    <x v="4"/>
    <x v="1"/>
    <n v="1"/>
    <n v="1"/>
    <n v="1"/>
    <n v="0"/>
    <x v="10"/>
    <x v="1"/>
    <x v="1"/>
    <x v="2"/>
  </r>
  <r>
    <x v="5"/>
    <x v="2"/>
    <n v="26"/>
    <n v="23"/>
    <n v="0.88460000000000005"/>
    <n v="2"/>
    <x v="10"/>
    <x v="1"/>
    <x v="1"/>
    <x v="0"/>
  </r>
  <r>
    <x v="5"/>
    <x v="0"/>
    <n v="12"/>
    <n v="8"/>
    <n v="0.66659999999999997"/>
    <n v="2"/>
    <x v="10"/>
    <x v="1"/>
    <x v="1"/>
    <x v="0"/>
  </r>
  <r>
    <x v="5"/>
    <x v="1"/>
    <n v="17"/>
    <n v="13"/>
    <n v="0.76470000000000005"/>
    <n v="2"/>
    <x v="10"/>
    <x v="1"/>
    <x v="1"/>
    <x v="0"/>
  </r>
  <r>
    <x v="6"/>
    <x v="2"/>
    <n v="32"/>
    <n v="29"/>
    <n v="0.90620000000000001"/>
    <n v="6"/>
    <x v="10"/>
    <x v="1"/>
    <x v="1"/>
    <x v="2"/>
  </r>
  <r>
    <x v="6"/>
    <x v="0"/>
    <n v="29"/>
    <n v="22"/>
    <n v="0.75860000000000005"/>
    <n v="2"/>
    <x v="10"/>
    <x v="1"/>
    <x v="1"/>
    <x v="2"/>
  </r>
  <r>
    <x v="6"/>
    <x v="1"/>
    <n v="8"/>
    <n v="6"/>
    <n v="0.75"/>
    <n v="0"/>
    <x v="10"/>
    <x v="1"/>
    <x v="1"/>
    <x v="2"/>
  </r>
  <r>
    <x v="7"/>
    <x v="2"/>
    <n v="75"/>
    <n v="73"/>
    <n v="0.97330000000000005"/>
    <n v="9"/>
    <x v="10"/>
    <x v="1"/>
    <x v="1"/>
    <x v="3"/>
  </r>
  <r>
    <x v="7"/>
    <x v="0"/>
    <n v="22"/>
    <n v="16"/>
    <n v="0.72719999999999996"/>
    <n v="5"/>
    <x v="10"/>
    <x v="1"/>
    <x v="1"/>
    <x v="3"/>
  </r>
  <r>
    <x v="7"/>
    <x v="1"/>
    <n v="11"/>
    <n v="10"/>
    <n v="0.90900000000000003"/>
    <n v="0"/>
    <x v="10"/>
    <x v="1"/>
    <x v="1"/>
    <x v="3"/>
  </r>
  <r>
    <x v="8"/>
    <x v="2"/>
    <n v="103"/>
    <n v="92"/>
    <n v="0.89319999999999999"/>
    <n v="16"/>
    <x v="10"/>
    <x v="1"/>
    <x v="2"/>
    <x v="0"/>
  </r>
  <r>
    <x v="8"/>
    <x v="0"/>
    <n v="41"/>
    <n v="22"/>
    <n v="0.53649999999999998"/>
    <n v="2"/>
    <x v="10"/>
    <x v="1"/>
    <x v="2"/>
    <x v="0"/>
  </r>
  <r>
    <x v="8"/>
    <x v="1"/>
    <n v="89"/>
    <n v="67"/>
    <n v="0.75280000000000002"/>
    <n v="10"/>
    <x v="10"/>
    <x v="1"/>
    <x v="2"/>
    <x v="0"/>
  </r>
  <r>
    <x v="9"/>
    <x v="2"/>
    <n v="21"/>
    <n v="20"/>
    <n v="0.95230000000000004"/>
    <n v="0"/>
    <x v="10"/>
    <x v="1"/>
    <x v="2"/>
    <x v="4"/>
  </r>
  <r>
    <x v="9"/>
    <x v="0"/>
    <n v="46"/>
    <n v="35"/>
    <n v="0.76080000000000003"/>
    <n v="1"/>
    <x v="10"/>
    <x v="1"/>
    <x v="2"/>
    <x v="4"/>
  </r>
  <r>
    <x v="9"/>
    <x v="1"/>
    <n v="69"/>
    <n v="46"/>
    <n v="0.66659999999999997"/>
    <n v="1"/>
    <x v="10"/>
    <x v="1"/>
    <x v="2"/>
    <x v="4"/>
  </r>
  <r>
    <x v="10"/>
    <x v="2"/>
    <n v="16"/>
    <n v="12"/>
    <n v="0.75"/>
    <n v="2"/>
    <x v="10"/>
    <x v="1"/>
    <x v="2"/>
    <x v="1"/>
  </r>
  <r>
    <x v="10"/>
    <x v="0"/>
    <n v="6"/>
    <n v="5"/>
    <n v="0.83330000000000004"/>
    <n v="0"/>
    <x v="10"/>
    <x v="1"/>
    <x v="2"/>
    <x v="1"/>
  </r>
  <r>
    <x v="10"/>
    <x v="1"/>
    <n v="4"/>
    <n v="2"/>
    <n v="0.5"/>
    <n v="0"/>
    <x v="10"/>
    <x v="1"/>
    <x v="2"/>
    <x v="1"/>
  </r>
  <r>
    <x v="11"/>
    <x v="2"/>
    <n v="63"/>
    <n v="55"/>
    <n v="0.873"/>
    <n v="7"/>
    <x v="10"/>
    <x v="1"/>
    <x v="2"/>
    <x v="2"/>
  </r>
  <r>
    <x v="11"/>
    <x v="0"/>
    <n v="53"/>
    <n v="43"/>
    <n v="0.81130000000000002"/>
    <n v="5"/>
    <x v="10"/>
    <x v="1"/>
    <x v="2"/>
    <x v="2"/>
  </r>
  <r>
    <x v="11"/>
    <x v="1"/>
    <n v="35"/>
    <n v="29"/>
    <n v="0.82850000000000001"/>
    <n v="3"/>
    <x v="10"/>
    <x v="1"/>
    <x v="2"/>
    <x v="2"/>
  </r>
  <r>
    <x v="12"/>
    <x v="2"/>
    <n v="78"/>
    <n v="72"/>
    <n v="0.92300000000000004"/>
    <n v="14"/>
    <x v="10"/>
    <x v="1"/>
    <x v="2"/>
    <x v="1"/>
  </r>
  <r>
    <x v="12"/>
    <x v="0"/>
    <n v="33"/>
    <n v="30"/>
    <n v="0.90900000000000003"/>
    <n v="6"/>
    <x v="10"/>
    <x v="1"/>
    <x v="2"/>
    <x v="1"/>
  </r>
  <r>
    <x v="12"/>
    <x v="1"/>
    <n v="34"/>
    <n v="32"/>
    <n v="0.94110000000000005"/>
    <n v="5"/>
    <x v="10"/>
    <x v="1"/>
    <x v="2"/>
    <x v="1"/>
  </r>
  <r>
    <x v="53"/>
    <x v="2"/>
    <n v="20"/>
    <n v="17"/>
    <n v="0.85"/>
    <n v="0"/>
    <x v="10"/>
    <x v="1"/>
    <x v="0"/>
    <x v="3"/>
  </r>
  <r>
    <x v="53"/>
    <x v="0"/>
    <n v="10"/>
    <n v="4"/>
    <n v="0.4"/>
    <n v="0"/>
    <x v="10"/>
    <x v="1"/>
    <x v="0"/>
    <x v="3"/>
  </r>
  <r>
    <x v="53"/>
    <x v="1"/>
    <n v="4"/>
    <n v="2"/>
    <n v="0.5"/>
    <n v="0"/>
    <x v="10"/>
    <x v="1"/>
    <x v="0"/>
    <x v="3"/>
  </r>
  <r>
    <x v="13"/>
    <x v="2"/>
    <n v="94"/>
    <n v="86"/>
    <n v="0.91479999999999995"/>
    <n v="17"/>
    <x v="10"/>
    <x v="1"/>
    <x v="3"/>
    <x v="3"/>
  </r>
  <r>
    <x v="13"/>
    <x v="0"/>
    <n v="69"/>
    <n v="52"/>
    <n v="0.75360000000000005"/>
    <n v="7"/>
    <x v="10"/>
    <x v="1"/>
    <x v="3"/>
    <x v="3"/>
  </r>
  <r>
    <x v="13"/>
    <x v="1"/>
    <n v="14"/>
    <n v="12"/>
    <n v="0.85709999999999997"/>
    <n v="2"/>
    <x v="10"/>
    <x v="1"/>
    <x v="3"/>
    <x v="3"/>
  </r>
  <r>
    <x v="14"/>
    <x v="2"/>
    <n v="46"/>
    <n v="41"/>
    <n v="0.89129999999999998"/>
    <n v="4"/>
    <x v="10"/>
    <x v="1"/>
    <x v="2"/>
    <x v="2"/>
  </r>
  <r>
    <x v="14"/>
    <x v="0"/>
    <n v="59"/>
    <n v="34"/>
    <n v="0.57620000000000005"/>
    <n v="2"/>
    <x v="10"/>
    <x v="1"/>
    <x v="2"/>
    <x v="2"/>
  </r>
  <r>
    <x v="14"/>
    <x v="1"/>
    <n v="49"/>
    <n v="33"/>
    <n v="0.6734"/>
    <n v="2"/>
    <x v="10"/>
    <x v="1"/>
    <x v="2"/>
    <x v="2"/>
  </r>
  <r>
    <x v="15"/>
    <x v="2"/>
    <n v="10"/>
    <n v="10"/>
    <n v="1"/>
    <n v="1"/>
    <x v="10"/>
    <x v="1"/>
    <x v="4"/>
    <x v="2"/>
  </r>
  <r>
    <x v="15"/>
    <x v="0"/>
    <n v="8"/>
    <n v="3"/>
    <n v="0.375"/>
    <n v="0"/>
    <x v="10"/>
    <x v="1"/>
    <x v="4"/>
    <x v="2"/>
  </r>
  <r>
    <x v="15"/>
    <x v="1"/>
    <n v="2"/>
    <n v="1"/>
    <n v="0.5"/>
    <n v="0"/>
    <x v="10"/>
    <x v="1"/>
    <x v="4"/>
    <x v="2"/>
  </r>
  <r>
    <x v="16"/>
    <x v="2"/>
    <n v="12"/>
    <n v="6"/>
    <n v="0.5"/>
    <n v="0"/>
    <x v="10"/>
    <x v="1"/>
    <x v="5"/>
    <x v="4"/>
  </r>
  <r>
    <x v="16"/>
    <x v="0"/>
    <n v="16"/>
    <n v="10"/>
    <n v="0.625"/>
    <n v="1"/>
    <x v="10"/>
    <x v="1"/>
    <x v="5"/>
    <x v="4"/>
  </r>
  <r>
    <x v="16"/>
    <x v="1"/>
    <n v="4"/>
    <n v="3"/>
    <n v="0.75"/>
    <n v="0"/>
    <x v="10"/>
    <x v="1"/>
    <x v="5"/>
    <x v="4"/>
  </r>
  <r>
    <x v="17"/>
    <x v="2"/>
    <n v="69"/>
    <n v="62"/>
    <n v="0.89849999999999997"/>
    <n v="14"/>
    <x v="10"/>
    <x v="1"/>
    <x v="3"/>
    <x v="4"/>
  </r>
  <r>
    <x v="17"/>
    <x v="0"/>
    <n v="62"/>
    <n v="56"/>
    <n v="0.9032"/>
    <n v="11"/>
    <x v="10"/>
    <x v="1"/>
    <x v="3"/>
    <x v="4"/>
  </r>
  <r>
    <x v="17"/>
    <x v="1"/>
    <n v="57"/>
    <n v="47"/>
    <n v="0.82450000000000001"/>
    <n v="14"/>
    <x v="10"/>
    <x v="1"/>
    <x v="3"/>
    <x v="4"/>
  </r>
  <r>
    <x v="52"/>
    <x v="2"/>
    <n v="32"/>
    <n v="29"/>
    <n v="0.90620000000000001"/>
    <n v="0"/>
    <x v="10"/>
    <x v="1"/>
    <x v="3"/>
    <x v="3"/>
  </r>
  <r>
    <x v="52"/>
    <x v="0"/>
    <n v="42"/>
    <n v="33"/>
    <n v="0.78569999999999995"/>
    <n v="2"/>
    <x v="10"/>
    <x v="1"/>
    <x v="3"/>
    <x v="3"/>
  </r>
  <r>
    <x v="52"/>
    <x v="1"/>
    <n v="19"/>
    <n v="13"/>
    <n v="0.68420000000000003"/>
    <n v="0"/>
    <x v="10"/>
    <x v="1"/>
    <x v="3"/>
    <x v="3"/>
  </r>
  <r>
    <x v="18"/>
    <x v="2"/>
    <n v="22"/>
    <n v="19"/>
    <n v="0.86360000000000003"/>
    <n v="1"/>
    <x v="10"/>
    <x v="1"/>
    <x v="3"/>
    <x v="1"/>
  </r>
  <r>
    <x v="18"/>
    <x v="0"/>
    <n v="21"/>
    <n v="13"/>
    <n v="0.61899999999999999"/>
    <n v="0"/>
    <x v="10"/>
    <x v="1"/>
    <x v="3"/>
    <x v="1"/>
  </r>
  <r>
    <x v="18"/>
    <x v="1"/>
    <n v="7"/>
    <n v="4"/>
    <n v="0.57140000000000002"/>
    <n v="0"/>
    <x v="10"/>
    <x v="1"/>
    <x v="3"/>
    <x v="1"/>
  </r>
  <r>
    <x v="19"/>
    <x v="2"/>
    <n v="24"/>
    <n v="19"/>
    <n v="0.79159999999999997"/>
    <n v="5"/>
    <x v="10"/>
    <x v="1"/>
    <x v="6"/>
    <x v="4"/>
  </r>
  <r>
    <x v="19"/>
    <x v="0"/>
    <n v="9"/>
    <n v="3"/>
    <n v="0.33329999999999999"/>
    <n v="0"/>
    <x v="10"/>
    <x v="1"/>
    <x v="6"/>
    <x v="4"/>
  </r>
  <r>
    <x v="19"/>
    <x v="1"/>
    <n v="11"/>
    <n v="3"/>
    <n v="0.2727"/>
    <n v="0"/>
    <x v="10"/>
    <x v="1"/>
    <x v="6"/>
    <x v="4"/>
  </r>
  <r>
    <x v="21"/>
    <x v="2"/>
    <n v="20"/>
    <n v="18"/>
    <n v="0.9"/>
    <n v="0"/>
    <x v="10"/>
    <x v="1"/>
    <x v="0"/>
    <x v="1"/>
  </r>
  <r>
    <x v="21"/>
    <x v="0"/>
    <n v="5"/>
    <n v="3"/>
    <n v="0.6"/>
    <n v="1"/>
    <x v="10"/>
    <x v="1"/>
    <x v="0"/>
    <x v="1"/>
  </r>
  <r>
    <x v="21"/>
    <x v="1"/>
    <n v="3"/>
    <n v="3"/>
    <n v="1"/>
    <n v="0"/>
    <x v="10"/>
    <x v="1"/>
    <x v="0"/>
    <x v="1"/>
  </r>
  <r>
    <x v="22"/>
    <x v="2"/>
    <n v="93"/>
    <n v="80"/>
    <n v="0.86019999999999996"/>
    <n v="16"/>
    <x v="10"/>
    <x v="1"/>
    <x v="8"/>
    <x v="1"/>
  </r>
  <r>
    <x v="22"/>
    <x v="0"/>
    <n v="53"/>
    <n v="40"/>
    <n v="0.75470000000000004"/>
    <n v="4"/>
    <x v="10"/>
    <x v="1"/>
    <x v="8"/>
    <x v="1"/>
  </r>
  <r>
    <x v="22"/>
    <x v="1"/>
    <n v="23"/>
    <n v="20"/>
    <n v="0.86950000000000005"/>
    <n v="3"/>
    <x v="10"/>
    <x v="1"/>
    <x v="8"/>
    <x v="1"/>
  </r>
  <r>
    <x v="23"/>
    <x v="2"/>
    <n v="11"/>
    <n v="11"/>
    <n v="1"/>
    <n v="4"/>
    <x v="10"/>
    <x v="1"/>
    <x v="9"/>
    <x v="0"/>
  </r>
  <r>
    <x v="23"/>
    <x v="0"/>
    <n v="13"/>
    <n v="8"/>
    <n v="0.61529999999999996"/>
    <n v="0"/>
    <x v="10"/>
    <x v="1"/>
    <x v="9"/>
    <x v="0"/>
  </r>
  <r>
    <x v="23"/>
    <x v="1"/>
    <n v="3"/>
    <n v="1"/>
    <n v="0.33329999999999999"/>
    <n v="0"/>
    <x v="10"/>
    <x v="1"/>
    <x v="9"/>
    <x v="0"/>
  </r>
  <r>
    <x v="24"/>
    <x v="2"/>
    <n v="25"/>
    <n v="22"/>
    <n v="0.88"/>
    <n v="3"/>
    <x v="10"/>
    <x v="1"/>
    <x v="9"/>
    <x v="0"/>
  </r>
  <r>
    <x v="24"/>
    <x v="0"/>
    <n v="17"/>
    <n v="14"/>
    <n v="0.82350000000000001"/>
    <n v="1"/>
    <x v="10"/>
    <x v="1"/>
    <x v="9"/>
    <x v="0"/>
  </r>
  <r>
    <x v="24"/>
    <x v="1"/>
    <n v="41"/>
    <n v="31"/>
    <n v="0.75600000000000001"/>
    <n v="4"/>
    <x v="10"/>
    <x v="1"/>
    <x v="9"/>
    <x v="0"/>
  </r>
  <r>
    <x v="25"/>
    <x v="2"/>
    <n v="44"/>
    <n v="36"/>
    <n v="0.81810000000000005"/>
    <n v="0"/>
    <x v="10"/>
    <x v="1"/>
    <x v="10"/>
    <x v="1"/>
  </r>
  <r>
    <x v="25"/>
    <x v="0"/>
    <n v="75"/>
    <n v="58"/>
    <n v="0.77329999999999999"/>
    <n v="11"/>
    <x v="10"/>
    <x v="1"/>
    <x v="10"/>
    <x v="1"/>
  </r>
  <r>
    <x v="25"/>
    <x v="1"/>
    <n v="22"/>
    <n v="18"/>
    <n v="0.81810000000000005"/>
    <n v="3"/>
    <x v="10"/>
    <x v="1"/>
    <x v="10"/>
    <x v="1"/>
  </r>
  <r>
    <x v="26"/>
    <x v="2"/>
    <n v="46"/>
    <n v="43"/>
    <n v="0.93469999999999998"/>
    <n v="0"/>
    <x v="10"/>
    <x v="1"/>
    <x v="10"/>
    <x v="4"/>
  </r>
  <r>
    <x v="26"/>
    <x v="0"/>
    <n v="86"/>
    <n v="60"/>
    <n v="0.6976"/>
    <n v="20"/>
    <x v="10"/>
    <x v="1"/>
    <x v="10"/>
    <x v="4"/>
  </r>
  <r>
    <x v="26"/>
    <x v="1"/>
    <n v="33"/>
    <n v="25"/>
    <n v="0.75749999999999995"/>
    <n v="8"/>
    <x v="10"/>
    <x v="1"/>
    <x v="10"/>
    <x v="4"/>
  </r>
  <r>
    <x v="27"/>
    <x v="2"/>
    <n v="19"/>
    <n v="17"/>
    <n v="0.89470000000000005"/>
    <n v="1"/>
    <x v="10"/>
    <x v="1"/>
    <x v="10"/>
    <x v="0"/>
  </r>
  <r>
    <x v="27"/>
    <x v="0"/>
    <n v="22"/>
    <n v="15"/>
    <n v="0.68179999999999996"/>
    <n v="1"/>
    <x v="10"/>
    <x v="1"/>
    <x v="10"/>
    <x v="0"/>
  </r>
  <r>
    <x v="27"/>
    <x v="1"/>
    <n v="7"/>
    <n v="6"/>
    <n v="0.85709999999999997"/>
    <n v="0"/>
    <x v="10"/>
    <x v="1"/>
    <x v="10"/>
    <x v="0"/>
  </r>
  <r>
    <x v="28"/>
    <x v="2"/>
    <n v="8"/>
    <n v="7"/>
    <n v="0.875"/>
    <n v="0"/>
    <x v="10"/>
    <x v="1"/>
    <x v="11"/>
    <x v="2"/>
  </r>
  <r>
    <x v="28"/>
    <x v="0"/>
    <n v="6"/>
    <n v="4"/>
    <n v="0.66659999999999997"/>
    <n v="0"/>
    <x v="10"/>
    <x v="1"/>
    <x v="11"/>
    <x v="2"/>
  </r>
  <r>
    <x v="30"/>
    <x v="2"/>
    <n v="13"/>
    <n v="12"/>
    <n v="0.92300000000000004"/>
    <n v="0"/>
    <x v="10"/>
    <x v="1"/>
    <x v="4"/>
    <x v="0"/>
  </r>
  <r>
    <x v="30"/>
    <x v="0"/>
    <n v="7"/>
    <n v="5"/>
    <n v="0.71419999999999995"/>
    <n v="1"/>
    <x v="10"/>
    <x v="1"/>
    <x v="4"/>
    <x v="0"/>
  </r>
  <r>
    <x v="30"/>
    <x v="1"/>
    <n v="7"/>
    <n v="5"/>
    <n v="0.71419999999999995"/>
    <n v="3"/>
    <x v="10"/>
    <x v="1"/>
    <x v="4"/>
    <x v="0"/>
  </r>
  <r>
    <x v="31"/>
    <x v="2"/>
    <n v="7"/>
    <n v="6"/>
    <n v="0.85709999999999997"/>
    <n v="3"/>
    <x v="10"/>
    <x v="1"/>
    <x v="4"/>
    <x v="1"/>
  </r>
  <r>
    <x v="31"/>
    <x v="0"/>
    <n v="4"/>
    <n v="2"/>
    <n v="0.5"/>
    <n v="0"/>
    <x v="10"/>
    <x v="1"/>
    <x v="4"/>
    <x v="1"/>
  </r>
  <r>
    <x v="31"/>
    <x v="1"/>
    <n v="5"/>
    <n v="4"/>
    <n v="0.8"/>
    <n v="2"/>
    <x v="10"/>
    <x v="1"/>
    <x v="4"/>
    <x v="1"/>
  </r>
  <r>
    <x v="32"/>
    <x v="2"/>
    <n v="10"/>
    <n v="9"/>
    <n v="0.9"/>
    <n v="0"/>
    <x v="10"/>
    <x v="1"/>
    <x v="4"/>
    <x v="3"/>
  </r>
  <r>
    <x v="32"/>
    <x v="0"/>
    <n v="11"/>
    <n v="7"/>
    <n v="0.63629999999999998"/>
    <n v="0"/>
    <x v="10"/>
    <x v="1"/>
    <x v="4"/>
    <x v="3"/>
  </r>
  <r>
    <x v="32"/>
    <x v="1"/>
    <n v="4"/>
    <n v="2"/>
    <n v="0.5"/>
    <n v="0"/>
    <x v="10"/>
    <x v="1"/>
    <x v="4"/>
    <x v="3"/>
  </r>
  <r>
    <x v="33"/>
    <x v="2"/>
    <n v="6"/>
    <n v="6"/>
    <n v="1"/>
    <n v="2"/>
    <x v="10"/>
    <x v="1"/>
    <x v="4"/>
    <x v="2"/>
  </r>
  <r>
    <x v="33"/>
    <x v="0"/>
    <n v="10"/>
    <n v="8"/>
    <n v="0.8"/>
    <n v="0"/>
    <x v="10"/>
    <x v="1"/>
    <x v="4"/>
    <x v="2"/>
  </r>
  <r>
    <x v="33"/>
    <x v="1"/>
    <n v="1"/>
    <n v="1"/>
    <n v="1"/>
    <n v="0"/>
    <x v="10"/>
    <x v="1"/>
    <x v="4"/>
    <x v="2"/>
  </r>
  <r>
    <x v="34"/>
    <x v="2"/>
    <n v="24"/>
    <n v="21"/>
    <n v="0.875"/>
    <n v="0"/>
    <x v="10"/>
    <x v="1"/>
    <x v="4"/>
    <x v="1"/>
  </r>
  <r>
    <x v="34"/>
    <x v="0"/>
    <n v="1"/>
    <n v="0"/>
    <n v="0"/>
    <n v="0"/>
    <x v="10"/>
    <x v="1"/>
    <x v="4"/>
    <x v="1"/>
  </r>
  <r>
    <x v="34"/>
    <x v="1"/>
    <n v="4"/>
    <n v="4"/>
    <n v="1"/>
    <n v="0"/>
    <x v="10"/>
    <x v="1"/>
    <x v="4"/>
    <x v="1"/>
  </r>
  <r>
    <x v="35"/>
    <x v="2"/>
    <n v="11"/>
    <n v="10"/>
    <n v="0.90900000000000003"/>
    <n v="0"/>
    <x v="10"/>
    <x v="1"/>
    <x v="4"/>
    <x v="0"/>
  </r>
  <r>
    <x v="35"/>
    <x v="0"/>
    <n v="3"/>
    <n v="2"/>
    <n v="0.66659999999999997"/>
    <n v="0"/>
    <x v="10"/>
    <x v="1"/>
    <x v="4"/>
    <x v="0"/>
  </r>
  <r>
    <x v="35"/>
    <x v="1"/>
    <n v="2"/>
    <n v="2"/>
    <n v="1"/>
    <n v="0"/>
    <x v="10"/>
    <x v="1"/>
    <x v="4"/>
    <x v="0"/>
  </r>
  <r>
    <x v="36"/>
    <x v="2"/>
    <n v="20"/>
    <n v="17"/>
    <n v="0.85"/>
    <n v="0"/>
    <x v="10"/>
    <x v="1"/>
    <x v="12"/>
    <x v="1"/>
  </r>
  <r>
    <x v="36"/>
    <x v="0"/>
    <n v="21"/>
    <n v="13"/>
    <n v="0.61899999999999999"/>
    <n v="1"/>
    <x v="10"/>
    <x v="1"/>
    <x v="12"/>
    <x v="1"/>
  </r>
  <r>
    <x v="36"/>
    <x v="1"/>
    <n v="2"/>
    <n v="2"/>
    <n v="1"/>
    <n v="1"/>
    <x v="10"/>
    <x v="1"/>
    <x v="12"/>
    <x v="1"/>
  </r>
  <r>
    <x v="37"/>
    <x v="2"/>
    <n v="24"/>
    <n v="23"/>
    <n v="0.95830000000000004"/>
    <n v="2"/>
    <x v="10"/>
    <x v="1"/>
    <x v="13"/>
    <x v="0"/>
  </r>
  <r>
    <x v="37"/>
    <x v="0"/>
    <n v="13"/>
    <n v="9"/>
    <n v="0.69230000000000003"/>
    <n v="0"/>
    <x v="10"/>
    <x v="1"/>
    <x v="13"/>
    <x v="0"/>
  </r>
  <r>
    <x v="37"/>
    <x v="1"/>
    <n v="17"/>
    <n v="9"/>
    <n v="0.52939999999999998"/>
    <n v="0"/>
    <x v="10"/>
    <x v="1"/>
    <x v="13"/>
    <x v="0"/>
  </r>
  <r>
    <x v="55"/>
    <x v="2"/>
    <n v="48"/>
    <n v="41"/>
    <n v="0.85409999999999997"/>
    <n v="0"/>
    <x v="10"/>
    <x v="1"/>
    <x v="13"/>
    <x v="0"/>
  </r>
  <r>
    <x v="55"/>
    <x v="0"/>
    <n v="12"/>
    <n v="11"/>
    <n v="0.91659999999999997"/>
    <n v="0"/>
    <x v="10"/>
    <x v="1"/>
    <x v="13"/>
    <x v="0"/>
  </r>
  <r>
    <x v="55"/>
    <x v="1"/>
    <n v="13"/>
    <n v="7"/>
    <n v="0.53839999999999999"/>
    <n v="0"/>
    <x v="10"/>
    <x v="1"/>
    <x v="13"/>
    <x v="0"/>
  </r>
  <r>
    <x v="38"/>
    <x v="2"/>
    <n v="35"/>
    <n v="26"/>
    <n v="0.74280000000000002"/>
    <n v="0"/>
    <x v="10"/>
    <x v="1"/>
    <x v="13"/>
    <x v="1"/>
  </r>
  <r>
    <x v="38"/>
    <x v="0"/>
    <n v="16"/>
    <n v="12"/>
    <n v="0.75"/>
    <n v="3"/>
    <x v="10"/>
    <x v="1"/>
    <x v="13"/>
    <x v="1"/>
  </r>
  <r>
    <x v="38"/>
    <x v="1"/>
    <n v="14"/>
    <n v="10"/>
    <n v="0.71419999999999995"/>
    <n v="2"/>
    <x v="10"/>
    <x v="1"/>
    <x v="13"/>
    <x v="1"/>
  </r>
  <r>
    <x v="39"/>
    <x v="2"/>
    <n v="48"/>
    <n v="43"/>
    <n v="0.89580000000000004"/>
    <n v="4"/>
    <x v="10"/>
    <x v="1"/>
    <x v="2"/>
    <x v="3"/>
  </r>
  <r>
    <x v="39"/>
    <x v="0"/>
    <n v="38"/>
    <n v="34"/>
    <n v="0.89470000000000005"/>
    <n v="2"/>
    <x v="10"/>
    <x v="1"/>
    <x v="2"/>
    <x v="3"/>
  </r>
  <r>
    <x v="39"/>
    <x v="1"/>
    <n v="25"/>
    <n v="19"/>
    <n v="0.76"/>
    <n v="5"/>
    <x v="10"/>
    <x v="1"/>
    <x v="2"/>
    <x v="3"/>
  </r>
  <r>
    <x v="40"/>
    <x v="2"/>
    <n v="43"/>
    <n v="40"/>
    <n v="0.93020000000000003"/>
    <n v="3"/>
    <x v="10"/>
    <x v="1"/>
    <x v="14"/>
    <x v="0"/>
  </r>
  <r>
    <x v="40"/>
    <x v="0"/>
    <n v="28"/>
    <n v="24"/>
    <n v="0.85709999999999997"/>
    <n v="3"/>
    <x v="10"/>
    <x v="1"/>
    <x v="14"/>
    <x v="0"/>
  </r>
  <r>
    <x v="40"/>
    <x v="1"/>
    <n v="13"/>
    <n v="8"/>
    <n v="0.61529999999999996"/>
    <n v="0"/>
    <x v="10"/>
    <x v="1"/>
    <x v="14"/>
    <x v="0"/>
  </r>
  <r>
    <x v="41"/>
    <x v="2"/>
    <n v="24"/>
    <n v="22"/>
    <n v="0.91659999999999997"/>
    <n v="2"/>
    <x v="10"/>
    <x v="1"/>
    <x v="14"/>
    <x v="3"/>
  </r>
  <r>
    <x v="41"/>
    <x v="0"/>
    <n v="12"/>
    <n v="6"/>
    <n v="0.5"/>
    <n v="3"/>
    <x v="10"/>
    <x v="1"/>
    <x v="14"/>
    <x v="3"/>
  </r>
  <r>
    <x v="41"/>
    <x v="1"/>
    <n v="8"/>
    <n v="4"/>
    <n v="0.5"/>
    <n v="1"/>
    <x v="10"/>
    <x v="1"/>
    <x v="14"/>
    <x v="3"/>
  </r>
  <r>
    <x v="42"/>
    <x v="2"/>
    <n v="94"/>
    <n v="80"/>
    <n v="0.85099999999999998"/>
    <n v="19"/>
    <x v="10"/>
    <x v="1"/>
    <x v="3"/>
    <x v="4"/>
  </r>
  <r>
    <x v="42"/>
    <x v="0"/>
    <n v="68"/>
    <n v="53"/>
    <n v="0.77939999999999998"/>
    <n v="7"/>
    <x v="10"/>
    <x v="1"/>
    <x v="3"/>
    <x v="4"/>
  </r>
  <r>
    <x v="42"/>
    <x v="1"/>
    <n v="52"/>
    <n v="41"/>
    <n v="0.78839999999999999"/>
    <n v="9"/>
    <x v="10"/>
    <x v="1"/>
    <x v="3"/>
    <x v="4"/>
  </r>
  <r>
    <x v="43"/>
    <x v="2"/>
    <n v="58"/>
    <n v="26"/>
    <n v="0.44819999999999999"/>
    <n v="0"/>
    <x v="10"/>
    <x v="1"/>
    <x v="6"/>
    <x v="4"/>
  </r>
  <r>
    <x v="43"/>
    <x v="0"/>
    <n v="76"/>
    <n v="63"/>
    <n v="0.82889999999999997"/>
    <n v="11"/>
    <x v="10"/>
    <x v="1"/>
    <x v="6"/>
    <x v="4"/>
  </r>
  <r>
    <x v="43"/>
    <x v="1"/>
    <n v="34"/>
    <n v="30"/>
    <n v="0.88229999999999997"/>
    <n v="11"/>
    <x v="10"/>
    <x v="1"/>
    <x v="6"/>
    <x v="4"/>
  </r>
  <r>
    <x v="44"/>
    <x v="2"/>
    <n v="26"/>
    <n v="24"/>
    <n v="0.92300000000000004"/>
    <n v="2"/>
    <x v="10"/>
    <x v="1"/>
    <x v="8"/>
    <x v="4"/>
  </r>
  <r>
    <x v="44"/>
    <x v="0"/>
    <n v="130"/>
    <n v="41"/>
    <n v="0.31530000000000002"/>
    <n v="2"/>
    <x v="10"/>
    <x v="1"/>
    <x v="8"/>
    <x v="4"/>
  </r>
  <r>
    <x v="44"/>
    <x v="1"/>
    <n v="31"/>
    <n v="15"/>
    <n v="0.48380000000000001"/>
    <n v="1"/>
    <x v="10"/>
    <x v="1"/>
    <x v="8"/>
    <x v="4"/>
  </r>
  <r>
    <x v="54"/>
    <x v="2"/>
    <n v="8"/>
    <n v="7"/>
    <n v="0.875"/>
    <n v="0"/>
    <x v="10"/>
    <x v="1"/>
    <x v="17"/>
    <x v="0"/>
  </r>
  <r>
    <x v="54"/>
    <x v="0"/>
    <n v="1"/>
    <n v="0"/>
    <n v="0"/>
    <n v="0"/>
    <x v="10"/>
    <x v="1"/>
    <x v="17"/>
    <x v="0"/>
  </r>
  <r>
    <x v="54"/>
    <x v="1"/>
    <n v="2"/>
    <n v="2"/>
    <n v="1"/>
    <n v="1"/>
    <x v="10"/>
    <x v="1"/>
    <x v="17"/>
    <x v="0"/>
  </r>
  <r>
    <x v="45"/>
    <x v="2"/>
    <n v="16"/>
    <n v="16"/>
    <n v="1"/>
    <n v="2"/>
    <x v="10"/>
    <x v="1"/>
    <x v="15"/>
    <x v="2"/>
  </r>
  <r>
    <x v="45"/>
    <x v="0"/>
    <n v="20"/>
    <n v="9"/>
    <n v="0.45"/>
    <n v="0"/>
    <x v="10"/>
    <x v="1"/>
    <x v="15"/>
    <x v="2"/>
  </r>
  <r>
    <x v="45"/>
    <x v="1"/>
    <n v="3"/>
    <n v="1"/>
    <n v="0.33329999999999999"/>
    <n v="1"/>
    <x v="10"/>
    <x v="1"/>
    <x v="15"/>
    <x v="2"/>
  </r>
  <r>
    <x v="46"/>
    <x v="2"/>
    <n v="120"/>
    <n v="99"/>
    <n v="0.82499999999999996"/>
    <n v="4"/>
    <x v="10"/>
    <x v="1"/>
    <x v="3"/>
    <x v="0"/>
  </r>
  <r>
    <x v="46"/>
    <x v="0"/>
    <n v="58"/>
    <n v="38"/>
    <n v="0.65510000000000002"/>
    <n v="5"/>
    <x v="10"/>
    <x v="1"/>
    <x v="3"/>
    <x v="0"/>
  </r>
  <r>
    <x v="46"/>
    <x v="1"/>
    <n v="27"/>
    <n v="19"/>
    <n v="0.70369999999999999"/>
    <n v="4"/>
    <x v="10"/>
    <x v="1"/>
    <x v="3"/>
    <x v="0"/>
  </r>
  <r>
    <x v="47"/>
    <x v="2"/>
    <n v="37"/>
    <n v="31"/>
    <n v="0.83779999999999999"/>
    <n v="2"/>
    <x v="10"/>
    <x v="1"/>
    <x v="8"/>
    <x v="3"/>
  </r>
  <r>
    <x v="47"/>
    <x v="0"/>
    <n v="26"/>
    <n v="20"/>
    <n v="0.76919999999999999"/>
    <n v="2"/>
    <x v="10"/>
    <x v="1"/>
    <x v="8"/>
    <x v="3"/>
  </r>
  <r>
    <x v="47"/>
    <x v="1"/>
    <n v="25"/>
    <n v="19"/>
    <n v="0.76"/>
    <n v="1"/>
    <x v="10"/>
    <x v="1"/>
    <x v="8"/>
    <x v="3"/>
  </r>
  <r>
    <x v="48"/>
    <x v="2"/>
    <n v="72"/>
    <n v="60"/>
    <n v="0.83330000000000004"/>
    <n v="14"/>
    <x v="10"/>
    <x v="1"/>
    <x v="8"/>
    <x v="4"/>
  </r>
  <r>
    <x v="48"/>
    <x v="0"/>
    <n v="54"/>
    <n v="39"/>
    <n v="0.72219999999999995"/>
    <n v="4"/>
    <x v="10"/>
    <x v="1"/>
    <x v="8"/>
    <x v="4"/>
  </r>
  <r>
    <x v="48"/>
    <x v="1"/>
    <n v="27"/>
    <n v="23"/>
    <n v="0.8518"/>
    <n v="4"/>
    <x v="10"/>
    <x v="1"/>
    <x v="8"/>
    <x v="4"/>
  </r>
  <r>
    <x v="49"/>
    <x v="2"/>
    <n v="25"/>
    <n v="19"/>
    <n v="0.76"/>
    <n v="2"/>
    <x v="10"/>
    <x v="1"/>
    <x v="8"/>
    <x v="0"/>
  </r>
  <r>
    <x v="49"/>
    <x v="0"/>
    <n v="55"/>
    <n v="29"/>
    <n v="0.5272"/>
    <n v="4"/>
    <x v="10"/>
    <x v="1"/>
    <x v="8"/>
    <x v="0"/>
  </r>
  <r>
    <x v="49"/>
    <x v="1"/>
    <n v="13"/>
    <n v="7"/>
    <n v="0.53839999999999999"/>
    <n v="0"/>
    <x v="10"/>
    <x v="1"/>
    <x v="8"/>
    <x v="0"/>
  </r>
  <r>
    <x v="50"/>
    <x v="2"/>
    <n v="16"/>
    <n v="14"/>
    <n v="0.875"/>
    <n v="0"/>
    <x v="10"/>
    <x v="1"/>
    <x v="16"/>
    <x v="0"/>
  </r>
  <r>
    <x v="50"/>
    <x v="0"/>
    <n v="9"/>
    <n v="3"/>
    <n v="0.33329999999999999"/>
    <n v="0"/>
    <x v="10"/>
    <x v="1"/>
    <x v="16"/>
    <x v="0"/>
  </r>
  <r>
    <x v="50"/>
    <x v="1"/>
    <n v="10"/>
    <n v="8"/>
    <n v="0.8"/>
    <n v="0"/>
    <x v="10"/>
    <x v="1"/>
    <x v="16"/>
    <x v="0"/>
  </r>
  <r>
    <x v="51"/>
    <x v="2"/>
    <n v="25"/>
    <n v="19"/>
    <n v="0.76"/>
    <n v="0"/>
    <x v="10"/>
    <x v="1"/>
    <x v="16"/>
    <x v="2"/>
  </r>
  <r>
    <x v="51"/>
    <x v="0"/>
    <n v="16"/>
    <n v="13"/>
    <n v="0.8125"/>
    <n v="1"/>
    <x v="10"/>
    <x v="1"/>
    <x v="16"/>
    <x v="2"/>
  </r>
  <r>
    <x v="51"/>
    <x v="1"/>
    <n v="2"/>
    <n v="2"/>
    <n v="1"/>
    <n v="1"/>
    <x v="10"/>
    <x v="1"/>
    <x v="16"/>
    <x v="2"/>
  </r>
  <r>
    <x v="1"/>
    <x v="2"/>
    <n v="9"/>
    <n v="8"/>
    <n v="0.88880000000000003"/>
    <n v="0"/>
    <x v="11"/>
    <x v="1"/>
    <x v="0"/>
    <x v="1"/>
  </r>
  <r>
    <x v="1"/>
    <x v="0"/>
    <n v="9"/>
    <n v="5"/>
    <n v="0.55549999999999999"/>
    <n v="0"/>
    <x v="11"/>
    <x v="1"/>
    <x v="0"/>
    <x v="1"/>
  </r>
  <r>
    <x v="1"/>
    <x v="1"/>
    <n v="2"/>
    <n v="0"/>
    <n v="0"/>
    <n v="0"/>
    <x v="11"/>
    <x v="1"/>
    <x v="0"/>
    <x v="1"/>
  </r>
  <r>
    <x v="2"/>
    <x v="2"/>
    <n v="21"/>
    <n v="16"/>
    <n v="0.76190000000000002"/>
    <n v="1"/>
    <x v="11"/>
    <x v="1"/>
    <x v="1"/>
    <x v="0"/>
  </r>
  <r>
    <x v="2"/>
    <x v="0"/>
    <n v="11"/>
    <n v="4"/>
    <n v="0.36359999999999998"/>
    <n v="0"/>
    <x v="11"/>
    <x v="1"/>
    <x v="1"/>
    <x v="0"/>
  </r>
  <r>
    <x v="2"/>
    <x v="1"/>
    <n v="14"/>
    <n v="11"/>
    <n v="0.78569999999999995"/>
    <n v="0"/>
    <x v="11"/>
    <x v="1"/>
    <x v="1"/>
    <x v="0"/>
  </r>
  <r>
    <x v="3"/>
    <x v="2"/>
    <n v="12"/>
    <n v="11"/>
    <n v="0.91659999999999997"/>
    <n v="0"/>
    <x v="11"/>
    <x v="1"/>
    <x v="1"/>
    <x v="1"/>
  </r>
  <r>
    <x v="3"/>
    <x v="0"/>
    <n v="2"/>
    <n v="2"/>
    <n v="1"/>
    <n v="0"/>
    <x v="11"/>
    <x v="1"/>
    <x v="1"/>
    <x v="1"/>
  </r>
  <r>
    <x v="3"/>
    <x v="1"/>
    <n v="5"/>
    <n v="2"/>
    <n v="0.4"/>
    <n v="0"/>
    <x v="11"/>
    <x v="1"/>
    <x v="1"/>
    <x v="1"/>
  </r>
  <r>
    <x v="4"/>
    <x v="2"/>
    <n v="31"/>
    <n v="29"/>
    <n v="0.93540000000000001"/>
    <n v="3"/>
    <x v="11"/>
    <x v="1"/>
    <x v="1"/>
    <x v="2"/>
  </r>
  <r>
    <x v="4"/>
    <x v="0"/>
    <n v="5"/>
    <n v="4"/>
    <n v="0.8"/>
    <n v="0"/>
    <x v="11"/>
    <x v="1"/>
    <x v="1"/>
    <x v="2"/>
  </r>
  <r>
    <x v="4"/>
    <x v="1"/>
    <n v="2"/>
    <n v="1"/>
    <n v="0.5"/>
    <n v="0"/>
    <x v="11"/>
    <x v="1"/>
    <x v="1"/>
    <x v="2"/>
  </r>
  <r>
    <x v="5"/>
    <x v="2"/>
    <n v="42"/>
    <n v="32"/>
    <n v="0.76190000000000002"/>
    <n v="3"/>
    <x v="11"/>
    <x v="1"/>
    <x v="1"/>
    <x v="0"/>
  </r>
  <r>
    <x v="5"/>
    <x v="0"/>
    <n v="10"/>
    <n v="6"/>
    <n v="0.6"/>
    <n v="0"/>
    <x v="11"/>
    <x v="1"/>
    <x v="1"/>
    <x v="0"/>
  </r>
  <r>
    <x v="5"/>
    <x v="1"/>
    <n v="33"/>
    <n v="23"/>
    <n v="0.69689999999999996"/>
    <n v="2"/>
    <x v="11"/>
    <x v="1"/>
    <x v="1"/>
    <x v="0"/>
  </r>
  <r>
    <x v="6"/>
    <x v="2"/>
    <n v="35"/>
    <n v="31"/>
    <n v="0.88570000000000004"/>
    <n v="2"/>
    <x v="11"/>
    <x v="1"/>
    <x v="1"/>
    <x v="2"/>
  </r>
  <r>
    <x v="6"/>
    <x v="0"/>
    <n v="15"/>
    <n v="11"/>
    <n v="0.73329999999999995"/>
    <n v="2"/>
    <x v="11"/>
    <x v="1"/>
    <x v="1"/>
    <x v="2"/>
  </r>
  <r>
    <x v="6"/>
    <x v="1"/>
    <n v="2"/>
    <n v="2"/>
    <n v="1"/>
    <n v="0"/>
    <x v="11"/>
    <x v="1"/>
    <x v="1"/>
    <x v="2"/>
  </r>
  <r>
    <x v="7"/>
    <x v="2"/>
    <n v="98"/>
    <n v="93"/>
    <n v="0.94889999999999997"/>
    <n v="9"/>
    <x v="11"/>
    <x v="1"/>
    <x v="1"/>
    <x v="3"/>
  </r>
  <r>
    <x v="7"/>
    <x v="0"/>
    <n v="37"/>
    <n v="30"/>
    <n v="0.81079999999999997"/>
    <n v="10"/>
    <x v="11"/>
    <x v="1"/>
    <x v="1"/>
    <x v="3"/>
  </r>
  <r>
    <x v="7"/>
    <x v="1"/>
    <n v="14"/>
    <n v="13"/>
    <n v="0.92849999999999999"/>
    <n v="3"/>
    <x v="11"/>
    <x v="1"/>
    <x v="1"/>
    <x v="3"/>
  </r>
  <r>
    <x v="8"/>
    <x v="2"/>
    <n v="95"/>
    <n v="76"/>
    <n v="0.8"/>
    <n v="12"/>
    <x v="11"/>
    <x v="1"/>
    <x v="2"/>
    <x v="0"/>
  </r>
  <r>
    <x v="8"/>
    <x v="0"/>
    <n v="52"/>
    <n v="32"/>
    <n v="0.61529999999999996"/>
    <n v="3"/>
    <x v="11"/>
    <x v="1"/>
    <x v="2"/>
    <x v="0"/>
  </r>
  <r>
    <x v="8"/>
    <x v="1"/>
    <n v="74"/>
    <n v="52"/>
    <n v="0.70269999999999999"/>
    <n v="13"/>
    <x v="11"/>
    <x v="1"/>
    <x v="2"/>
    <x v="0"/>
  </r>
  <r>
    <x v="9"/>
    <x v="2"/>
    <n v="19"/>
    <n v="18"/>
    <n v="0.94730000000000003"/>
    <n v="0"/>
    <x v="11"/>
    <x v="1"/>
    <x v="2"/>
    <x v="4"/>
  </r>
  <r>
    <x v="9"/>
    <x v="0"/>
    <n v="57"/>
    <n v="44"/>
    <n v="0.77190000000000003"/>
    <n v="1"/>
    <x v="11"/>
    <x v="1"/>
    <x v="2"/>
    <x v="4"/>
  </r>
  <r>
    <x v="9"/>
    <x v="1"/>
    <n v="63"/>
    <n v="48"/>
    <n v="0.76190000000000002"/>
    <n v="0"/>
    <x v="11"/>
    <x v="1"/>
    <x v="2"/>
    <x v="4"/>
  </r>
  <r>
    <x v="10"/>
    <x v="2"/>
    <n v="25"/>
    <n v="20"/>
    <n v="0.8"/>
    <n v="4"/>
    <x v="11"/>
    <x v="1"/>
    <x v="2"/>
    <x v="1"/>
  </r>
  <r>
    <x v="10"/>
    <x v="0"/>
    <n v="7"/>
    <n v="6"/>
    <n v="0.85709999999999997"/>
    <n v="0"/>
    <x v="11"/>
    <x v="1"/>
    <x v="2"/>
    <x v="1"/>
  </r>
  <r>
    <x v="10"/>
    <x v="1"/>
    <n v="5"/>
    <n v="3"/>
    <n v="0.6"/>
    <n v="1"/>
    <x v="11"/>
    <x v="1"/>
    <x v="2"/>
    <x v="1"/>
  </r>
  <r>
    <x v="11"/>
    <x v="2"/>
    <n v="44"/>
    <n v="35"/>
    <n v="0.7954"/>
    <n v="6"/>
    <x v="11"/>
    <x v="1"/>
    <x v="2"/>
    <x v="2"/>
  </r>
  <r>
    <x v="11"/>
    <x v="0"/>
    <n v="36"/>
    <n v="31"/>
    <n v="0.86109999999999998"/>
    <n v="4"/>
    <x v="11"/>
    <x v="1"/>
    <x v="2"/>
    <x v="2"/>
  </r>
  <r>
    <x v="11"/>
    <x v="1"/>
    <n v="29"/>
    <n v="25"/>
    <n v="0.86199999999999999"/>
    <n v="3"/>
    <x v="11"/>
    <x v="1"/>
    <x v="2"/>
    <x v="2"/>
  </r>
  <r>
    <x v="12"/>
    <x v="2"/>
    <n v="61"/>
    <n v="54"/>
    <n v="0.88519999999999999"/>
    <n v="9"/>
    <x v="11"/>
    <x v="1"/>
    <x v="2"/>
    <x v="1"/>
  </r>
  <r>
    <x v="12"/>
    <x v="0"/>
    <n v="36"/>
    <n v="30"/>
    <n v="0.83330000000000004"/>
    <n v="4"/>
    <x v="11"/>
    <x v="1"/>
    <x v="2"/>
    <x v="1"/>
  </r>
  <r>
    <x v="12"/>
    <x v="1"/>
    <n v="45"/>
    <n v="41"/>
    <n v="0.91110000000000002"/>
    <n v="7"/>
    <x v="11"/>
    <x v="1"/>
    <x v="2"/>
    <x v="1"/>
  </r>
  <r>
    <x v="53"/>
    <x v="2"/>
    <n v="15"/>
    <n v="14"/>
    <n v="0.93330000000000002"/>
    <n v="1"/>
    <x v="11"/>
    <x v="1"/>
    <x v="0"/>
    <x v="3"/>
  </r>
  <r>
    <x v="53"/>
    <x v="0"/>
    <n v="9"/>
    <n v="3"/>
    <n v="0.33329999999999999"/>
    <n v="0"/>
    <x v="11"/>
    <x v="1"/>
    <x v="0"/>
    <x v="3"/>
  </r>
  <r>
    <x v="53"/>
    <x v="1"/>
    <n v="3"/>
    <n v="1"/>
    <n v="0.33329999999999999"/>
    <n v="1"/>
    <x v="11"/>
    <x v="1"/>
    <x v="0"/>
    <x v="3"/>
  </r>
  <r>
    <x v="13"/>
    <x v="2"/>
    <n v="117"/>
    <n v="108"/>
    <n v="0.92300000000000004"/>
    <n v="18"/>
    <x v="11"/>
    <x v="1"/>
    <x v="3"/>
    <x v="3"/>
  </r>
  <r>
    <x v="13"/>
    <x v="0"/>
    <n v="80"/>
    <n v="61"/>
    <n v="0.76249999999999996"/>
    <n v="10"/>
    <x v="11"/>
    <x v="1"/>
    <x v="3"/>
    <x v="3"/>
  </r>
  <r>
    <x v="13"/>
    <x v="1"/>
    <n v="33"/>
    <n v="24"/>
    <n v="0.72719999999999996"/>
    <n v="7"/>
    <x v="11"/>
    <x v="1"/>
    <x v="3"/>
    <x v="3"/>
  </r>
  <r>
    <x v="14"/>
    <x v="2"/>
    <n v="57"/>
    <n v="52"/>
    <n v="0.91220000000000001"/>
    <n v="7"/>
    <x v="11"/>
    <x v="1"/>
    <x v="2"/>
    <x v="2"/>
  </r>
  <r>
    <x v="14"/>
    <x v="0"/>
    <n v="62"/>
    <n v="34"/>
    <n v="0.54830000000000001"/>
    <n v="4"/>
    <x v="11"/>
    <x v="1"/>
    <x v="2"/>
    <x v="2"/>
  </r>
  <r>
    <x v="14"/>
    <x v="1"/>
    <n v="53"/>
    <n v="35"/>
    <n v="0.6603"/>
    <n v="1"/>
    <x v="11"/>
    <x v="1"/>
    <x v="2"/>
    <x v="2"/>
  </r>
  <r>
    <x v="15"/>
    <x v="2"/>
    <n v="16"/>
    <n v="15"/>
    <n v="0.9375"/>
    <n v="3"/>
    <x v="11"/>
    <x v="1"/>
    <x v="4"/>
    <x v="2"/>
  </r>
  <r>
    <x v="15"/>
    <x v="0"/>
    <n v="11"/>
    <n v="6"/>
    <n v="0.5454"/>
    <n v="0"/>
    <x v="11"/>
    <x v="1"/>
    <x v="4"/>
    <x v="2"/>
  </r>
  <r>
    <x v="15"/>
    <x v="1"/>
    <n v="6"/>
    <n v="3"/>
    <n v="0.5"/>
    <n v="0"/>
    <x v="11"/>
    <x v="1"/>
    <x v="4"/>
    <x v="2"/>
  </r>
  <r>
    <x v="16"/>
    <x v="2"/>
    <n v="5"/>
    <n v="2"/>
    <n v="0.4"/>
    <n v="0"/>
    <x v="11"/>
    <x v="1"/>
    <x v="5"/>
    <x v="4"/>
  </r>
  <r>
    <x v="16"/>
    <x v="0"/>
    <n v="21"/>
    <n v="15"/>
    <n v="0.71419999999999995"/>
    <n v="2"/>
    <x v="11"/>
    <x v="1"/>
    <x v="5"/>
    <x v="4"/>
  </r>
  <r>
    <x v="16"/>
    <x v="1"/>
    <n v="6"/>
    <n v="4"/>
    <n v="0.66659999999999997"/>
    <n v="1"/>
    <x v="11"/>
    <x v="1"/>
    <x v="5"/>
    <x v="4"/>
  </r>
  <r>
    <x v="17"/>
    <x v="2"/>
    <n v="86"/>
    <n v="73"/>
    <n v="0.8488"/>
    <n v="24"/>
    <x v="11"/>
    <x v="1"/>
    <x v="3"/>
    <x v="4"/>
  </r>
  <r>
    <x v="17"/>
    <x v="0"/>
    <n v="61"/>
    <n v="42"/>
    <n v="0.6885"/>
    <n v="9"/>
    <x v="11"/>
    <x v="1"/>
    <x v="3"/>
    <x v="4"/>
  </r>
  <r>
    <x v="17"/>
    <x v="1"/>
    <n v="55"/>
    <n v="45"/>
    <n v="0.81810000000000005"/>
    <n v="12"/>
    <x v="11"/>
    <x v="1"/>
    <x v="3"/>
    <x v="4"/>
  </r>
  <r>
    <x v="52"/>
    <x v="2"/>
    <n v="33"/>
    <n v="30"/>
    <n v="0.90900000000000003"/>
    <n v="0"/>
    <x v="11"/>
    <x v="1"/>
    <x v="3"/>
    <x v="3"/>
  </r>
  <r>
    <x v="52"/>
    <x v="0"/>
    <n v="38"/>
    <n v="32"/>
    <n v="0.84209999999999996"/>
    <n v="6"/>
    <x v="11"/>
    <x v="1"/>
    <x v="3"/>
    <x v="3"/>
  </r>
  <r>
    <x v="52"/>
    <x v="1"/>
    <n v="16"/>
    <n v="15"/>
    <n v="0.9375"/>
    <n v="5"/>
    <x v="11"/>
    <x v="1"/>
    <x v="3"/>
    <x v="3"/>
  </r>
  <r>
    <x v="18"/>
    <x v="2"/>
    <n v="19"/>
    <n v="16"/>
    <n v="0.84209999999999996"/>
    <n v="0"/>
    <x v="11"/>
    <x v="1"/>
    <x v="3"/>
    <x v="1"/>
  </r>
  <r>
    <x v="18"/>
    <x v="0"/>
    <n v="18"/>
    <n v="12"/>
    <n v="0.66659999999999997"/>
    <n v="0"/>
    <x v="11"/>
    <x v="1"/>
    <x v="3"/>
    <x v="1"/>
  </r>
  <r>
    <x v="18"/>
    <x v="1"/>
    <n v="6"/>
    <n v="3"/>
    <n v="0.5"/>
    <n v="0"/>
    <x v="11"/>
    <x v="1"/>
    <x v="3"/>
    <x v="1"/>
  </r>
  <r>
    <x v="19"/>
    <x v="2"/>
    <n v="24"/>
    <n v="24"/>
    <n v="1"/>
    <n v="2"/>
    <x v="11"/>
    <x v="1"/>
    <x v="6"/>
    <x v="4"/>
  </r>
  <r>
    <x v="19"/>
    <x v="0"/>
    <n v="13"/>
    <n v="3"/>
    <n v="0.23069999999999999"/>
    <n v="0"/>
    <x v="11"/>
    <x v="1"/>
    <x v="6"/>
    <x v="4"/>
  </r>
  <r>
    <x v="19"/>
    <x v="1"/>
    <n v="14"/>
    <n v="4"/>
    <n v="0.28570000000000001"/>
    <n v="0"/>
    <x v="11"/>
    <x v="1"/>
    <x v="6"/>
    <x v="4"/>
  </r>
  <r>
    <x v="21"/>
    <x v="2"/>
    <n v="21"/>
    <n v="18"/>
    <n v="0.85709999999999997"/>
    <n v="0"/>
    <x v="11"/>
    <x v="1"/>
    <x v="0"/>
    <x v="1"/>
  </r>
  <r>
    <x v="21"/>
    <x v="0"/>
    <n v="10"/>
    <n v="8"/>
    <n v="0.8"/>
    <n v="1"/>
    <x v="11"/>
    <x v="1"/>
    <x v="0"/>
    <x v="1"/>
  </r>
  <r>
    <x v="21"/>
    <x v="1"/>
    <n v="5"/>
    <n v="5"/>
    <n v="1"/>
    <n v="1"/>
    <x v="11"/>
    <x v="1"/>
    <x v="0"/>
    <x v="1"/>
  </r>
  <r>
    <x v="22"/>
    <x v="2"/>
    <n v="67"/>
    <n v="51"/>
    <n v="0.7611"/>
    <n v="13"/>
    <x v="11"/>
    <x v="1"/>
    <x v="8"/>
    <x v="1"/>
  </r>
  <r>
    <x v="22"/>
    <x v="0"/>
    <n v="55"/>
    <n v="34"/>
    <n v="0.61809999999999998"/>
    <n v="4"/>
    <x v="11"/>
    <x v="1"/>
    <x v="8"/>
    <x v="1"/>
  </r>
  <r>
    <x v="22"/>
    <x v="1"/>
    <n v="27"/>
    <n v="22"/>
    <n v="0.81479999999999997"/>
    <n v="4"/>
    <x v="11"/>
    <x v="1"/>
    <x v="8"/>
    <x v="1"/>
  </r>
  <r>
    <x v="23"/>
    <x v="2"/>
    <n v="19"/>
    <n v="17"/>
    <n v="0.89470000000000005"/>
    <n v="1"/>
    <x v="11"/>
    <x v="1"/>
    <x v="9"/>
    <x v="0"/>
  </r>
  <r>
    <x v="23"/>
    <x v="0"/>
    <n v="11"/>
    <n v="11"/>
    <n v="1"/>
    <n v="1"/>
    <x v="11"/>
    <x v="1"/>
    <x v="9"/>
    <x v="0"/>
  </r>
  <r>
    <x v="23"/>
    <x v="1"/>
    <n v="12"/>
    <n v="5"/>
    <n v="0.41660000000000003"/>
    <n v="0"/>
    <x v="11"/>
    <x v="1"/>
    <x v="9"/>
    <x v="0"/>
  </r>
  <r>
    <x v="24"/>
    <x v="2"/>
    <n v="28"/>
    <n v="24"/>
    <n v="0.85709999999999997"/>
    <n v="4"/>
    <x v="11"/>
    <x v="1"/>
    <x v="9"/>
    <x v="0"/>
  </r>
  <r>
    <x v="24"/>
    <x v="0"/>
    <n v="30"/>
    <n v="22"/>
    <n v="0.73329999999999995"/>
    <n v="2"/>
    <x v="11"/>
    <x v="1"/>
    <x v="9"/>
    <x v="0"/>
  </r>
  <r>
    <x v="24"/>
    <x v="1"/>
    <n v="34"/>
    <n v="29"/>
    <n v="0.85289999999999999"/>
    <n v="4"/>
    <x v="11"/>
    <x v="1"/>
    <x v="9"/>
    <x v="0"/>
  </r>
  <r>
    <x v="25"/>
    <x v="2"/>
    <n v="42"/>
    <n v="28"/>
    <n v="0.66659999999999997"/>
    <n v="0"/>
    <x v="11"/>
    <x v="1"/>
    <x v="10"/>
    <x v="1"/>
  </r>
  <r>
    <x v="25"/>
    <x v="0"/>
    <n v="65"/>
    <n v="49"/>
    <n v="0.75380000000000003"/>
    <n v="14"/>
    <x v="11"/>
    <x v="1"/>
    <x v="10"/>
    <x v="1"/>
  </r>
  <r>
    <x v="25"/>
    <x v="1"/>
    <n v="20"/>
    <n v="15"/>
    <n v="0.75"/>
    <n v="2"/>
    <x v="11"/>
    <x v="1"/>
    <x v="10"/>
    <x v="1"/>
  </r>
  <r>
    <x v="26"/>
    <x v="2"/>
    <n v="60"/>
    <n v="57"/>
    <n v="0.95"/>
    <n v="0"/>
    <x v="11"/>
    <x v="1"/>
    <x v="10"/>
    <x v="4"/>
  </r>
  <r>
    <x v="26"/>
    <x v="0"/>
    <n v="105"/>
    <n v="82"/>
    <n v="0.78090000000000004"/>
    <n v="17"/>
    <x v="11"/>
    <x v="1"/>
    <x v="10"/>
    <x v="4"/>
  </r>
  <r>
    <x v="26"/>
    <x v="1"/>
    <n v="31"/>
    <n v="24"/>
    <n v="0.77410000000000001"/>
    <n v="5"/>
    <x v="11"/>
    <x v="1"/>
    <x v="10"/>
    <x v="4"/>
  </r>
  <r>
    <x v="27"/>
    <x v="2"/>
    <n v="7"/>
    <n v="7"/>
    <n v="1"/>
    <n v="2"/>
    <x v="11"/>
    <x v="1"/>
    <x v="10"/>
    <x v="0"/>
  </r>
  <r>
    <x v="27"/>
    <x v="0"/>
    <n v="22"/>
    <n v="12"/>
    <n v="0.5454"/>
    <n v="3"/>
    <x v="11"/>
    <x v="1"/>
    <x v="10"/>
    <x v="0"/>
  </r>
  <r>
    <x v="27"/>
    <x v="1"/>
    <n v="5"/>
    <n v="2"/>
    <n v="0.4"/>
    <n v="1"/>
    <x v="11"/>
    <x v="1"/>
    <x v="10"/>
    <x v="0"/>
  </r>
  <r>
    <x v="28"/>
    <x v="2"/>
    <n v="9"/>
    <n v="9"/>
    <n v="1"/>
    <n v="0"/>
    <x v="11"/>
    <x v="1"/>
    <x v="11"/>
    <x v="2"/>
  </r>
  <r>
    <x v="28"/>
    <x v="0"/>
    <n v="4"/>
    <n v="3"/>
    <n v="0.75"/>
    <n v="1"/>
    <x v="11"/>
    <x v="1"/>
    <x v="11"/>
    <x v="2"/>
  </r>
  <r>
    <x v="28"/>
    <x v="1"/>
    <n v="1"/>
    <n v="0"/>
    <n v="0"/>
    <n v="0"/>
    <x v="11"/>
    <x v="1"/>
    <x v="11"/>
    <x v="2"/>
  </r>
  <r>
    <x v="30"/>
    <x v="2"/>
    <n v="12"/>
    <n v="12"/>
    <n v="1"/>
    <n v="0"/>
    <x v="11"/>
    <x v="1"/>
    <x v="4"/>
    <x v="0"/>
  </r>
  <r>
    <x v="30"/>
    <x v="0"/>
    <n v="7"/>
    <n v="4"/>
    <n v="0.57140000000000002"/>
    <n v="0"/>
    <x v="11"/>
    <x v="1"/>
    <x v="4"/>
    <x v="0"/>
  </r>
  <r>
    <x v="30"/>
    <x v="1"/>
    <n v="9"/>
    <n v="7"/>
    <n v="0.77769999999999995"/>
    <n v="2"/>
    <x v="11"/>
    <x v="1"/>
    <x v="4"/>
    <x v="0"/>
  </r>
  <r>
    <x v="31"/>
    <x v="2"/>
    <n v="7"/>
    <n v="7"/>
    <n v="1"/>
    <n v="2"/>
    <x v="11"/>
    <x v="1"/>
    <x v="4"/>
    <x v="1"/>
  </r>
  <r>
    <x v="31"/>
    <x v="0"/>
    <n v="10"/>
    <n v="8"/>
    <n v="0.8"/>
    <n v="1"/>
    <x v="11"/>
    <x v="1"/>
    <x v="4"/>
    <x v="1"/>
  </r>
  <r>
    <x v="31"/>
    <x v="1"/>
    <n v="2"/>
    <n v="2"/>
    <n v="1"/>
    <n v="0"/>
    <x v="11"/>
    <x v="1"/>
    <x v="4"/>
    <x v="1"/>
  </r>
  <r>
    <x v="32"/>
    <x v="2"/>
    <n v="13"/>
    <n v="11"/>
    <n v="0.84609999999999996"/>
    <n v="1"/>
    <x v="11"/>
    <x v="1"/>
    <x v="4"/>
    <x v="3"/>
  </r>
  <r>
    <x v="32"/>
    <x v="0"/>
    <n v="10"/>
    <n v="5"/>
    <n v="0.5"/>
    <n v="1"/>
    <x v="11"/>
    <x v="1"/>
    <x v="4"/>
    <x v="3"/>
  </r>
  <r>
    <x v="32"/>
    <x v="1"/>
    <n v="3"/>
    <n v="2"/>
    <n v="0.66659999999999997"/>
    <n v="0"/>
    <x v="11"/>
    <x v="1"/>
    <x v="4"/>
    <x v="3"/>
  </r>
  <r>
    <x v="33"/>
    <x v="2"/>
    <n v="11"/>
    <n v="9"/>
    <n v="0.81810000000000005"/>
    <n v="1"/>
    <x v="11"/>
    <x v="1"/>
    <x v="4"/>
    <x v="2"/>
  </r>
  <r>
    <x v="33"/>
    <x v="0"/>
    <n v="7"/>
    <n v="6"/>
    <n v="0.85709999999999997"/>
    <n v="0"/>
    <x v="11"/>
    <x v="1"/>
    <x v="4"/>
    <x v="2"/>
  </r>
  <r>
    <x v="34"/>
    <x v="2"/>
    <n v="19"/>
    <n v="17"/>
    <n v="0.89470000000000005"/>
    <n v="0"/>
    <x v="11"/>
    <x v="1"/>
    <x v="4"/>
    <x v="1"/>
  </r>
  <r>
    <x v="34"/>
    <x v="0"/>
    <n v="11"/>
    <n v="7"/>
    <n v="0.63629999999999998"/>
    <n v="0"/>
    <x v="11"/>
    <x v="1"/>
    <x v="4"/>
    <x v="1"/>
  </r>
  <r>
    <x v="34"/>
    <x v="1"/>
    <n v="9"/>
    <n v="4"/>
    <n v="0.44440000000000002"/>
    <n v="0"/>
    <x v="11"/>
    <x v="1"/>
    <x v="4"/>
    <x v="1"/>
  </r>
  <r>
    <x v="35"/>
    <x v="2"/>
    <n v="10"/>
    <n v="10"/>
    <n v="1"/>
    <n v="0"/>
    <x v="11"/>
    <x v="1"/>
    <x v="4"/>
    <x v="0"/>
  </r>
  <r>
    <x v="35"/>
    <x v="0"/>
    <n v="7"/>
    <n v="5"/>
    <n v="0.71419999999999995"/>
    <n v="0"/>
    <x v="11"/>
    <x v="1"/>
    <x v="4"/>
    <x v="0"/>
  </r>
  <r>
    <x v="35"/>
    <x v="1"/>
    <n v="5"/>
    <n v="4"/>
    <n v="0.8"/>
    <n v="0"/>
    <x v="11"/>
    <x v="1"/>
    <x v="4"/>
    <x v="0"/>
  </r>
  <r>
    <x v="36"/>
    <x v="2"/>
    <n v="14"/>
    <n v="11"/>
    <n v="0.78569999999999995"/>
    <n v="2"/>
    <x v="11"/>
    <x v="1"/>
    <x v="12"/>
    <x v="1"/>
  </r>
  <r>
    <x v="36"/>
    <x v="0"/>
    <n v="20"/>
    <n v="14"/>
    <n v="0.7"/>
    <n v="1"/>
    <x v="11"/>
    <x v="1"/>
    <x v="12"/>
    <x v="1"/>
  </r>
  <r>
    <x v="36"/>
    <x v="1"/>
    <n v="4"/>
    <n v="4"/>
    <n v="1"/>
    <n v="1"/>
    <x v="11"/>
    <x v="1"/>
    <x v="12"/>
    <x v="1"/>
  </r>
  <r>
    <x v="37"/>
    <x v="2"/>
    <n v="27"/>
    <n v="24"/>
    <n v="0.88880000000000003"/>
    <n v="0"/>
    <x v="11"/>
    <x v="1"/>
    <x v="13"/>
    <x v="0"/>
  </r>
  <r>
    <x v="37"/>
    <x v="0"/>
    <n v="19"/>
    <n v="13"/>
    <n v="0.68420000000000003"/>
    <n v="0"/>
    <x v="11"/>
    <x v="1"/>
    <x v="13"/>
    <x v="0"/>
  </r>
  <r>
    <x v="37"/>
    <x v="1"/>
    <n v="8"/>
    <n v="6"/>
    <n v="0.75"/>
    <n v="1"/>
    <x v="11"/>
    <x v="1"/>
    <x v="13"/>
    <x v="0"/>
  </r>
  <r>
    <x v="55"/>
    <x v="2"/>
    <n v="39"/>
    <n v="35"/>
    <n v="0.89739999999999998"/>
    <n v="0"/>
    <x v="11"/>
    <x v="1"/>
    <x v="13"/>
    <x v="0"/>
  </r>
  <r>
    <x v="55"/>
    <x v="0"/>
    <n v="18"/>
    <n v="16"/>
    <n v="0.88880000000000003"/>
    <n v="0"/>
    <x v="11"/>
    <x v="1"/>
    <x v="13"/>
    <x v="0"/>
  </r>
  <r>
    <x v="55"/>
    <x v="1"/>
    <n v="14"/>
    <n v="12"/>
    <n v="0.85709999999999997"/>
    <n v="0"/>
    <x v="11"/>
    <x v="1"/>
    <x v="13"/>
    <x v="0"/>
  </r>
  <r>
    <x v="38"/>
    <x v="2"/>
    <n v="45"/>
    <n v="37"/>
    <n v="0.82220000000000004"/>
    <n v="3"/>
    <x v="11"/>
    <x v="1"/>
    <x v="13"/>
    <x v="1"/>
  </r>
  <r>
    <x v="38"/>
    <x v="0"/>
    <n v="23"/>
    <n v="15"/>
    <n v="0.65210000000000001"/>
    <n v="0"/>
    <x v="11"/>
    <x v="1"/>
    <x v="13"/>
    <x v="1"/>
  </r>
  <r>
    <x v="38"/>
    <x v="1"/>
    <n v="9"/>
    <n v="7"/>
    <n v="0.77769999999999995"/>
    <n v="1"/>
    <x v="11"/>
    <x v="1"/>
    <x v="13"/>
    <x v="1"/>
  </r>
  <r>
    <x v="39"/>
    <x v="2"/>
    <n v="54"/>
    <n v="48"/>
    <n v="0.88880000000000003"/>
    <n v="4"/>
    <x v="11"/>
    <x v="1"/>
    <x v="2"/>
    <x v="3"/>
  </r>
  <r>
    <x v="39"/>
    <x v="0"/>
    <n v="28"/>
    <n v="26"/>
    <n v="0.92849999999999999"/>
    <n v="4"/>
    <x v="11"/>
    <x v="1"/>
    <x v="2"/>
    <x v="3"/>
  </r>
  <r>
    <x v="39"/>
    <x v="1"/>
    <n v="17"/>
    <n v="16"/>
    <n v="0.94110000000000005"/>
    <n v="4"/>
    <x v="11"/>
    <x v="1"/>
    <x v="2"/>
    <x v="3"/>
  </r>
  <r>
    <x v="40"/>
    <x v="2"/>
    <n v="31"/>
    <n v="23"/>
    <n v="0.7419"/>
    <n v="0"/>
    <x v="11"/>
    <x v="1"/>
    <x v="14"/>
    <x v="0"/>
  </r>
  <r>
    <x v="40"/>
    <x v="0"/>
    <n v="17"/>
    <n v="12"/>
    <n v="0.70579999999999998"/>
    <n v="2"/>
    <x v="11"/>
    <x v="1"/>
    <x v="14"/>
    <x v="0"/>
  </r>
  <r>
    <x v="40"/>
    <x v="1"/>
    <n v="11"/>
    <n v="9"/>
    <n v="0.81810000000000005"/>
    <n v="3"/>
    <x v="11"/>
    <x v="1"/>
    <x v="14"/>
    <x v="0"/>
  </r>
  <r>
    <x v="41"/>
    <x v="2"/>
    <n v="23"/>
    <n v="21"/>
    <n v="0.91300000000000003"/>
    <n v="2"/>
    <x v="11"/>
    <x v="1"/>
    <x v="14"/>
    <x v="3"/>
  </r>
  <r>
    <x v="41"/>
    <x v="0"/>
    <n v="10"/>
    <n v="6"/>
    <n v="0.6"/>
    <n v="0"/>
    <x v="11"/>
    <x v="1"/>
    <x v="14"/>
    <x v="3"/>
  </r>
  <r>
    <x v="41"/>
    <x v="1"/>
    <n v="11"/>
    <n v="8"/>
    <n v="0.72719999999999996"/>
    <n v="0"/>
    <x v="11"/>
    <x v="1"/>
    <x v="14"/>
    <x v="3"/>
  </r>
  <r>
    <x v="42"/>
    <x v="2"/>
    <n v="86"/>
    <n v="76"/>
    <n v="0.88370000000000004"/>
    <n v="11"/>
    <x v="11"/>
    <x v="1"/>
    <x v="3"/>
    <x v="4"/>
  </r>
  <r>
    <x v="42"/>
    <x v="0"/>
    <n v="81"/>
    <n v="64"/>
    <n v="0.79010000000000002"/>
    <n v="12"/>
    <x v="11"/>
    <x v="1"/>
    <x v="3"/>
    <x v="4"/>
  </r>
  <r>
    <x v="42"/>
    <x v="1"/>
    <n v="69"/>
    <n v="60"/>
    <n v="0.86950000000000005"/>
    <n v="18"/>
    <x v="11"/>
    <x v="1"/>
    <x v="3"/>
    <x v="4"/>
  </r>
  <r>
    <x v="43"/>
    <x v="2"/>
    <n v="41"/>
    <n v="25"/>
    <n v="0.60970000000000002"/>
    <n v="0"/>
    <x v="11"/>
    <x v="1"/>
    <x v="6"/>
    <x v="4"/>
  </r>
  <r>
    <x v="43"/>
    <x v="0"/>
    <n v="61"/>
    <n v="47"/>
    <n v="0.77039999999999997"/>
    <n v="20"/>
    <x v="11"/>
    <x v="1"/>
    <x v="6"/>
    <x v="4"/>
  </r>
  <r>
    <x v="43"/>
    <x v="1"/>
    <n v="33"/>
    <n v="27"/>
    <n v="0.81810000000000005"/>
    <n v="7"/>
    <x v="11"/>
    <x v="1"/>
    <x v="6"/>
    <x v="4"/>
  </r>
  <r>
    <x v="44"/>
    <x v="2"/>
    <n v="28"/>
    <n v="28"/>
    <n v="1"/>
    <n v="2"/>
    <x v="11"/>
    <x v="1"/>
    <x v="8"/>
    <x v="4"/>
  </r>
  <r>
    <x v="44"/>
    <x v="0"/>
    <n v="157"/>
    <n v="59"/>
    <n v="0.37569999999999998"/>
    <n v="9"/>
    <x v="11"/>
    <x v="1"/>
    <x v="8"/>
    <x v="4"/>
  </r>
  <r>
    <x v="44"/>
    <x v="1"/>
    <n v="27"/>
    <n v="19"/>
    <n v="0.70369999999999999"/>
    <n v="2"/>
    <x v="11"/>
    <x v="1"/>
    <x v="8"/>
    <x v="4"/>
  </r>
  <r>
    <x v="54"/>
    <x v="2"/>
    <n v="7"/>
    <n v="6"/>
    <n v="0.85709999999999997"/>
    <n v="0"/>
    <x v="11"/>
    <x v="1"/>
    <x v="17"/>
    <x v="0"/>
  </r>
  <r>
    <x v="54"/>
    <x v="0"/>
    <n v="3"/>
    <n v="2"/>
    <n v="0.66659999999999997"/>
    <n v="0"/>
    <x v="11"/>
    <x v="1"/>
    <x v="17"/>
    <x v="0"/>
  </r>
  <r>
    <x v="54"/>
    <x v="1"/>
    <n v="1"/>
    <n v="0"/>
    <n v="0"/>
    <n v="0"/>
    <x v="11"/>
    <x v="1"/>
    <x v="17"/>
    <x v="0"/>
  </r>
  <r>
    <x v="45"/>
    <x v="2"/>
    <n v="12"/>
    <n v="10"/>
    <n v="0.83330000000000004"/>
    <n v="1"/>
    <x v="11"/>
    <x v="1"/>
    <x v="15"/>
    <x v="2"/>
  </r>
  <r>
    <x v="45"/>
    <x v="0"/>
    <n v="23"/>
    <n v="15"/>
    <n v="0.65210000000000001"/>
    <n v="4"/>
    <x v="11"/>
    <x v="1"/>
    <x v="15"/>
    <x v="2"/>
  </r>
  <r>
    <x v="45"/>
    <x v="1"/>
    <n v="9"/>
    <n v="7"/>
    <n v="0.77769999999999995"/>
    <n v="0"/>
    <x v="11"/>
    <x v="1"/>
    <x v="15"/>
    <x v="2"/>
  </r>
  <r>
    <x v="46"/>
    <x v="2"/>
    <n v="106"/>
    <n v="90"/>
    <n v="0.84899999999999998"/>
    <n v="8"/>
    <x v="11"/>
    <x v="1"/>
    <x v="3"/>
    <x v="0"/>
  </r>
  <r>
    <x v="46"/>
    <x v="0"/>
    <n v="59"/>
    <n v="32"/>
    <n v="0.5423"/>
    <n v="0"/>
    <x v="11"/>
    <x v="1"/>
    <x v="3"/>
    <x v="0"/>
  </r>
  <r>
    <x v="46"/>
    <x v="1"/>
    <n v="37"/>
    <n v="21"/>
    <n v="0.5675"/>
    <n v="2"/>
    <x v="11"/>
    <x v="1"/>
    <x v="3"/>
    <x v="0"/>
  </r>
  <r>
    <x v="47"/>
    <x v="2"/>
    <n v="62"/>
    <n v="57"/>
    <n v="0.91930000000000001"/>
    <n v="9"/>
    <x v="11"/>
    <x v="1"/>
    <x v="8"/>
    <x v="3"/>
  </r>
  <r>
    <x v="47"/>
    <x v="0"/>
    <n v="34"/>
    <n v="26"/>
    <n v="0.76470000000000005"/>
    <n v="5"/>
    <x v="11"/>
    <x v="1"/>
    <x v="8"/>
    <x v="3"/>
  </r>
  <r>
    <x v="47"/>
    <x v="1"/>
    <n v="21"/>
    <n v="16"/>
    <n v="0.76190000000000002"/>
    <n v="4"/>
    <x v="11"/>
    <x v="1"/>
    <x v="8"/>
    <x v="3"/>
  </r>
  <r>
    <x v="48"/>
    <x v="2"/>
    <n v="65"/>
    <n v="55"/>
    <n v="0.84609999999999996"/>
    <n v="17"/>
    <x v="11"/>
    <x v="1"/>
    <x v="8"/>
    <x v="4"/>
  </r>
  <r>
    <x v="48"/>
    <x v="0"/>
    <n v="68"/>
    <n v="43"/>
    <n v="0.63229999999999997"/>
    <n v="6"/>
    <x v="11"/>
    <x v="1"/>
    <x v="8"/>
    <x v="4"/>
  </r>
  <r>
    <x v="48"/>
    <x v="1"/>
    <n v="40"/>
    <n v="32"/>
    <n v="0.8"/>
    <n v="5"/>
    <x v="11"/>
    <x v="1"/>
    <x v="8"/>
    <x v="4"/>
  </r>
  <r>
    <x v="49"/>
    <x v="2"/>
    <n v="26"/>
    <n v="20"/>
    <n v="0.76919999999999999"/>
    <n v="6"/>
    <x v="11"/>
    <x v="1"/>
    <x v="8"/>
    <x v="0"/>
  </r>
  <r>
    <x v="49"/>
    <x v="0"/>
    <n v="54"/>
    <n v="36"/>
    <n v="0.66659999999999997"/>
    <n v="4"/>
    <x v="11"/>
    <x v="1"/>
    <x v="8"/>
    <x v="0"/>
  </r>
  <r>
    <x v="49"/>
    <x v="1"/>
    <n v="25"/>
    <n v="19"/>
    <n v="0.76"/>
    <n v="2"/>
    <x v="11"/>
    <x v="1"/>
    <x v="8"/>
    <x v="0"/>
  </r>
  <r>
    <x v="50"/>
    <x v="2"/>
    <n v="8"/>
    <n v="6"/>
    <n v="0.75"/>
    <n v="2"/>
    <x v="11"/>
    <x v="1"/>
    <x v="16"/>
    <x v="0"/>
  </r>
  <r>
    <x v="50"/>
    <x v="0"/>
    <n v="10"/>
    <n v="8"/>
    <n v="0.8"/>
    <n v="1"/>
    <x v="11"/>
    <x v="1"/>
    <x v="16"/>
    <x v="0"/>
  </r>
  <r>
    <x v="50"/>
    <x v="1"/>
    <n v="7"/>
    <n v="4"/>
    <n v="0.57140000000000002"/>
    <n v="0"/>
    <x v="11"/>
    <x v="1"/>
    <x v="16"/>
    <x v="0"/>
  </r>
  <r>
    <x v="51"/>
    <x v="2"/>
    <n v="12"/>
    <n v="12"/>
    <n v="1"/>
    <n v="1"/>
    <x v="11"/>
    <x v="1"/>
    <x v="16"/>
    <x v="2"/>
  </r>
  <r>
    <x v="51"/>
    <x v="0"/>
    <n v="15"/>
    <n v="10"/>
    <n v="0.66659999999999997"/>
    <n v="2"/>
    <x v="11"/>
    <x v="1"/>
    <x v="16"/>
    <x v="2"/>
  </r>
  <r>
    <x v="51"/>
    <x v="1"/>
    <n v="3"/>
    <n v="3"/>
    <n v="1"/>
    <n v="0"/>
    <x v="11"/>
    <x v="1"/>
    <x v="16"/>
    <x v="2"/>
  </r>
  <r>
    <x v="0"/>
    <x v="2"/>
    <n v="30"/>
    <n v="28"/>
    <n v="0.93330000000000002"/>
    <n v="4"/>
    <x v="0"/>
    <x v="1"/>
    <x v="0"/>
    <x v="0"/>
  </r>
  <r>
    <x v="0"/>
    <x v="0"/>
    <n v="14"/>
    <n v="11"/>
    <n v="0.78569999999999995"/>
    <n v="0"/>
    <x v="0"/>
    <x v="1"/>
    <x v="0"/>
    <x v="0"/>
  </r>
  <r>
    <x v="0"/>
    <x v="1"/>
    <n v="22"/>
    <n v="19"/>
    <n v="0.86360000000000003"/>
    <n v="2"/>
    <x v="0"/>
    <x v="1"/>
    <x v="0"/>
    <x v="0"/>
  </r>
  <r>
    <x v="1"/>
    <x v="2"/>
    <n v="9"/>
    <n v="8"/>
    <n v="0.88880000000000003"/>
    <n v="2"/>
    <x v="0"/>
    <x v="1"/>
    <x v="0"/>
    <x v="1"/>
  </r>
  <r>
    <x v="1"/>
    <x v="0"/>
    <n v="1"/>
    <n v="1"/>
    <n v="1"/>
    <n v="0"/>
    <x v="0"/>
    <x v="1"/>
    <x v="0"/>
    <x v="1"/>
  </r>
  <r>
    <x v="1"/>
    <x v="1"/>
    <n v="6"/>
    <n v="5"/>
    <n v="0.83330000000000004"/>
    <n v="0"/>
    <x v="0"/>
    <x v="1"/>
    <x v="0"/>
    <x v="1"/>
  </r>
  <r>
    <x v="2"/>
    <x v="2"/>
    <n v="10"/>
    <n v="8"/>
    <n v="0.8"/>
    <n v="1"/>
    <x v="0"/>
    <x v="1"/>
    <x v="1"/>
    <x v="0"/>
  </r>
  <r>
    <x v="2"/>
    <x v="0"/>
    <n v="12"/>
    <n v="5"/>
    <n v="0.41660000000000003"/>
    <n v="0"/>
    <x v="0"/>
    <x v="1"/>
    <x v="1"/>
    <x v="0"/>
  </r>
  <r>
    <x v="2"/>
    <x v="1"/>
    <n v="19"/>
    <n v="12"/>
    <n v="0.63149999999999995"/>
    <n v="0"/>
    <x v="0"/>
    <x v="1"/>
    <x v="1"/>
    <x v="0"/>
  </r>
  <r>
    <x v="3"/>
    <x v="2"/>
    <n v="15"/>
    <n v="11"/>
    <n v="0.73329999999999995"/>
    <n v="0"/>
    <x v="0"/>
    <x v="1"/>
    <x v="1"/>
    <x v="1"/>
  </r>
  <r>
    <x v="3"/>
    <x v="0"/>
    <n v="5"/>
    <n v="4"/>
    <n v="0.8"/>
    <n v="0"/>
    <x v="0"/>
    <x v="1"/>
    <x v="1"/>
    <x v="1"/>
  </r>
  <r>
    <x v="3"/>
    <x v="1"/>
    <n v="7"/>
    <n v="3"/>
    <n v="0.42849999999999999"/>
    <n v="0"/>
    <x v="0"/>
    <x v="1"/>
    <x v="1"/>
    <x v="1"/>
  </r>
  <r>
    <x v="4"/>
    <x v="2"/>
    <n v="20"/>
    <n v="19"/>
    <n v="0.95"/>
    <n v="1"/>
    <x v="0"/>
    <x v="1"/>
    <x v="1"/>
    <x v="2"/>
  </r>
  <r>
    <x v="4"/>
    <x v="0"/>
    <n v="8"/>
    <n v="5"/>
    <n v="0.625"/>
    <n v="0"/>
    <x v="0"/>
    <x v="1"/>
    <x v="1"/>
    <x v="2"/>
  </r>
  <r>
    <x v="4"/>
    <x v="1"/>
    <n v="0"/>
    <n v="0"/>
    <m/>
    <n v="0"/>
    <x v="0"/>
    <x v="1"/>
    <x v="1"/>
    <x v="2"/>
  </r>
  <r>
    <x v="5"/>
    <x v="2"/>
    <n v="30"/>
    <n v="26"/>
    <n v="0.86660000000000004"/>
    <n v="3"/>
    <x v="0"/>
    <x v="1"/>
    <x v="1"/>
    <x v="0"/>
  </r>
  <r>
    <x v="5"/>
    <x v="0"/>
    <n v="11"/>
    <n v="7"/>
    <n v="0.63629999999999998"/>
    <n v="1"/>
    <x v="0"/>
    <x v="1"/>
    <x v="1"/>
    <x v="0"/>
  </r>
  <r>
    <x v="5"/>
    <x v="1"/>
    <n v="19"/>
    <n v="14"/>
    <n v="0.73680000000000001"/>
    <n v="1"/>
    <x v="0"/>
    <x v="1"/>
    <x v="1"/>
    <x v="0"/>
  </r>
  <r>
    <x v="7"/>
    <x v="2"/>
    <n v="57"/>
    <n v="52"/>
    <n v="0.91220000000000001"/>
    <n v="8"/>
    <x v="0"/>
    <x v="1"/>
    <x v="1"/>
    <x v="3"/>
  </r>
  <r>
    <x v="7"/>
    <x v="0"/>
    <n v="34"/>
    <n v="31"/>
    <n v="0.91169999999999995"/>
    <n v="13"/>
    <x v="0"/>
    <x v="1"/>
    <x v="1"/>
    <x v="3"/>
  </r>
  <r>
    <x v="7"/>
    <x v="1"/>
    <n v="28"/>
    <n v="25"/>
    <n v="0.89280000000000004"/>
    <n v="2"/>
    <x v="0"/>
    <x v="1"/>
    <x v="1"/>
    <x v="3"/>
  </r>
  <r>
    <x v="6"/>
    <x v="2"/>
    <n v="31"/>
    <n v="26"/>
    <n v="0.8387"/>
    <n v="6"/>
    <x v="0"/>
    <x v="1"/>
    <x v="1"/>
    <x v="2"/>
  </r>
  <r>
    <x v="6"/>
    <x v="0"/>
    <n v="17"/>
    <n v="16"/>
    <n v="0.94110000000000005"/>
    <n v="1"/>
    <x v="0"/>
    <x v="1"/>
    <x v="1"/>
    <x v="2"/>
  </r>
  <r>
    <x v="6"/>
    <x v="1"/>
    <n v="4"/>
    <n v="1"/>
    <n v="0.25"/>
    <n v="0"/>
    <x v="0"/>
    <x v="1"/>
    <x v="1"/>
    <x v="2"/>
  </r>
  <r>
    <x v="8"/>
    <x v="2"/>
    <n v="91"/>
    <n v="69"/>
    <n v="0.75819999999999999"/>
    <n v="6"/>
    <x v="0"/>
    <x v="1"/>
    <x v="2"/>
    <x v="0"/>
  </r>
  <r>
    <x v="8"/>
    <x v="0"/>
    <n v="49"/>
    <n v="31"/>
    <n v="0.63260000000000005"/>
    <n v="1"/>
    <x v="0"/>
    <x v="1"/>
    <x v="2"/>
    <x v="0"/>
  </r>
  <r>
    <x v="8"/>
    <x v="1"/>
    <n v="66"/>
    <n v="40"/>
    <n v="0.60599999999999998"/>
    <n v="0"/>
    <x v="0"/>
    <x v="1"/>
    <x v="2"/>
    <x v="0"/>
  </r>
  <r>
    <x v="9"/>
    <x v="2"/>
    <n v="32"/>
    <n v="30"/>
    <n v="0.9375"/>
    <n v="0"/>
    <x v="0"/>
    <x v="1"/>
    <x v="2"/>
    <x v="4"/>
  </r>
  <r>
    <x v="9"/>
    <x v="0"/>
    <n v="56"/>
    <n v="49"/>
    <n v="0.875"/>
    <n v="1"/>
    <x v="0"/>
    <x v="1"/>
    <x v="2"/>
    <x v="4"/>
  </r>
  <r>
    <x v="9"/>
    <x v="1"/>
    <n v="74"/>
    <n v="55"/>
    <n v="0.74319999999999997"/>
    <n v="0"/>
    <x v="0"/>
    <x v="1"/>
    <x v="2"/>
    <x v="4"/>
  </r>
  <r>
    <x v="10"/>
    <x v="2"/>
    <n v="22"/>
    <n v="20"/>
    <n v="0.90900000000000003"/>
    <n v="4"/>
    <x v="0"/>
    <x v="1"/>
    <x v="2"/>
    <x v="1"/>
  </r>
  <r>
    <x v="10"/>
    <x v="0"/>
    <n v="10"/>
    <n v="7"/>
    <n v="0.7"/>
    <n v="0"/>
    <x v="0"/>
    <x v="1"/>
    <x v="2"/>
    <x v="1"/>
  </r>
  <r>
    <x v="10"/>
    <x v="1"/>
    <n v="6"/>
    <n v="1"/>
    <n v="0.1666"/>
    <n v="0"/>
    <x v="0"/>
    <x v="1"/>
    <x v="2"/>
    <x v="1"/>
  </r>
  <r>
    <x v="11"/>
    <x v="2"/>
    <n v="59"/>
    <n v="48"/>
    <n v="0.8135"/>
    <n v="4"/>
    <x v="0"/>
    <x v="1"/>
    <x v="2"/>
    <x v="2"/>
  </r>
  <r>
    <x v="11"/>
    <x v="0"/>
    <n v="36"/>
    <n v="27"/>
    <n v="0.75"/>
    <n v="1"/>
    <x v="0"/>
    <x v="1"/>
    <x v="2"/>
    <x v="2"/>
  </r>
  <r>
    <x v="11"/>
    <x v="1"/>
    <n v="32"/>
    <n v="21"/>
    <n v="0.65620000000000001"/>
    <n v="2"/>
    <x v="0"/>
    <x v="1"/>
    <x v="2"/>
    <x v="2"/>
  </r>
  <r>
    <x v="12"/>
    <x v="2"/>
    <n v="78"/>
    <n v="71"/>
    <n v="0.91020000000000001"/>
    <n v="8"/>
    <x v="0"/>
    <x v="1"/>
    <x v="2"/>
    <x v="1"/>
  </r>
  <r>
    <x v="12"/>
    <x v="0"/>
    <n v="28"/>
    <n v="25"/>
    <n v="0.89280000000000004"/>
    <n v="5"/>
    <x v="0"/>
    <x v="1"/>
    <x v="2"/>
    <x v="1"/>
  </r>
  <r>
    <x v="12"/>
    <x v="1"/>
    <n v="36"/>
    <n v="31"/>
    <n v="0.86109999999999998"/>
    <n v="4"/>
    <x v="0"/>
    <x v="1"/>
    <x v="2"/>
    <x v="1"/>
  </r>
  <r>
    <x v="53"/>
    <x v="2"/>
    <n v="18"/>
    <n v="15"/>
    <n v="0.83330000000000004"/>
    <n v="1"/>
    <x v="0"/>
    <x v="1"/>
    <x v="0"/>
    <x v="3"/>
  </r>
  <r>
    <x v="53"/>
    <x v="0"/>
    <n v="10"/>
    <n v="5"/>
    <n v="0.5"/>
    <n v="0"/>
    <x v="0"/>
    <x v="1"/>
    <x v="0"/>
    <x v="3"/>
  </r>
  <r>
    <x v="53"/>
    <x v="1"/>
    <n v="4"/>
    <n v="3"/>
    <n v="0.75"/>
    <n v="0"/>
    <x v="0"/>
    <x v="1"/>
    <x v="0"/>
    <x v="3"/>
  </r>
  <r>
    <x v="13"/>
    <x v="2"/>
    <n v="126"/>
    <n v="111"/>
    <n v="0.88090000000000002"/>
    <n v="13"/>
    <x v="0"/>
    <x v="1"/>
    <x v="3"/>
    <x v="3"/>
  </r>
  <r>
    <x v="13"/>
    <x v="0"/>
    <n v="73"/>
    <n v="59"/>
    <n v="0.80820000000000003"/>
    <n v="5"/>
    <x v="0"/>
    <x v="1"/>
    <x v="3"/>
    <x v="3"/>
  </r>
  <r>
    <x v="13"/>
    <x v="1"/>
    <n v="27"/>
    <n v="22"/>
    <n v="0.81479999999999997"/>
    <n v="1"/>
    <x v="0"/>
    <x v="1"/>
    <x v="3"/>
    <x v="3"/>
  </r>
  <r>
    <x v="14"/>
    <x v="2"/>
    <n v="56"/>
    <n v="45"/>
    <n v="0.80349999999999999"/>
    <n v="3"/>
    <x v="0"/>
    <x v="1"/>
    <x v="2"/>
    <x v="2"/>
  </r>
  <r>
    <x v="14"/>
    <x v="0"/>
    <n v="64"/>
    <n v="37"/>
    <n v="0.57809999999999995"/>
    <n v="2"/>
    <x v="0"/>
    <x v="1"/>
    <x v="2"/>
    <x v="2"/>
  </r>
  <r>
    <x v="14"/>
    <x v="1"/>
    <n v="53"/>
    <n v="37"/>
    <n v="0.69810000000000005"/>
    <n v="4"/>
    <x v="0"/>
    <x v="1"/>
    <x v="2"/>
    <x v="2"/>
  </r>
  <r>
    <x v="15"/>
    <x v="2"/>
    <n v="10"/>
    <n v="8"/>
    <n v="0.8"/>
    <n v="0"/>
    <x v="0"/>
    <x v="1"/>
    <x v="4"/>
    <x v="2"/>
  </r>
  <r>
    <x v="15"/>
    <x v="0"/>
    <n v="9"/>
    <n v="5"/>
    <n v="0.55549999999999999"/>
    <n v="0"/>
    <x v="0"/>
    <x v="1"/>
    <x v="4"/>
    <x v="2"/>
  </r>
  <r>
    <x v="15"/>
    <x v="1"/>
    <n v="2"/>
    <n v="1"/>
    <n v="0.5"/>
    <n v="0"/>
    <x v="0"/>
    <x v="1"/>
    <x v="4"/>
    <x v="2"/>
  </r>
  <r>
    <x v="16"/>
    <x v="2"/>
    <n v="7"/>
    <n v="5"/>
    <n v="0.71419999999999995"/>
    <n v="0"/>
    <x v="0"/>
    <x v="1"/>
    <x v="5"/>
    <x v="4"/>
  </r>
  <r>
    <x v="16"/>
    <x v="0"/>
    <n v="11"/>
    <n v="8"/>
    <n v="0.72719999999999996"/>
    <n v="0"/>
    <x v="0"/>
    <x v="1"/>
    <x v="5"/>
    <x v="4"/>
  </r>
  <r>
    <x v="16"/>
    <x v="1"/>
    <n v="5"/>
    <n v="4"/>
    <n v="0.8"/>
    <n v="1"/>
    <x v="0"/>
    <x v="1"/>
    <x v="5"/>
    <x v="4"/>
  </r>
  <r>
    <x v="17"/>
    <x v="2"/>
    <n v="65"/>
    <n v="60"/>
    <n v="0.92300000000000004"/>
    <n v="17"/>
    <x v="0"/>
    <x v="1"/>
    <x v="3"/>
    <x v="4"/>
  </r>
  <r>
    <x v="17"/>
    <x v="0"/>
    <n v="49"/>
    <n v="35"/>
    <n v="0.71419999999999995"/>
    <n v="6"/>
    <x v="0"/>
    <x v="1"/>
    <x v="3"/>
    <x v="4"/>
  </r>
  <r>
    <x v="17"/>
    <x v="1"/>
    <n v="68"/>
    <n v="52"/>
    <n v="0.76470000000000005"/>
    <n v="12"/>
    <x v="0"/>
    <x v="1"/>
    <x v="3"/>
    <x v="4"/>
  </r>
  <r>
    <x v="52"/>
    <x v="2"/>
    <n v="52"/>
    <n v="47"/>
    <n v="0.90380000000000005"/>
    <n v="0"/>
    <x v="0"/>
    <x v="1"/>
    <x v="3"/>
    <x v="3"/>
  </r>
  <r>
    <x v="52"/>
    <x v="0"/>
    <n v="45"/>
    <n v="39"/>
    <n v="0.86660000000000004"/>
    <n v="0"/>
    <x v="0"/>
    <x v="1"/>
    <x v="3"/>
    <x v="3"/>
  </r>
  <r>
    <x v="52"/>
    <x v="1"/>
    <n v="23"/>
    <n v="19"/>
    <n v="0.82599999999999996"/>
    <n v="1"/>
    <x v="0"/>
    <x v="1"/>
    <x v="3"/>
    <x v="3"/>
  </r>
  <r>
    <x v="18"/>
    <x v="2"/>
    <n v="14"/>
    <n v="12"/>
    <n v="0.85709999999999997"/>
    <n v="0"/>
    <x v="0"/>
    <x v="1"/>
    <x v="3"/>
    <x v="1"/>
  </r>
  <r>
    <x v="18"/>
    <x v="0"/>
    <n v="28"/>
    <n v="17"/>
    <n v="0.60709999999999997"/>
    <n v="0"/>
    <x v="0"/>
    <x v="1"/>
    <x v="3"/>
    <x v="1"/>
  </r>
  <r>
    <x v="18"/>
    <x v="1"/>
    <n v="5"/>
    <n v="4"/>
    <n v="0.8"/>
    <n v="0"/>
    <x v="0"/>
    <x v="1"/>
    <x v="3"/>
    <x v="1"/>
  </r>
  <r>
    <x v="19"/>
    <x v="2"/>
    <n v="17"/>
    <n v="14"/>
    <n v="0.82350000000000001"/>
    <n v="2"/>
    <x v="0"/>
    <x v="1"/>
    <x v="6"/>
    <x v="4"/>
  </r>
  <r>
    <x v="19"/>
    <x v="0"/>
    <n v="14"/>
    <n v="5"/>
    <n v="0.35709999999999997"/>
    <n v="0"/>
    <x v="0"/>
    <x v="1"/>
    <x v="6"/>
    <x v="4"/>
  </r>
  <r>
    <x v="19"/>
    <x v="1"/>
    <n v="8"/>
    <n v="3"/>
    <n v="0.375"/>
    <n v="0"/>
    <x v="0"/>
    <x v="1"/>
    <x v="6"/>
    <x v="4"/>
  </r>
  <r>
    <x v="21"/>
    <x v="2"/>
    <n v="20"/>
    <n v="17"/>
    <n v="0.85"/>
    <n v="0"/>
    <x v="0"/>
    <x v="1"/>
    <x v="0"/>
    <x v="1"/>
  </r>
  <r>
    <x v="21"/>
    <x v="0"/>
    <n v="3"/>
    <n v="1"/>
    <n v="0.33329999999999999"/>
    <n v="0"/>
    <x v="0"/>
    <x v="1"/>
    <x v="0"/>
    <x v="1"/>
  </r>
  <r>
    <x v="21"/>
    <x v="1"/>
    <n v="7"/>
    <n v="6"/>
    <n v="0.85709999999999997"/>
    <n v="0"/>
    <x v="0"/>
    <x v="1"/>
    <x v="0"/>
    <x v="1"/>
  </r>
  <r>
    <x v="22"/>
    <x v="2"/>
    <n v="58"/>
    <n v="51"/>
    <n v="0.87929999999999997"/>
    <n v="7"/>
    <x v="0"/>
    <x v="1"/>
    <x v="8"/>
    <x v="1"/>
  </r>
  <r>
    <x v="22"/>
    <x v="0"/>
    <n v="49"/>
    <n v="35"/>
    <n v="0.71419999999999995"/>
    <n v="2"/>
    <x v="0"/>
    <x v="1"/>
    <x v="8"/>
    <x v="1"/>
  </r>
  <r>
    <x v="22"/>
    <x v="1"/>
    <n v="26"/>
    <n v="20"/>
    <n v="0.76919999999999999"/>
    <n v="0"/>
    <x v="0"/>
    <x v="1"/>
    <x v="8"/>
    <x v="1"/>
  </r>
  <r>
    <x v="24"/>
    <x v="2"/>
    <n v="18"/>
    <n v="16"/>
    <n v="0.88880000000000003"/>
    <n v="1"/>
    <x v="0"/>
    <x v="1"/>
    <x v="9"/>
    <x v="0"/>
  </r>
  <r>
    <x v="24"/>
    <x v="0"/>
    <n v="13"/>
    <n v="9"/>
    <n v="0.69230000000000003"/>
    <n v="1"/>
    <x v="0"/>
    <x v="1"/>
    <x v="9"/>
    <x v="0"/>
  </r>
  <r>
    <x v="24"/>
    <x v="1"/>
    <n v="32"/>
    <n v="25"/>
    <n v="0.78120000000000001"/>
    <n v="4"/>
    <x v="0"/>
    <x v="1"/>
    <x v="9"/>
    <x v="0"/>
  </r>
  <r>
    <x v="25"/>
    <x v="2"/>
    <n v="51"/>
    <n v="40"/>
    <n v="0.7843"/>
    <n v="0"/>
    <x v="0"/>
    <x v="1"/>
    <x v="10"/>
    <x v="1"/>
  </r>
  <r>
    <x v="25"/>
    <x v="0"/>
    <n v="62"/>
    <n v="41"/>
    <n v="0.66120000000000001"/>
    <n v="1"/>
    <x v="0"/>
    <x v="1"/>
    <x v="10"/>
    <x v="1"/>
  </r>
  <r>
    <x v="25"/>
    <x v="1"/>
    <n v="28"/>
    <n v="20"/>
    <n v="0.71419999999999995"/>
    <n v="3"/>
    <x v="0"/>
    <x v="1"/>
    <x v="10"/>
    <x v="1"/>
  </r>
  <r>
    <x v="26"/>
    <x v="2"/>
    <n v="88"/>
    <n v="76"/>
    <n v="0.86360000000000003"/>
    <n v="0"/>
    <x v="0"/>
    <x v="1"/>
    <x v="10"/>
    <x v="4"/>
  </r>
  <r>
    <x v="26"/>
    <x v="0"/>
    <n v="91"/>
    <n v="76"/>
    <n v="0.83509999999999995"/>
    <n v="15"/>
    <x v="0"/>
    <x v="1"/>
    <x v="10"/>
    <x v="4"/>
  </r>
  <r>
    <x v="26"/>
    <x v="1"/>
    <n v="31"/>
    <n v="24"/>
    <n v="0.77410000000000001"/>
    <n v="1"/>
    <x v="0"/>
    <x v="1"/>
    <x v="10"/>
    <x v="4"/>
  </r>
  <r>
    <x v="28"/>
    <x v="2"/>
    <n v="7"/>
    <n v="6"/>
    <n v="0.85709999999999997"/>
    <n v="0"/>
    <x v="0"/>
    <x v="1"/>
    <x v="11"/>
    <x v="2"/>
  </r>
  <r>
    <x v="28"/>
    <x v="0"/>
    <n v="3"/>
    <n v="3"/>
    <n v="1"/>
    <n v="0"/>
    <x v="0"/>
    <x v="1"/>
    <x v="11"/>
    <x v="2"/>
  </r>
  <r>
    <x v="30"/>
    <x v="2"/>
    <n v="15"/>
    <n v="14"/>
    <n v="0.93330000000000002"/>
    <n v="0"/>
    <x v="0"/>
    <x v="1"/>
    <x v="4"/>
    <x v="0"/>
  </r>
  <r>
    <x v="30"/>
    <x v="0"/>
    <n v="9"/>
    <n v="7"/>
    <n v="0.77769999999999995"/>
    <n v="0"/>
    <x v="0"/>
    <x v="1"/>
    <x v="4"/>
    <x v="0"/>
  </r>
  <r>
    <x v="30"/>
    <x v="1"/>
    <n v="10"/>
    <n v="6"/>
    <n v="0.6"/>
    <n v="0"/>
    <x v="0"/>
    <x v="1"/>
    <x v="4"/>
    <x v="0"/>
  </r>
  <r>
    <x v="31"/>
    <x v="2"/>
    <n v="6"/>
    <n v="4"/>
    <n v="0.66659999999999997"/>
    <n v="1"/>
    <x v="0"/>
    <x v="1"/>
    <x v="4"/>
    <x v="1"/>
  </r>
  <r>
    <x v="31"/>
    <x v="0"/>
    <n v="5"/>
    <n v="5"/>
    <n v="1"/>
    <n v="0"/>
    <x v="0"/>
    <x v="1"/>
    <x v="4"/>
    <x v="1"/>
  </r>
  <r>
    <x v="31"/>
    <x v="1"/>
    <n v="2"/>
    <n v="0"/>
    <n v="0"/>
    <n v="0"/>
    <x v="0"/>
    <x v="1"/>
    <x v="4"/>
    <x v="1"/>
  </r>
  <r>
    <x v="32"/>
    <x v="2"/>
    <n v="10"/>
    <n v="9"/>
    <n v="0.9"/>
    <n v="1"/>
    <x v="0"/>
    <x v="1"/>
    <x v="4"/>
    <x v="3"/>
  </r>
  <r>
    <x v="32"/>
    <x v="0"/>
    <n v="7"/>
    <n v="2"/>
    <n v="0.28570000000000001"/>
    <n v="0"/>
    <x v="0"/>
    <x v="1"/>
    <x v="4"/>
    <x v="3"/>
  </r>
  <r>
    <x v="32"/>
    <x v="1"/>
    <n v="3"/>
    <n v="2"/>
    <n v="0.66659999999999997"/>
    <n v="1"/>
    <x v="0"/>
    <x v="1"/>
    <x v="4"/>
    <x v="3"/>
  </r>
  <r>
    <x v="33"/>
    <x v="2"/>
    <n v="6"/>
    <n v="6"/>
    <n v="1"/>
    <n v="0"/>
    <x v="0"/>
    <x v="1"/>
    <x v="4"/>
    <x v="2"/>
  </r>
  <r>
    <x v="33"/>
    <x v="0"/>
    <n v="4"/>
    <n v="3"/>
    <n v="0.75"/>
    <n v="0"/>
    <x v="0"/>
    <x v="1"/>
    <x v="4"/>
    <x v="2"/>
  </r>
  <r>
    <x v="33"/>
    <x v="1"/>
    <n v="0"/>
    <n v="0"/>
    <m/>
    <n v="0"/>
    <x v="0"/>
    <x v="1"/>
    <x v="4"/>
    <x v="2"/>
  </r>
  <r>
    <x v="34"/>
    <x v="2"/>
    <n v="14"/>
    <n v="12"/>
    <n v="0.85709999999999997"/>
    <n v="0"/>
    <x v="0"/>
    <x v="1"/>
    <x v="4"/>
    <x v="1"/>
  </r>
  <r>
    <x v="34"/>
    <x v="0"/>
    <n v="3"/>
    <n v="3"/>
    <n v="1"/>
    <n v="0"/>
    <x v="0"/>
    <x v="1"/>
    <x v="4"/>
    <x v="1"/>
  </r>
  <r>
    <x v="34"/>
    <x v="1"/>
    <n v="3"/>
    <n v="1"/>
    <n v="0.33329999999999999"/>
    <n v="0"/>
    <x v="0"/>
    <x v="1"/>
    <x v="4"/>
    <x v="1"/>
  </r>
  <r>
    <x v="36"/>
    <x v="2"/>
    <n v="19"/>
    <n v="14"/>
    <n v="0.73680000000000001"/>
    <n v="1"/>
    <x v="0"/>
    <x v="1"/>
    <x v="12"/>
    <x v="1"/>
  </r>
  <r>
    <x v="36"/>
    <x v="0"/>
    <n v="15"/>
    <n v="11"/>
    <n v="0.73329999999999995"/>
    <n v="0"/>
    <x v="0"/>
    <x v="1"/>
    <x v="12"/>
    <x v="1"/>
  </r>
  <r>
    <x v="36"/>
    <x v="1"/>
    <n v="10"/>
    <n v="7"/>
    <n v="0.7"/>
    <n v="0"/>
    <x v="0"/>
    <x v="1"/>
    <x v="12"/>
    <x v="1"/>
  </r>
  <r>
    <x v="55"/>
    <x v="2"/>
    <n v="50"/>
    <n v="44"/>
    <n v="0.88"/>
    <n v="0"/>
    <x v="0"/>
    <x v="1"/>
    <x v="13"/>
    <x v="0"/>
  </r>
  <r>
    <x v="55"/>
    <x v="0"/>
    <n v="13"/>
    <n v="7"/>
    <n v="0.53839999999999999"/>
    <n v="0"/>
    <x v="0"/>
    <x v="1"/>
    <x v="13"/>
    <x v="0"/>
  </r>
  <r>
    <x v="55"/>
    <x v="1"/>
    <n v="13"/>
    <n v="8"/>
    <n v="0.61529999999999996"/>
    <n v="0"/>
    <x v="0"/>
    <x v="1"/>
    <x v="13"/>
    <x v="0"/>
  </r>
  <r>
    <x v="38"/>
    <x v="2"/>
    <n v="41"/>
    <n v="30"/>
    <n v="0.73170000000000002"/>
    <n v="1"/>
    <x v="0"/>
    <x v="1"/>
    <x v="13"/>
    <x v="1"/>
  </r>
  <r>
    <x v="38"/>
    <x v="0"/>
    <n v="23"/>
    <n v="18"/>
    <n v="0.78259999999999996"/>
    <n v="2"/>
    <x v="0"/>
    <x v="1"/>
    <x v="13"/>
    <x v="1"/>
  </r>
  <r>
    <x v="38"/>
    <x v="1"/>
    <n v="13"/>
    <n v="9"/>
    <n v="0.69230000000000003"/>
    <n v="0"/>
    <x v="0"/>
    <x v="1"/>
    <x v="13"/>
    <x v="1"/>
  </r>
  <r>
    <x v="39"/>
    <x v="2"/>
    <n v="44"/>
    <n v="39"/>
    <n v="0.88629999999999998"/>
    <n v="6"/>
    <x v="0"/>
    <x v="1"/>
    <x v="2"/>
    <x v="3"/>
  </r>
  <r>
    <x v="39"/>
    <x v="0"/>
    <n v="38"/>
    <n v="35"/>
    <n v="0.92100000000000004"/>
    <n v="5"/>
    <x v="0"/>
    <x v="1"/>
    <x v="2"/>
    <x v="3"/>
  </r>
  <r>
    <x v="39"/>
    <x v="1"/>
    <n v="14"/>
    <n v="11"/>
    <n v="0.78569999999999995"/>
    <n v="1"/>
    <x v="0"/>
    <x v="1"/>
    <x v="2"/>
    <x v="3"/>
  </r>
  <r>
    <x v="40"/>
    <x v="2"/>
    <n v="31"/>
    <n v="28"/>
    <n v="0.9032"/>
    <n v="1"/>
    <x v="0"/>
    <x v="1"/>
    <x v="14"/>
    <x v="0"/>
  </r>
  <r>
    <x v="40"/>
    <x v="0"/>
    <n v="12"/>
    <n v="9"/>
    <n v="0.75"/>
    <n v="0"/>
    <x v="0"/>
    <x v="1"/>
    <x v="14"/>
    <x v="0"/>
  </r>
  <r>
    <x v="40"/>
    <x v="1"/>
    <n v="14"/>
    <n v="9"/>
    <n v="0.64280000000000004"/>
    <n v="2"/>
    <x v="0"/>
    <x v="1"/>
    <x v="14"/>
    <x v="0"/>
  </r>
  <r>
    <x v="41"/>
    <x v="2"/>
    <n v="24"/>
    <n v="22"/>
    <n v="0.91659999999999997"/>
    <n v="2"/>
    <x v="0"/>
    <x v="1"/>
    <x v="14"/>
    <x v="3"/>
  </r>
  <r>
    <x v="41"/>
    <x v="0"/>
    <n v="19"/>
    <n v="10"/>
    <n v="0.52629999999999999"/>
    <n v="0"/>
    <x v="0"/>
    <x v="1"/>
    <x v="14"/>
    <x v="3"/>
  </r>
  <r>
    <x v="41"/>
    <x v="1"/>
    <n v="8"/>
    <n v="4"/>
    <n v="0.5"/>
    <n v="1"/>
    <x v="0"/>
    <x v="1"/>
    <x v="14"/>
    <x v="3"/>
  </r>
  <r>
    <x v="42"/>
    <x v="2"/>
    <n v="108"/>
    <n v="99"/>
    <n v="0.91659999999999997"/>
    <n v="11"/>
    <x v="0"/>
    <x v="1"/>
    <x v="3"/>
    <x v="4"/>
  </r>
  <r>
    <x v="42"/>
    <x v="0"/>
    <n v="51"/>
    <n v="45"/>
    <n v="0.88229999999999997"/>
    <n v="4"/>
    <x v="0"/>
    <x v="1"/>
    <x v="3"/>
    <x v="4"/>
  </r>
  <r>
    <x v="42"/>
    <x v="1"/>
    <n v="82"/>
    <n v="68"/>
    <n v="0.82920000000000005"/>
    <n v="2"/>
    <x v="0"/>
    <x v="1"/>
    <x v="3"/>
    <x v="4"/>
  </r>
  <r>
    <x v="43"/>
    <x v="2"/>
    <n v="59"/>
    <n v="36"/>
    <n v="0.61009999999999998"/>
    <n v="0"/>
    <x v="0"/>
    <x v="1"/>
    <x v="6"/>
    <x v="4"/>
  </r>
  <r>
    <x v="43"/>
    <x v="0"/>
    <n v="56"/>
    <n v="45"/>
    <n v="0.80349999999999999"/>
    <n v="7"/>
    <x v="0"/>
    <x v="1"/>
    <x v="6"/>
    <x v="4"/>
  </r>
  <r>
    <x v="43"/>
    <x v="1"/>
    <n v="30"/>
    <n v="27"/>
    <n v="0.9"/>
    <n v="4"/>
    <x v="0"/>
    <x v="1"/>
    <x v="6"/>
    <x v="4"/>
  </r>
  <r>
    <x v="44"/>
    <x v="2"/>
    <n v="29"/>
    <n v="27"/>
    <n v="0.93100000000000005"/>
    <n v="4"/>
    <x v="0"/>
    <x v="1"/>
    <x v="8"/>
    <x v="4"/>
  </r>
  <r>
    <x v="44"/>
    <x v="0"/>
    <n v="166"/>
    <n v="65"/>
    <n v="0.39150000000000001"/>
    <n v="2"/>
    <x v="0"/>
    <x v="1"/>
    <x v="8"/>
    <x v="4"/>
  </r>
  <r>
    <x v="44"/>
    <x v="1"/>
    <n v="33"/>
    <n v="19"/>
    <n v="0.57569999999999999"/>
    <n v="1"/>
    <x v="0"/>
    <x v="1"/>
    <x v="8"/>
    <x v="4"/>
  </r>
  <r>
    <x v="54"/>
    <x v="2"/>
    <n v="2"/>
    <n v="2"/>
    <n v="1"/>
    <n v="0"/>
    <x v="0"/>
    <x v="1"/>
    <x v="17"/>
    <x v="0"/>
  </r>
  <r>
    <x v="54"/>
    <x v="0"/>
    <n v="1"/>
    <n v="1"/>
    <n v="1"/>
    <n v="0"/>
    <x v="0"/>
    <x v="1"/>
    <x v="17"/>
    <x v="0"/>
  </r>
  <r>
    <x v="54"/>
    <x v="1"/>
    <n v="2"/>
    <n v="0"/>
    <n v="0"/>
    <n v="0"/>
    <x v="0"/>
    <x v="1"/>
    <x v="17"/>
    <x v="0"/>
  </r>
  <r>
    <x v="45"/>
    <x v="2"/>
    <n v="16"/>
    <n v="12"/>
    <n v="0.75"/>
    <n v="1"/>
    <x v="0"/>
    <x v="1"/>
    <x v="15"/>
    <x v="2"/>
  </r>
  <r>
    <x v="45"/>
    <x v="0"/>
    <n v="16"/>
    <n v="5"/>
    <n v="0.3125"/>
    <n v="0"/>
    <x v="0"/>
    <x v="1"/>
    <x v="15"/>
    <x v="2"/>
  </r>
  <r>
    <x v="45"/>
    <x v="1"/>
    <n v="9"/>
    <n v="5"/>
    <n v="0.55549999999999999"/>
    <n v="0"/>
    <x v="0"/>
    <x v="1"/>
    <x v="15"/>
    <x v="2"/>
  </r>
  <r>
    <x v="47"/>
    <x v="2"/>
    <n v="69"/>
    <n v="58"/>
    <n v="0.84050000000000002"/>
    <n v="11"/>
    <x v="0"/>
    <x v="1"/>
    <x v="8"/>
    <x v="3"/>
  </r>
  <r>
    <x v="47"/>
    <x v="0"/>
    <n v="45"/>
    <n v="41"/>
    <n v="0.91110000000000002"/>
    <n v="3"/>
    <x v="0"/>
    <x v="1"/>
    <x v="8"/>
    <x v="3"/>
  </r>
  <r>
    <x v="47"/>
    <x v="1"/>
    <n v="14"/>
    <n v="12"/>
    <n v="0.85709999999999997"/>
    <n v="0"/>
    <x v="0"/>
    <x v="1"/>
    <x v="8"/>
    <x v="3"/>
  </r>
  <r>
    <x v="48"/>
    <x v="2"/>
    <n v="77"/>
    <n v="69"/>
    <n v="0.89610000000000001"/>
    <n v="15"/>
    <x v="0"/>
    <x v="1"/>
    <x v="8"/>
    <x v="4"/>
  </r>
  <r>
    <x v="48"/>
    <x v="0"/>
    <n v="73"/>
    <n v="54"/>
    <n v="0.73970000000000002"/>
    <n v="1"/>
    <x v="0"/>
    <x v="1"/>
    <x v="8"/>
    <x v="4"/>
  </r>
  <r>
    <x v="48"/>
    <x v="1"/>
    <n v="42"/>
    <n v="32"/>
    <n v="0.76190000000000002"/>
    <n v="1"/>
    <x v="0"/>
    <x v="1"/>
    <x v="8"/>
    <x v="4"/>
  </r>
  <r>
    <x v="50"/>
    <x v="2"/>
    <n v="11"/>
    <n v="11"/>
    <n v="1"/>
    <n v="0"/>
    <x v="0"/>
    <x v="1"/>
    <x v="16"/>
    <x v="0"/>
  </r>
  <r>
    <x v="50"/>
    <x v="0"/>
    <n v="12"/>
    <n v="6"/>
    <n v="0.5"/>
    <n v="0"/>
    <x v="0"/>
    <x v="1"/>
    <x v="16"/>
    <x v="0"/>
  </r>
  <r>
    <x v="50"/>
    <x v="1"/>
    <n v="7"/>
    <n v="3"/>
    <n v="0.42849999999999999"/>
    <n v="0"/>
    <x v="0"/>
    <x v="1"/>
    <x v="16"/>
    <x v="0"/>
  </r>
  <r>
    <x v="51"/>
    <x v="2"/>
    <n v="27"/>
    <n v="25"/>
    <n v="0.92589999999999995"/>
    <n v="5"/>
    <x v="0"/>
    <x v="1"/>
    <x v="16"/>
    <x v="2"/>
  </r>
  <r>
    <x v="51"/>
    <x v="0"/>
    <n v="16"/>
    <n v="10"/>
    <n v="0.625"/>
    <n v="1"/>
    <x v="0"/>
    <x v="1"/>
    <x v="16"/>
    <x v="2"/>
  </r>
  <r>
    <x v="51"/>
    <x v="1"/>
    <n v="4"/>
    <n v="4"/>
    <n v="1"/>
    <n v="1"/>
    <x v="0"/>
    <x v="1"/>
    <x v="16"/>
    <x v="2"/>
  </r>
  <r>
    <x v="0"/>
    <x v="2"/>
    <n v="19"/>
    <n v="18"/>
    <n v="0.94730000000000003"/>
    <n v="2"/>
    <x v="1"/>
    <x v="1"/>
    <x v="0"/>
    <x v="0"/>
  </r>
  <r>
    <x v="0"/>
    <x v="0"/>
    <n v="11"/>
    <n v="8"/>
    <n v="0.72719999999999996"/>
    <n v="0"/>
    <x v="1"/>
    <x v="1"/>
    <x v="0"/>
    <x v="0"/>
  </r>
  <r>
    <x v="0"/>
    <x v="1"/>
    <n v="23"/>
    <n v="14"/>
    <n v="0.60860000000000003"/>
    <n v="2"/>
    <x v="1"/>
    <x v="1"/>
    <x v="0"/>
    <x v="0"/>
  </r>
  <r>
    <x v="1"/>
    <x v="2"/>
    <n v="7"/>
    <n v="5"/>
    <n v="0.71419999999999995"/>
    <n v="0"/>
    <x v="1"/>
    <x v="1"/>
    <x v="0"/>
    <x v="1"/>
  </r>
  <r>
    <x v="1"/>
    <x v="0"/>
    <n v="7"/>
    <n v="4"/>
    <n v="0.57140000000000002"/>
    <n v="0"/>
    <x v="1"/>
    <x v="1"/>
    <x v="0"/>
    <x v="1"/>
  </r>
  <r>
    <x v="1"/>
    <x v="1"/>
    <n v="6"/>
    <n v="5"/>
    <n v="0.83330000000000004"/>
    <n v="0"/>
    <x v="1"/>
    <x v="1"/>
    <x v="0"/>
    <x v="1"/>
  </r>
  <r>
    <x v="2"/>
    <x v="2"/>
    <n v="6"/>
    <n v="6"/>
    <n v="1"/>
    <n v="0"/>
    <x v="1"/>
    <x v="1"/>
    <x v="1"/>
    <x v="0"/>
  </r>
  <r>
    <x v="2"/>
    <x v="0"/>
    <n v="6"/>
    <n v="4"/>
    <n v="0.66659999999999997"/>
    <n v="0"/>
    <x v="1"/>
    <x v="1"/>
    <x v="1"/>
    <x v="0"/>
  </r>
  <r>
    <x v="2"/>
    <x v="1"/>
    <n v="13"/>
    <n v="5"/>
    <n v="0.3846"/>
    <n v="0"/>
    <x v="1"/>
    <x v="1"/>
    <x v="1"/>
    <x v="0"/>
  </r>
  <r>
    <x v="3"/>
    <x v="2"/>
    <n v="22"/>
    <n v="20"/>
    <n v="0.90900000000000003"/>
    <n v="1"/>
    <x v="1"/>
    <x v="1"/>
    <x v="1"/>
    <x v="1"/>
  </r>
  <r>
    <x v="3"/>
    <x v="0"/>
    <n v="6"/>
    <n v="5"/>
    <n v="0.83330000000000004"/>
    <n v="0"/>
    <x v="1"/>
    <x v="1"/>
    <x v="1"/>
    <x v="1"/>
  </r>
  <r>
    <x v="3"/>
    <x v="1"/>
    <n v="4"/>
    <n v="2"/>
    <n v="0.5"/>
    <n v="0"/>
    <x v="1"/>
    <x v="1"/>
    <x v="1"/>
    <x v="1"/>
  </r>
  <r>
    <x v="4"/>
    <x v="2"/>
    <n v="23"/>
    <n v="20"/>
    <n v="0.86950000000000005"/>
    <n v="0"/>
    <x v="1"/>
    <x v="1"/>
    <x v="1"/>
    <x v="2"/>
  </r>
  <r>
    <x v="4"/>
    <x v="0"/>
    <n v="7"/>
    <n v="6"/>
    <n v="0.85709999999999997"/>
    <n v="0"/>
    <x v="1"/>
    <x v="1"/>
    <x v="1"/>
    <x v="2"/>
  </r>
  <r>
    <x v="4"/>
    <x v="1"/>
    <n v="4"/>
    <n v="1"/>
    <n v="0.25"/>
    <n v="0"/>
    <x v="1"/>
    <x v="1"/>
    <x v="1"/>
    <x v="2"/>
  </r>
  <r>
    <x v="5"/>
    <x v="2"/>
    <n v="39"/>
    <n v="34"/>
    <n v="0.87170000000000003"/>
    <n v="2"/>
    <x v="1"/>
    <x v="1"/>
    <x v="1"/>
    <x v="0"/>
  </r>
  <r>
    <x v="5"/>
    <x v="0"/>
    <n v="13"/>
    <n v="11"/>
    <n v="0.84609999999999996"/>
    <n v="3"/>
    <x v="1"/>
    <x v="1"/>
    <x v="1"/>
    <x v="0"/>
  </r>
  <r>
    <x v="5"/>
    <x v="1"/>
    <n v="30"/>
    <n v="26"/>
    <n v="0.86660000000000004"/>
    <n v="3"/>
    <x v="1"/>
    <x v="1"/>
    <x v="1"/>
    <x v="0"/>
  </r>
  <r>
    <x v="7"/>
    <x v="2"/>
    <n v="98"/>
    <n v="90"/>
    <n v="0.91830000000000001"/>
    <n v="8"/>
    <x v="1"/>
    <x v="1"/>
    <x v="1"/>
    <x v="3"/>
  </r>
  <r>
    <x v="7"/>
    <x v="0"/>
    <n v="24"/>
    <n v="22"/>
    <n v="0.91659999999999997"/>
    <n v="12"/>
    <x v="1"/>
    <x v="1"/>
    <x v="1"/>
    <x v="3"/>
  </r>
  <r>
    <x v="7"/>
    <x v="1"/>
    <n v="22"/>
    <n v="18"/>
    <n v="0.81810000000000005"/>
    <n v="5"/>
    <x v="1"/>
    <x v="1"/>
    <x v="1"/>
    <x v="3"/>
  </r>
  <r>
    <x v="6"/>
    <x v="2"/>
    <n v="30"/>
    <n v="27"/>
    <n v="0.9"/>
    <n v="0"/>
    <x v="1"/>
    <x v="1"/>
    <x v="1"/>
    <x v="2"/>
  </r>
  <r>
    <x v="6"/>
    <x v="0"/>
    <n v="16"/>
    <n v="14"/>
    <n v="0.875"/>
    <n v="2"/>
    <x v="1"/>
    <x v="1"/>
    <x v="1"/>
    <x v="2"/>
  </r>
  <r>
    <x v="6"/>
    <x v="1"/>
    <n v="8"/>
    <n v="7"/>
    <n v="0.875"/>
    <n v="0"/>
    <x v="1"/>
    <x v="1"/>
    <x v="1"/>
    <x v="2"/>
  </r>
  <r>
    <x v="8"/>
    <x v="2"/>
    <n v="87"/>
    <n v="71"/>
    <n v="0.81599999999999995"/>
    <n v="7"/>
    <x v="1"/>
    <x v="1"/>
    <x v="2"/>
    <x v="0"/>
  </r>
  <r>
    <x v="8"/>
    <x v="0"/>
    <n v="50"/>
    <n v="30"/>
    <n v="0.6"/>
    <n v="3"/>
    <x v="1"/>
    <x v="1"/>
    <x v="2"/>
    <x v="0"/>
  </r>
  <r>
    <x v="8"/>
    <x v="1"/>
    <n v="68"/>
    <n v="51"/>
    <n v="0.75"/>
    <n v="8"/>
    <x v="1"/>
    <x v="1"/>
    <x v="2"/>
    <x v="0"/>
  </r>
  <r>
    <x v="9"/>
    <x v="2"/>
    <n v="28"/>
    <n v="28"/>
    <n v="1"/>
    <n v="0"/>
    <x v="1"/>
    <x v="1"/>
    <x v="2"/>
    <x v="4"/>
  </r>
  <r>
    <x v="9"/>
    <x v="0"/>
    <n v="38"/>
    <n v="26"/>
    <n v="0.68420000000000003"/>
    <n v="0"/>
    <x v="1"/>
    <x v="1"/>
    <x v="2"/>
    <x v="4"/>
  </r>
  <r>
    <x v="9"/>
    <x v="1"/>
    <n v="57"/>
    <n v="42"/>
    <n v="0.73680000000000001"/>
    <n v="0"/>
    <x v="1"/>
    <x v="1"/>
    <x v="2"/>
    <x v="4"/>
  </r>
  <r>
    <x v="10"/>
    <x v="2"/>
    <n v="22"/>
    <n v="20"/>
    <n v="0.90900000000000003"/>
    <n v="1"/>
    <x v="1"/>
    <x v="1"/>
    <x v="2"/>
    <x v="1"/>
  </r>
  <r>
    <x v="10"/>
    <x v="0"/>
    <n v="12"/>
    <n v="9"/>
    <n v="0.75"/>
    <n v="0"/>
    <x v="1"/>
    <x v="1"/>
    <x v="2"/>
    <x v="1"/>
  </r>
  <r>
    <x v="10"/>
    <x v="1"/>
    <n v="6"/>
    <n v="2"/>
    <n v="0.33329999999999999"/>
    <n v="0"/>
    <x v="1"/>
    <x v="1"/>
    <x v="2"/>
    <x v="1"/>
  </r>
  <r>
    <x v="11"/>
    <x v="2"/>
    <n v="60"/>
    <n v="54"/>
    <n v="0.9"/>
    <n v="11"/>
    <x v="1"/>
    <x v="1"/>
    <x v="2"/>
    <x v="2"/>
  </r>
  <r>
    <x v="11"/>
    <x v="0"/>
    <n v="50"/>
    <n v="42"/>
    <n v="0.84"/>
    <n v="6"/>
    <x v="1"/>
    <x v="1"/>
    <x v="2"/>
    <x v="2"/>
  </r>
  <r>
    <x v="11"/>
    <x v="1"/>
    <n v="31"/>
    <n v="27"/>
    <n v="0.87090000000000001"/>
    <n v="1"/>
    <x v="1"/>
    <x v="1"/>
    <x v="2"/>
    <x v="2"/>
  </r>
  <r>
    <x v="12"/>
    <x v="2"/>
    <n v="90"/>
    <n v="79"/>
    <n v="0.87770000000000004"/>
    <n v="10"/>
    <x v="1"/>
    <x v="1"/>
    <x v="2"/>
    <x v="1"/>
  </r>
  <r>
    <x v="12"/>
    <x v="0"/>
    <n v="41"/>
    <n v="38"/>
    <n v="0.92679999999999996"/>
    <n v="1"/>
    <x v="1"/>
    <x v="1"/>
    <x v="2"/>
    <x v="1"/>
  </r>
  <r>
    <x v="12"/>
    <x v="1"/>
    <n v="29"/>
    <n v="26"/>
    <n v="0.89649999999999996"/>
    <n v="7"/>
    <x v="1"/>
    <x v="1"/>
    <x v="2"/>
    <x v="1"/>
  </r>
  <r>
    <x v="53"/>
    <x v="2"/>
    <n v="21"/>
    <n v="19"/>
    <n v="0.90469999999999995"/>
    <n v="2"/>
    <x v="1"/>
    <x v="1"/>
    <x v="0"/>
    <x v="3"/>
  </r>
  <r>
    <x v="53"/>
    <x v="0"/>
    <n v="8"/>
    <n v="5"/>
    <n v="0.625"/>
    <n v="0"/>
    <x v="1"/>
    <x v="1"/>
    <x v="0"/>
    <x v="3"/>
  </r>
  <r>
    <x v="53"/>
    <x v="1"/>
    <n v="5"/>
    <n v="3"/>
    <n v="0.6"/>
    <n v="0"/>
    <x v="1"/>
    <x v="1"/>
    <x v="0"/>
    <x v="3"/>
  </r>
  <r>
    <x v="13"/>
    <x v="2"/>
    <n v="133"/>
    <n v="118"/>
    <n v="0.88719999999999999"/>
    <n v="15"/>
    <x v="1"/>
    <x v="1"/>
    <x v="3"/>
    <x v="3"/>
  </r>
  <r>
    <x v="13"/>
    <x v="0"/>
    <n v="72"/>
    <n v="52"/>
    <n v="0.72219999999999995"/>
    <n v="7"/>
    <x v="1"/>
    <x v="1"/>
    <x v="3"/>
    <x v="3"/>
  </r>
  <r>
    <x v="13"/>
    <x v="1"/>
    <n v="22"/>
    <n v="15"/>
    <n v="0.68179999999999996"/>
    <n v="4"/>
    <x v="1"/>
    <x v="1"/>
    <x v="3"/>
    <x v="3"/>
  </r>
  <r>
    <x v="14"/>
    <x v="2"/>
    <n v="55"/>
    <n v="50"/>
    <n v="0.90900000000000003"/>
    <n v="5"/>
    <x v="1"/>
    <x v="1"/>
    <x v="2"/>
    <x v="2"/>
  </r>
  <r>
    <x v="14"/>
    <x v="0"/>
    <n v="56"/>
    <n v="36"/>
    <n v="0.64280000000000004"/>
    <n v="5"/>
    <x v="1"/>
    <x v="1"/>
    <x v="2"/>
    <x v="2"/>
  </r>
  <r>
    <x v="14"/>
    <x v="1"/>
    <n v="52"/>
    <n v="31"/>
    <n v="0.59609999999999996"/>
    <n v="4"/>
    <x v="1"/>
    <x v="1"/>
    <x v="2"/>
    <x v="2"/>
  </r>
  <r>
    <x v="15"/>
    <x v="2"/>
    <n v="17"/>
    <n v="15"/>
    <n v="0.88229999999999997"/>
    <n v="1"/>
    <x v="1"/>
    <x v="1"/>
    <x v="4"/>
    <x v="2"/>
  </r>
  <r>
    <x v="15"/>
    <x v="0"/>
    <n v="9"/>
    <n v="3"/>
    <n v="0.33329999999999999"/>
    <n v="0"/>
    <x v="1"/>
    <x v="1"/>
    <x v="4"/>
    <x v="2"/>
  </r>
  <r>
    <x v="15"/>
    <x v="1"/>
    <n v="3"/>
    <n v="3"/>
    <n v="1"/>
    <n v="0"/>
    <x v="1"/>
    <x v="1"/>
    <x v="4"/>
    <x v="2"/>
  </r>
  <r>
    <x v="16"/>
    <x v="2"/>
    <n v="5"/>
    <n v="3"/>
    <n v="0.6"/>
    <n v="0"/>
    <x v="1"/>
    <x v="1"/>
    <x v="5"/>
    <x v="4"/>
  </r>
  <r>
    <x v="16"/>
    <x v="0"/>
    <n v="24"/>
    <n v="17"/>
    <n v="0.70830000000000004"/>
    <n v="4"/>
    <x v="1"/>
    <x v="1"/>
    <x v="5"/>
    <x v="4"/>
  </r>
  <r>
    <x v="16"/>
    <x v="1"/>
    <n v="8"/>
    <n v="3"/>
    <n v="0.375"/>
    <n v="0"/>
    <x v="1"/>
    <x v="1"/>
    <x v="5"/>
    <x v="4"/>
  </r>
  <r>
    <x v="17"/>
    <x v="2"/>
    <n v="67"/>
    <n v="61"/>
    <n v="0.91039999999999999"/>
    <n v="15"/>
    <x v="1"/>
    <x v="1"/>
    <x v="3"/>
    <x v="4"/>
  </r>
  <r>
    <x v="17"/>
    <x v="0"/>
    <n v="62"/>
    <n v="36"/>
    <n v="0.5806"/>
    <n v="1"/>
    <x v="1"/>
    <x v="1"/>
    <x v="3"/>
    <x v="4"/>
  </r>
  <r>
    <x v="17"/>
    <x v="1"/>
    <n v="68"/>
    <n v="48"/>
    <n v="0.70579999999999998"/>
    <n v="6"/>
    <x v="1"/>
    <x v="1"/>
    <x v="3"/>
    <x v="4"/>
  </r>
  <r>
    <x v="52"/>
    <x v="2"/>
    <n v="67"/>
    <n v="66"/>
    <n v="0.98499999999999999"/>
    <n v="0"/>
    <x v="1"/>
    <x v="1"/>
    <x v="3"/>
    <x v="3"/>
  </r>
  <r>
    <x v="52"/>
    <x v="0"/>
    <n v="45"/>
    <n v="39"/>
    <n v="0.86660000000000004"/>
    <n v="6"/>
    <x v="1"/>
    <x v="1"/>
    <x v="3"/>
    <x v="3"/>
  </r>
  <r>
    <x v="52"/>
    <x v="1"/>
    <n v="14"/>
    <n v="14"/>
    <n v="1"/>
    <n v="1"/>
    <x v="1"/>
    <x v="1"/>
    <x v="3"/>
    <x v="3"/>
  </r>
  <r>
    <x v="18"/>
    <x v="2"/>
    <n v="28"/>
    <n v="24"/>
    <n v="0.85709999999999997"/>
    <n v="0"/>
    <x v="1"/>
    <x v="1"/>
    <x v="3"/>
    <x v="1"/>
  </r>
  <r>
    <x v="18"/>
    <x v="0"/>
    <n v="30"/>
    <n v="18"/>
    <n v="0.6"/>
    <n v="0"/>
    <x v="1"/>
    <x v="1"/>
    <x v="3"/>
    <x v="1"/>
  </r>
  <r>
    <x v="18"/>
    <x v="1"/>
    <n v="7"/>
    <n v="5"/>
    <n v="0.71419999999999995"/>
    <n v="0"/>
    <x v="1"/>
    <x v="1"/>
    <x v="3"/>
    <x v="1"/>
  </r>
  <r>
    <x v="19"/>
    <x v="2"/>
    <n v="23"/>
    <n v="21"/>
    <n v="0.91300000000000003"/>
    <n v="0"/>
    <x v="1"/>
    <x v="1"/>
    <x v="6"/>
    <x v="4"/>
  </r>
  <r>
    <x v="19"/>
    <x v="0"/>
    <n v="8"/>
    <n v="5"/>
    <n v="0.625"/>
    <n v="0"/>
    <x v="1"/>
    <x v="1"/>
    <x v="6"/>
    <x v="4"/>
  </r>
  <r>
    <x v="19"/>
    <x v="1"/>
    <n v="12"/>
    <n v="6"/>
    <n v="0.5"/>
    <n v="1"/>
    <x v="1"/>
    <x v="1"/>
    <x v="6"/>
    <x v="4"/>
  </r>
  <r>
    <x v="21"/>
    <x v="2"/>
    <n v="20"/>
    <n v="16"/>
    <n v="0.8"/>
    <n v="0"/>
    <x v="1"/>
    <x v="1"/>
    <x v="0"/>
    <x v="1"/>
  </r>
  <r>
    <x v="21"/>
    <x v="0"/>
    <n v="7"/>
    <n v="5"/>
    <n v="0.71419999999999995"/>
    <n v="0"/>
    <x v="1"/>
    <x v="1"/>
    <x v="0"/>
    <x v="1"/>
  </r>
  <r>
    <x v="21"/>
    <x v="1"/>
    <n v="8"/>
    <n v="6"/>
    <n v="0.75"/>
    <n v="0"/>
    <x v="1"/>
    <x v="1"/>
    <x v="0"/>
    <x v="1"/>
  </r>
  <r>
    <x v="22"/>
    <x v="2"/>
    <n v="56"/>
    <n v="46"/>
    <n v="0.82140000000000002"/>
    <n v="6"/>
    <x v="1"/>
    <x v="1"/>
    <x v="8"/>
    <x v="1"/>
  </r>
  <r>
    <x v="22"/>
    <x v="0"/>
    <n v="89"/>
    <n v="64"/>
    <n v="0.71909999999999996"/>
    <n v="10"/>
    <x v="1"/>
    <x v="1"/>
    <x v="8"/>
    <x v="1"/>
  </r>
  <r>
    <x v="22"/>
    <x v="1"/>
    <n v="34"/>
    <n v="24"/>
    <n v="0.70579999999999998"/>
    <n v="5"/>
    <x v="1"/>
    <x v="1"/>
    <x v="8"/>
    <x v="1"/>
  </r>
  <r>
    <x v="24"/>
    <x v="2"/>
    <n v="17"/>
    <n v="17"/>
    <n v="1"/>
    <n v="2"/>
    <x v="1"/>
    <x v="1"/>
    <x v="9"/>
    <x v="0"/>
  </r>
  <r>
    <x v="24"/>
    <x v="0"/>
    <n v="38"/>
    <n v="28"/>
    <n v="0.73680000000000001"/>
    <n v="2"/>
    <x v="1"/>
    <x v="1"/>
    <x v="9"/>
    <x v="0"/>
  </r>
  <r>
    <x v="24"/>
    <x v="1"/>
    <n v="20"/>
    <n v="16"/>
    <n v="0.8"/>
    <n v="2"/>
    <x v="1"/>
    <x v="1"/>
    <x v="9"/>
    <x v="0"/>
  </r>
  <r>
    <x v="25"/>
    <x v="2"/>
    <n v="56"/>
    <n v="39"/>
    <n v="0.69640000000000002"/>
    <n v="0"/>
    <x v="1"/>
    <x v="1"/>
    <x v="10"/>
    <x v="1"/>
  </r>
  <r>
    <x v="25"/>
    <x v="0"/>
    <n v="64"/>
    <n v="49"/>
    <n v="0.76559999999999995"/>
    <n v="10"/>
    <x v="1"/>
    <x v="1"/>
    <x v="10"/>
    <x v="1"/>
  </r>
  <r>
    <x v="25"/>
    <x v="1"/>
    <n v="22"/>
    <n v="19"/>
    <n v="0.86360000000000003"/>
    <n v="2"/>
    <x v="1"/>
    <x v="1"/>
    <x v="10"/>
    <x v="1"/>
  </r>
  <r>
    <x v="26"/>
    <x v="2"/>
    <n v="102"/>
    <n v="91"/>
    <n v="0.8921"/>
    <n v="0"/>
    <x v="1"/>
    <x v="1"/>
    <x v="10"/>
    <x v="4"/>
  </r>
  <r>
    <x v="26"/>
    <x v="0"/>
    <n v="72"/>
    <n v="60"/>
    <n v="0.83330000000000004"/>
    <n v="14"/>
    <x v="1"/>
    <x v="1"/>
    <x v="10"/>
    <x v="4"/>
  </r>
  <r>
    <x v="26"/>
    <x v="1"/>
    <n v="36"/>
    <n v="27"/>
    <n v="0.75"/>
    <n v="5"/>
    <x v="1"/>
    <x v="1"/>
    <x v="10"/>
    <x v="4"/>
  </r>
  <r>
    <x v="28"/>
    <x v="2"/>
    <n v="2"/>
    <n v="2"/>
    <n v="1"/>
    <n v="0"/>
    <x v="1"/>
    <x v="1"/>
    <x v="11"/>
    <x v="2"/>
  </r>
  <r>
    <x v="28"/>
    <x v="0"/>
    <n v="3"/>
    <n v="3"/>
    <n v="1"/>
    <n v="0"/>
    <x v="1"/>
    <x v="1"/>
    <x v="11"/>
    <x v="2"/>
  </r>
  <r>
    <x v="28"/>
    <x v="1"/>
    <n v="2"/>
    <n v="1"/>
    <n v="0.5"/>
    <n v="0"/>
    <x v="1"/>
    <x v="1"/>
    <x v="11"/>
    <x v="2"/>
  </r>
  <r>
    <x v="30"/>
    <x v="2"/>
    <n v="16"/>
    <n v="14"/>
    <n v="0.875"/>
    <n v="0"/>
    <x v="1"/>
    <x v="1"/>
    <x v="4"/>
    <x v="0"/>
  </r>
  <r>
    <x v="30"/>
    <x v="0"/>
    <n v="9"/>
    <n v="5"/>
    <n v="0.55549999999999999"/>
    <n v="0"/>
    <x v="1"/>
    <x v="1"/>
    <x v="4"/>
    <x v="0"/>
  </r>
  <r>
    <x v="30"/>
    <x v="1"/>
    <n v="11"/>
    <n v="9"/>
    <n v="0.81810000000000005"/>
    <n v="1"/>
    <x v="1"/>
    <x v="1"/>
    <x v="4"/>
    <x v="0"/>
  </r>
  <r>
    <x v="31"/>
    <x v="2"/>
    <n v="6"/>
    <n v="4"/>
    <n v="0.66659999999999997"/>
    <n v="1"/>
    <x v="1"/>
    <x v="1"/>
    <x v="4"/>
    <x v="1"/>
  </r>
  <r>
    <x v="31"/>
    <x v="0"/>
    <n v="4"/>
    <n v="3"/>
    <n v="0.75"/>
    <n v="0"/>
    <x v="1"/>
    <x v="1"/>
    <x v="4"/>
    <x v="1"/>
  </r>
  <r>
    <x v="31"/>
    <x v="1"/>
    <n v="1"/>
    <n v="0"/>
    <n v="0"/>
    <n v="0"/>
    <x v="1"/>
    <x v="1"/>
    <x v="4"/>
    <x v="1"/>
  </r>
  <r>
    <x v="32"/>
    <x v="2"/>
    <n v="20"/>
    <n v="17"/>
    <n v="0.85"/>
    <n v="1"/>
    <x v="1"/>
    <x v="1"/>
    <x v="4"/>
    <x v="3"/>
  </r>
  <r>
    <x v="32"/>
    <x v="0"/>
    <n v="8"/>
    <n v="4"/>
    <n v="0.5"/>
    <n v="1"/>
    <x v="1"/>
    <x v="1"/>
    <x v="4"/>
    <x v="3"/>
  </r>
  <r>
    <x v="32"/>
    <x v="1"/>
    <n v="6"/>
    <n v="4"/>
    <n v="0.66659999999999997"/>
    <n v="0"/>
    <x v="1"/>
    <x v="1"/>
    <x v="4"/>
    <x v="3"/>
  </r>
  <r>
    <x v="33"/>
    <x v="2"/>
    <n v="8"/>
    <n v="7"/>
    <n v="0.875"/>
    <n v="1"/>
    <x v="1"/>
    <x v="1"/>
    <x v="4"/>
    <x v="2"/>
  </r>
  <r>
    <x v="33"/>
    <x v="0"/>
    <n v="5"/>
    <n v="4"/>
    <n v="0.8"/>
    <n v="0"/>
    <x v="1"/>
    <x v="1"/>
    <x v="4"/>
    <x v="2"/>
  </r>
  <r>
    <x v="33"/>
    <x v="1"/>
    <n v="2"/>
    <n v="1"/>
    <n v="0.5"/>
    <n v="0"/>
    <x v="1"/>
    <x v="1"/>
    <x v="4"/>
    <x v="2"/>
  </r>
  <r>
    <x v="34"/>
    <x v="2"/>
    <n v="11"/>
    <n v="11"/>
    <n v="1"/>
    <n v="0"/>
    <x v="1"/>
    <x v="1"/>
    <x v="4"/>
    <x v="1"/>
  </r>
  <r>
    <x v="34"/>
    <x v="0"/>
    <n v="4"/>
    <n v="3"/>
    <n v="0.75"/>
    <n v="0"/>
    <x v="1"/>
    <x v="1"/>
    <x v="4"/>
    <x v="1"/>
  </r>
  <r>
    <x v="34"/>
    <x v="1"/>
    <n v="4"/>
    <n v="1"/>
    <n v="0.25"/>
    <n v="0"/>
    <x v="1"/>
    <x v="1"/>
    <x v="4"/>
    <x v="1"/>
  </r>
  <r>
    <x v="36"/>
    <x v="2"/>
    <n v="19"/>
    <n v="18"/>
    <n v="0.94730000000000003"/>
    <n v="1"/>
    <x v="1"/>
    <x v="1"/>
    <x v="12"/>
    <x v="1"/>
  </r>
  <r>
    <x v="36"/>
    <x v="0"/>
    <n v="16"/>
    <n v="13"/>
    <n v="0.8125"/>
    <n v="2"/>
    <x v="1"/>
    <x v="1"/>
    <x v="12"/>
    <x v="1"/>
  </r>
  <r>
    <x v="36"/>
    <x v="1"/>
    <n v="20"/>
    <n v="17"/>
    <n v="0.85"/>
    <n v="2"/>
    <x v="1"/>
    <x v="1"/>
    <x v="12"/>
    <x v="1"/>
  </r>
  <r>
    <x v="55"/>
    <x v="2"/>
    <n v="46"/>
    <n v="44"/>
    <n v="0.95650000000000002"/>
    <n v="0"/>
    <x v="1"/>
    <x v="1"/>
    <x v="13"/>
    <x v="0"/>
  </r>
  <r>
    <x v="55"/>
    <x v="0"/>
    <n v="13"/>
    <n v="6"/>
    <n v="0.46150000000000002"/>
    <n v="1"/>
    <x v="1"/>
    <x v="1"/>
    <x v="13"/>
    <x v="0"/>
  </r>
  <r>
    <x v="55"/>
    <x v="1"/>
    <n v="22"/>
    <n v="18"/>
    <n v="0.81810000000000005"/>
    <n v="1"/>
    <x v="1"/>
    <x v="1"/>
    <x v="13"/>
    <x v="0"/>
  </r>
  <r>
    <x v="38"/>
    <x v="2"/>
    <n v="46"/>
    <n v="44"/>
    <n v="0.95650000000000002"/>
    <n v="0"/>
    <x v="1"/>
    <x v="1"/>
    <x v="13"/>
    <x v="1"/>
  </r>
  <r>
    <x v="38"/>
    <x v="0"/>
    <n v="21"/>
    <n v="16"/>
    <n v="0.76190000000000002"/>
    <n v="0"/>
    <x v="1"/>
    <x v="1"/>
    <x v="13"/>
    <x v="1"/>
  </r>
  <r>
    <x v="38"/>
    <x v="1"/>
    <n v="11"/>
    <n v="6"/>
    <n v="0.5454"/>
    <n v="1"/>
    <x v="1"/>
    <x v="1"/>
    <x v="13"/>
    <x v="1"/>
  </r>
  <r>
    <x v="39"/>
    <x v="2"/>
    <n v="61"/>
    <n v="53"/>
    <n v="0.86880000000000002"/>
    <n v="3"/>
    <x v="1"/>
    <x v="1"/>
    <x v="2"/>
    <x v="3"/>
  </r>
  <r>
    <x v="39"/>
    <x v="0"/>
    <n v="29"/>
    <n v="26"/>
    <n v="0.89649999999999996"/>
    <n v="8"/>
    <x v="1"/>
    <x v="1"/>
    <x v="2"/>
    <x v="3"/>
  </r>
  <r>
    <x v="39"/>
    <x v="1"/>
    <n v="15"/>
    <n v="13"/>
    <n v="0.86660000000000004"/>
    <n v="3"/>
    <x v="1"/>
    <x v="1"/>
    <x v="2"/>
    <x v="3"/>
  </r>
  <r>
    <x v="40"/>
    <x v="2"/>
    <n v="35"/>
    <n v="33"/>
    <n v="0.94279999999999997"/>
    <n v="2"/>
    <x v="1"/>
    <x v="1"/>
    <x v="14"/>
    <x v="0"/>
  </r>
  <r>
    <x v="40"/>
    <x v="0"/>
    <n v="26"/>
    <n v="16"/>
    <n v="0.61529999999999996"/>
    <n v="1"/>
    <x v="1"/>
    <x v="1"/>
    <x v="14"/>
    <x v="0"/>
  </r>
  <r>
    <x v="40"/>
    <x v="1"/>
    <n v="19"/>
    <n v="15"/>
    <n v="0.78939999999999999"/>
    <n v="1"/>
    <x v="1"/>
    <x v="1"/>
    <x v="14"/>
    <x v="0"/>
  </r>
  <r>
    <x v="41"/>
    <x v="2"/>
    <n v="34"/>
    <n v="32"/>
    <n v="0.94110000000000005"/>
    <n v="1"/>
    <x v="1"/>
    <x v="1"/>
    <x v="14"/>
    <x v="3"/>
  </r>
  <r>
    <x v="41"/>
    <x v="0"/>
    <n v="20"/>
    <n v="13"/>
    <n v="0.65"/>
    <n v="0"/>
    <x v="1"/>
    <x v="1"/>
    <x v="14"/>
    <x v="3"/>
  </r>
  <r>
    <x v="41"/>
    <x v="1"/>
    <n v="8"/>
    <n v="5"/>
    <n v="0.625"/>
    <n v="1"/>
    <x v="1"/>
    <x v="1"/>
    <x v="14"/>
    <x v="3"/>
  </r>
  <r>
    <x v="42"/>
    <x v="2"/>
    <n v="93"/>
    <n v="84"/>
    <n v="0.9032"/>
    <n v="12"/>
    <x v="1"/>
    <x v="1"/>
    <x v="3"/>
    <x v="4"/>
  </r>
  <r>
    <x v="42"/>
    <x v="0"/>
    <n v="84"/>
    <n v="63"/>
    <n v="0.75"/>
    <n v="10"/>
    <x v="1"/>
    <x v="1"/>
    <x v="3"/>
    <x v="4"/>
  </r>
  <r>
    <x v="42"/>
    <x v="1"/>
    <n v="79"/>
    <n v="67"/>
    <n v="0.84809999999999997"/>
    <n v="12"/>
    <x v="1"/>
    <x v="1"/>
    <x v="3"/>
    <x v="4"/>
  </r>
  <r>
    <x v="43"/>
    <x v="2"/>
    <n v="50"/>
    <n v="31"/>
    <n v="0.62"/>
    <n v="0"/>
    <x v="1"/>
    <x v="1"/>
    <x v="6"/>
    <x v="4"/>
  </r>
  <r>
    <x v="43"/>
    <x v="0"/>
    <n v="62"/>
    <n v="51"/>
    <n v="0.82250000000000001"/>
    <n v="14"/>
    <x v="1"/>
    <x v="1"/>
    <x v="6"/>
    <x v="4"/>
  </r>
  <r>
    <x v="43"/>
    <x v="1"/>
    <n v="32"/>
    <n v="30"/>
    <n v="0.9375"/>
    <n v="8"/>
    <x v="1"/>
    <x v="1"/>
    <x v="6"/>
    <x v="4"/>
  </r>
  <r>
    <x v="44"/>
    <x v="2"/>
    <n v="25"/>
    <n v="21"/>
    <n v="0.84"/>
    <n v="3"/>
    <x v="1"/>
    <x v="1"/>
    <x v="8"/>
    <x v="4"/>
  </r>
  <r>
    <x v="44"/>
    <x v="0"/>
    <n v="210"/>
    <n v="123"/>
    <n v="0.5857"/>
    <n v="4"/>
    <x v="1"/>
    <x v="1"/>
    <x v="8"/>
    <x v="4"/>
  </r>
  <r>
    <x v="44"/>
    <x v="1"/>
    <n v="47"/>
    <n v="36"/>
    <n v="0.76590000000000003"/>
    <n v="0"/>
    <x v="1"/>
    <x v="1"/>
    <x v="8"/>
    <x v="4"/>
  </r>
  <r>
    <x v="54"/>
    <x v="2"/>
    <n v="2"/>
    <n v="2"/>
    <n v="1"/>
    <n v="0"/>
    <x v="1"/>
    <x v="1"/>
    <x v="17"/>
    <x v="0"/>
  </r>
  <r>
    <x v="54"/>
    <x v="0"/>
    <n v="3"/>
    <n v="2"/>
    <n v="0.66659999999999997"/>
    <n v="0"/>
    <x v="1"/>
    <x v="1"/>
    <x v="17"/>
    <x v="0"/>
  </r>
  <r>
    <x v="54"/>
    <x v="1"/>
    <n v="1"/>
    <n v="0"/>
    <n v="0"/>
    <n v="0"/>
    <x v="1"/>
    <x v="1"/>
    <x v="17"/>
    <x v="0"/>
  </r>
  <r>
    <x v="45"/>
    <x v="2"/>
    <n v="27"/>
    <n v="22"/>
    <n v="0.81479999999999997"/>
    <n v="3"/>
    <x v="1"/>
    <x v="1"/>
    <x v="15"/>
    <x v="2"/>
  </r>
  <r>
    <x v="45"/>
    <x v="0"/>
    <n v="19"/>
    <n v="12"/>
    <n v="0.63149999999999995"/>
    <n v="2"/>
    <x v="1"/>
    <x v="1"/>
    <x v="15"/>
    <x v="2"/>
  </r>
  <r>
    <x v="45"/>
    <x v="1"/>
    <n v="5"/>
    <n v="4"/>
    <n v="0.8"/>
    <n v="1"/>
    <x v="1"/>
    <x v="1"/>
    <x v="15"/>
    <x v="2"/>
  </r>
  <r>
    <x v="47"/>
    <x v="2"/>
    <n v="86"/>
    <n v="72"/>
    <n v="0.83720000000000006"/>
    <n v="9"/>
    <x v="1"/>
    <x v="1"/>
    <x v="8"/>
    <x v="3"/>
  </r>
  <r>
    <x v="47"/>
    <x v="0"/>
    <n v="50"/>
    <n v="33"/>
    <n v="0.66"/>
    <n v="5"/>
    <x v="1"/>
    <x v="1"/>
    <x v="8"/>
    <x v="3"/>
  </r>
  <r>
    <x v="47"/>
    <x v="1"/>
    <n v="19"/>
    <n v="17"/>
    <n v="0.89470000000000005"/>
    <n v="1"/>
    <x v="1"/>
    <x v="1"/>
    <x v="8"/>
    <x v="3"/>
  </r>
  <r>
    <x v="48"/>
    <x v="2"/>
    <n v="82"/>
    <n v="73"/>
    <n v="0.89019999999999999"/>
    <n v="15"/>
    <x v="1"/>
    <x v="1"/>
    <x v="8"/>
    <x v="4"/>
  </r>
  <r>
    <x v="48"/>
    <x v="0"/>
    <n v="37"/>
    <n v="26"/>
    <n v="0.70269999999999999"/>
    <n v="1"/>
    <x v="1"/>
    <x v="1"/>
    <x v="8"/>
    <x v="4"/>
  </r>
  <r>
    <x v="48"/>
    <x v="1"/>
    <n v="31"/>
    <n v="25"/>
    <n v="0.80640000000000001"/>
    <n v="4"/>
    <x v="1"/>
    <x v="1"/>
    <x v="8"/>
    <x v="4"/>
  </r>
  <r>
    <x v="50"/>
    <x v="2"/>
    <n v="17"/>
    <n v="13"/>
    <n v="0.76470000000000005"/>
    <n v="4"/>
    <x v="1"/>
    <x v="1"/>
    <x v="16"/>
    <x v="0"/>
  </r>
  <r>
    <x v="50"/>
    <x v="0"/>
    <n v="8"/>
    <n v="6"/>
    <n v="0.75"/>
    <n v="1"/>
    <x v="1"/>
    <x v="1"/>
    <x v="16"/>
    <x v="0"/>
  </r>
  <r>
    <x v="50"/>
    <x v="1"/>
    <n v="5"/>
    <n v="2"/>
    <n v="0.4"/>
    <n v="1"/>
    <x v="1"/>
    <x v="1"/>
    <x v="16"/>
    <x v="0"/>
  </r>
  <r>
    <x v="51"/>
    <x v="2"/>
    <n v="21"/>
    <n v="21"/>
    <n v="1"/>
    <n v="3"/>
    <x v="1"/>
    <x v="1"/>
    <x v="16"/>
    <x v="2"/>
  </r>
  <r>
    <x v="51"/>
    <x v="0"/>
    <n v="15"/>
    <n v="7"/>
    <n v="0.46660000000000001"/>
    <n v="0"/>
    <x v="1"/>
    <x v="1"/>
    <x v="16"/>
    <x v="2"/>
  </r>
  <r>
    <x v="51"/>
    <x v="1"/>
    <n v="4"/>
    <n v="3"/>
    <n v="0.75"/>
    <n v="1"/>
    <x v="1"/>
    <x v="1"/>
    <x v="16"/>
    <x v="2"/>
  </r>
  <r>
    <x v="0"/>
    <x v="2"/>
    <n v="32"/>
    <n v="26"/>
    <n v="0.8125"/>
    <n v="3"/>
    <x v="2"/>
    <x v="1"/>
    <x v="0"/>
    <x v="0"/>
  </r>
  <r>
    <x v="0"/>
    <x v="0"/>
    <n v="9"/>
    <n v="3"/>
    <n v="0.33329999999999999"/>
    <n v="0"/>
    <x v="2"/>
    <x v="1"/>
    <x v="0"/>
    <x v="0"/>
  </r>
  <r>
    <x v="0"/>
    <x v="1"/>
    <n v="24"/>
    <n v="13"/>
    <n v="0.54159999999999997"/>
    <n v="4"/>
    <x v="2"/>
    <x v="1"/>
    <x v="0"/>
    <x v="0"/>
  </r>
  <r>
    <x v="1"/>
    <x v="2"/>
    <n v="8"/>
    <n v="4"/>
    <n v="0.5"/>
    <n v="0"/>
    <x v="2"/>
    <x v="1"/>
    <x v="0"/>
    <x v="1"/>
  </r>
  <r>
    <x v="1"/>
    <x v="0"/>
    <n v="15"/>
    <n v="9"/>
    <n v="0.6"/>
    <n v="0"/>
    <x v="2"/>
    <x v="1"/>
    <x v="0"/>
    <x v="1"/>
  </r>
  <r>
    <x v="1"/>
    <x v="1"/>
    <n v="3"/>
    <n v="3"/>
    <n v="1"/>
    <n v="0"/>
    <x v="2"/>
    <x v="1"/>
    <x v="0"/>
    <x v="1"/>
  </r>
  <r>
    <x v="2"/>
    <x v="2"/>
    <n v="9"/>
    <n v="7"/>
    <n v="0.77769999999999995"/>
    <n v="2"/>
    <x v="2"/>
    <x v="1"/>
    <x v="1"/>
    <x v="0"/>
  </r>
  <r>
    <x v="2"/>
    <x v="0"/>
    <n v="8"/>
    <n v="6"/>
    <n v="0.75"/>
    <n v="1"/>
    <x v="2"/>
    <x v="1"/>
    <x v="1"/>
    <x v="0"/>
  </r>
  <r>
    <x v="2"/>
    <x v="1"/>
    <n v="13"/>
    <n v="7"/>
    <n v="0.53839999999999999"/>
    <n v="0"/>
    <x v="2"/>
    <x v="1"/>
    <x v="1"/>
    <x v="0"/>
  </r>
  <r>
    <x v="3"/>
    <x v="2"/>
    <n v="24"/>
    <n v="23"/>
    <n v="0.95830000000000004"/>
    <n v="2"/>
    <x v="2"/>
    <x v="1"/>
    <x v="1"/>
    <x v="1"/>
  </r>
  <r>
    <x v="3"/>
    <x v="0"/>
    <n v="2"/>
    <n v="1"/>
    <n v="0.5"/>
    <n v="0"/>
    <x v="2"/>
    <x v="1"/>
    <x v="1"/>
    <x v="1"/>
  </r>
  <r>
    <x v="3"/>
    <x v="1"/>
    <n v="4"/>
    <n v="3"/>
    <n v="0.75"/>
    <n v="0"/>
    <x v="2"/>
    <x v="1"/>
    <x v="1"/>
    <x v="1"/>
  </r>
  <r>
    <x v="4"/>
    <x v="2"/>
    <n v="16"/>
    <n v="14"/>
    <n v="0.875"/>
    <n v="3"/>
    <x v="2"/>
    <x v="1"/>
    <x v="1"/>
    <x v="2"/>
  </r>
  <r>
    <x v="4"/>
    <x v="0"/>
    <n v="5"/>
    <n v="2"/>
    <n v="0.4"/>
    <n v="0"/>
    <x v="2"/>
    <x v="1"/>
    <x v="1"/>
    <x v="2"/>
  </r>
  <r>
    <x v="4"/>
    <x v="1"/>
    <n v="2"/>
    <n v="1"/>
    <n v="0.5"/>
    <n v="0"/>
    <x v="2"/>
    <x v="1"/>
    <x v="1"/>
    <x v="2"/>
  </r>
  <r>
    <x v="5"/>
    <x v="2"/>
    <n v="22"/>
    <n v="17"/>
    <n v="0.77270000000000005"/>
    <n v="3"/>
    <x v="2"/>
    <x v="1"/>
    <x v="1"/>
    <x v="0"/>
  </r>
  <r>
    <x v="5"/>
    <x v="0"/>
    <n v="20"/>
    <n v="12"/>
    <n v="0.6"/>
    <n v="1"/>
    <x v="2"/>
    <x v="1"/>
    <x v="1"/>
    <x v="0"/>
  </r>
  <r>
    <x v="5"/>
    <x v="1"/>
    <n v="32"/>
    <n v="18"/>
    <n v="0.5625"/>
    <n v="2"/>
    <x v="2"/>
    <x v="1"/>
    <x v="1"/>
    <x v="0"/>
  </r>
  <r>
    <x v="7"/>
    <x v="2"/>
    <n v="77"/>
    <n v="71"/>
    <n v="0.92200000000000004"/>
    <n v="4"/>
    <x v="2"/>
    <x v="1"/>
    <x v="1"/>
    <x v="3"/>
  </r>
  <r>
    <x v="7"/>
    <x v="0"/>
    <n v="25"/>
    <n v="20"/>
    <n v="0.8"/>
    <n v="8"/>
    <x v="2"/>
    <x v="1"/>
    <x v="1"/>
    <x v="3"/>
  </r>
  <r>
    <x v="7"/>
    <x v="1"/>
    <n v="30"/>
    <n v="19"/>
    <n v="0.63329999999999997"/>
    <n v="5"/>
    <x v="2"/>
    <x v="1"/>
    <x v="1"/>
    <x v="3"/>
  </r>
  <r>
    <x v="6"/>
    <x v="2"/>
    <n v="39"/>
    <n v="34"/>
    <n v="0.87170000000000003"/>
    <n v="0"/>
    <x v="2"/>
    <x v="1"/>
    <x v="1"/>
    <x v="2"/>
  </r>
  <r>
    <x v="6"/>
    <x v="0"/>
    <n v="22"/>
    <n v="16"/>
    <n v="0.72719999999999996"/>
    <n v="3"/>
    <x v="2"/>
    <x v="1"/>
    <x v="1"/>
    <x v="2"/>
  </r>
  <r>
    <x v="6"/>
    <x v="1"/>
    <n v="8"/>
    <n v="6"/>
    <n v="0.75"/>
    <n v="2"/>
    <x v="2"/>
    <x v="1"/>
    <x v="1"/>
    <x v="2"/>
  </r>
  <r>
    <x v="8"/>
    <x v="2"/>
    <n v="54"/>
    <n v="46"/>
    <n v="0.8518"/>
    <n v="3"/>
    <x v="2"/>
    <x v="1"/>
    <x v="2"/>
    <x v="0"/>
  </r>
  <r>
    <x v="8"/>
    <x v="0"/>
    <n v="44"/>
    <n v="32"/>
    <n v="0.72719999999999996"/>
    <n v="4"/>
    <x v="2"/>
    <x v="1"/>
    <x v="2"/>
    <x v="0"/>
  </r>
  <r>
    <x v="8"/>
    <x v="1"/>
    <n v="62"/>
    <n v="43"/>
    <n v="0.69350000000000001"/>
    <n v="4"/>
    <x v="2"/>
    <x v="1"/>
    <x v="2"/>
    <x v="0"/>
  </r>
  <r>
    <x v="9"/>
    <x v="2"/>
    <n v="44"/>
    <n v="44"/>
    <n v="1"/>
    <n v="0"/>
    <x v="2"/>
    <x v="1"/>
    <x v="2"/>
    <x v="4"/>
  </r>
  <r>
    <x v="9"/>
    <x v="0"/>
    <n v="54"/>
    <n v="42"/>
    <n v="0.77769999999999995"/>
    <n v="0"/>
    <x v="2"/>
    <x v="1"/>
    <x v="2"/>
    <x v="4"/>
  </r>
  <r>
    <x v="9"/>
    <x v="1"/>
    <n v="69"/>
    <n v="47"/>
    <n v="0.68110000000000004"/>
    <n v="0"/>
    <x v="2"/>
    <x v="1"/>
    <x v="2"/>
    <x v="4"/>
  </r>
  <r>
    <x v="10"/>
    <x v="2"/>
    <n v="28"/>
    <n v="22"/>
    <n v="0.78569999999999995"/>
    <n v="2"/>
    <x v="2"/>
    <x v="1"/>
    <x v="2"/>
    <x v="1"/>
  </r>
  <r>
    <x v="10"/>
    <x v="0"/>
    <n v="14"/>
    <n v="12"/>
    <n v="0.85709999999999997"/>
    <n v="1"/>
    <x v="2"/>
    <x v="1"/>
    <x v="2"/>
    <x v="1"/>
  </r>
  <r>
    <x v="10"/>
    <x v="1"/>
    <n v="11"/>
    <n v="5"/>
    <n v="0.45450000000000002"/>
    <n v="0"/>
    <x v="2"/>
    <x v="1"/>
    <x v="2"/>
    <x v="1"/>
  </r>
  <r>
    <x v="11"/>
    <x v="2"/>
    <n v="89"/>
    <n v="84"/>
    <n v="0.94379999999999997"/>
    <n v="13"/>
    <x v="2"/>
    <x v="1"/>
    <x v="2"/>
    <x v="2"/>
  </r>
  <r>
    <x v="11"/>
    <x v="0"/>
    <n v="38"/>
    <n v="31"/>
    <n v="0.81569999999999998"/>
    <n v="2"/>
    <x v="2"/>
    <x v="1"/>
    <x v="2"/>
    <x v="2"/>
  </r>
  <r>
    <x v="11"/>
    <x v="1"/>
    <n v="33"/>
    <n v="25"/>
    <n v="0.75749999999999995"/>
    <n v="4"/>
    <x v="2"/>
    <x v="1"/>
    <x v="2"/>
    <x v="2"/>
  </r>
  <r>
    <x v="12"/>
    <x v="2"/>
    <n v="72"/>
    <n v="66"/>
    <n v="0.91659999999999997"/>
    <n v="5"/>
    <x v="2"/>
    <x v="1"/>
    <x v="2"/>
    <x v="1"/>
  </r>
  <r>
    <x v="12"/>
    <x v="0"/>
    <n v="44"/>
    <n v="34"/>
    <n v="0.77270000000000005"/>
    <n v="7"/>
    <x v="2"/>
    <x v="1"/>
    <x v="2"/>
    <x v="1"/>
  </r>
  <r>
    <x v="12"/>
    <x v="1"/>
    <n v="41"/>
    <n v="38"/>
    <n v="0.92679999999999996"/>
    <n v="5"/>
    <x v="2"/>
    <x v="1"/>
    <x v="2"/>
    <x v="1"/>
  </r>
  <r>
    <x v="53"/>
    <x v="2"/>
    <n v="20"/>
    <n v="17"/>
    <n v="0.85"/>
    <n v="1"/>
    <x v="2"/>
    <x v="1"/>
    <x v="0"/>
    <x v="3"/>
  </r>
  <r>
    <x v="53"/>
    <x v="0"/>
    <n v="10"/>
    <n v="0"/>
    <n v="0"/>
    <n v="0"/>
    <x v="2"/>
    <x v="1"/>
    <x v="0"/>
    <x v="3"/>
  </r>
  <r>
    <x v="53"/>
    <x v="1"/>
    <n v="2"/>
    <n v="0"/>
    <n v="0"/>
    <n v="0"/>
    <x v="2"/>
    <x v="1"/>
    <x v="0"/>
    <x v="3"/>
  </r>
  <r>
    <x v="13"/>
    <x v="2"/>
    <n v="118"/>
    <n v="109"/>
    <n v="0.92369999999999997"/>
    <n v="23"/>
    <x v="2"/>
    <x v="1"/>
    <x v="3"/>
    <x v="3"/>
  </r>
  <r>
    <x v="13"/>
    <x v="0"/>
    <n v="98"/>
    <n v="83"/>
    <n v="0.84689999999999999"/>
    <n v="20"/>
    <x v="2"/>
    <x v="1"/>
    <x v="3"/>
    <x v="3"/>
  </r>
  <r>
    <x v="13"/>
    <x v="1"/>
    <n v="21"/>
    <n v="19"/>
    <n v="0.90469999999999995"/>
    <n v="5"/>
    <x v="2"/>
    <x v="1"/>
    <x v="3"/>
    <x v="3"/>
  </r>
  <r>
    <x v="14"/>
    <x v="2"/>
    <n v="61"/>
    <n v="52"/>
    <n v="0.85240000000000005"/>
    <n v="3"/>
    <x v="2"/>
    <x v="1"/>
    <x v="2"/>
    <x v="2"/>
  </r>
  <r>
    <x v="14"/>
    <x v="0"/>
    <n v="76"/>
    <n v="51"/>
    <n v="0.67100000000000004"/>
    <n v="3"/>
    <x v="2"/>
    <x v="1"/>
    <x v="2"/>
    <x v="2"/>
  </r>
  <r>
    <x v="14"/>
    <x v="1"/>
    <n v="40"/>
    <n v="27"/>
    <n v="0.67500000000000004"/>
    <n v="5"/>
    <x v="2"/>
    <x v="1"/>
    <x v="2"/>
    <x v="2"/>
  </r>
  <r>
    <x v="15"/>
    <x v="2"/>
    <n v="12"/>
    <n v="11"/>
    <n v="0.91659999999999997"/>
    <n v="0"/>
    <x v="2"/>
    <x v="1"/>
    <x v="4"/>
    <x v="2"/>
  </r>
  <r>
    <x v="15"/>
    <x v="0"/>
    <n v="13"/>
    <n v="4"/>
    <n v="0.30759999999999998"/>
    <n v="0"/>
    <x v="2"/>
    <x v="1"/>
    <x v="4"/>
    <x v="2"/>
  </r>
  <r>
    <x v="15"/>
    <x v="1"/>
    <n v="4"/>
    <n v="4"/>
    <n v="1"/>
    <n v="0"/>
    <x v="2"/>
    <x v="1"/>
    <x v="4"/>
    <x v="2"/>
  </r>
  <r>
    <x v="16"/>
    <x v="2"/>
    <n v="11"/>
    <n v="8"/>
    <n v="0.72719999999999996"/>
    <n v="0"/>
    <x v="2"/>
    <x v="1"/>
    <x v="5"/>
    <x v="4"/>
  </r>
  <r>
    <x v="16"/>
    <x v="0"/>
    <n v="21"/>
    <n v="14"/>
    <n v="0.66659999999999997"/>
    <n v="4"/>
    <x v="2"/>
    <x v="1"/>
    <x v="5"/>
    <x v="4"/>
  </r>
  <r>
    <x v="16"/>
    <x v="1"/>
    <n v="17"/>
    <n v="6"/>
    <n v="0.35289999999999999"/>
    <n v="1"/>
    <x v="2"/>
    <x v="1"/>
    <x v="5"/>
    <x v="4"/>
  </r>
  <r>
    <x v="17"/>
    <x v="2"/>
    <n v="65"/>
    <n v="59"/>
    <n v="0.90759999999999996"/>
    <n v="16"/>
    <x v="2"/>
    <x v="1"/>
    <x v="3"/>
    <x v="4"/>
  </r>
  <r>
    <x v="17"/>
    <x v="0"/>
    <n v="63"/>
    <n v="29"/>
    <n v="0.46029999999999999"/>
    <n v="5"/>
    <x v="2"/>
    <x v="1"/>
    <x v="3"/>
    <x v="4"/>
  </r>
  <r>
    <x v="17"/>
    <x v="1"/>
    <n v="56"/>
    <n v="42"/>
    <n v="0.75"/>
    <n v="9"/>
    <x v="2"/>
    <x v="1"/>
    <x v="3"/>
    <x v="4"/>
  </r>
  <r>
    <x v="52"/>
    <x v="2"/>
    <n v="51"/>
    <n v="48"/>
    <n v="0.94110000000000005"/>
    <n v="7"/>
    <x v="2"/>
    <x v="1"/>
    <x v="3"/>
    <x v="3"/>
  </r>
  <r>
    <x v="52"/>
    <x v="0"/>
    <n v="40"/>
    <n v="31"/>
    <n v="0.77500000000000002"/>
    <n v="4"/>
    <x v="2"/>
    <x v="1"/>
    <x v="3"/>
    <x v="3"/>
  </r>
  <r>
    <x v="52"/>
    <x v="1"/>
    <n v="25"/>
    <n v="20"/>
    <n v="0.8"/>
    <n v="5"/>
    <x v="2"/>
    <x v="1"/>
    <x v="3"/>
    <x v="3"/>
  </r>
  <r>
    <x v="18"/>
    <x v="2"/>
    <n v="52"/>
    <n v="43"/>
    <n v="0.82689999999999997"/>
    <n v="3"/>
    <x v="2"/>
    <x v="1"/>
    <x v="3"/>
    <x v="1"/>
  </r>
  <r>
    <x v="18"/>
    <x v="0"/>
    <n v="26"/>
    <n v="19"/>
    <n v="0.73070000000000002"/>
    <n v="0"/>
    <x v="2"/>
    <x v="1"/>
    <x v="3"/>
    <x v="1"/>
  </r>
  <r>
    <x v="18"/>
    <x v="1"/>
    <n v="14"/>
    <n v="12"/>
    <n v="0.85709999999999997"/>
    <n v="0"/>
    <x v="2"/>
    <x v="1"/>
    <x v="3"/>
    <x v="1"/>
  </r>
  <r>
    <x v="19"/>
    <x v="2"/>
    <n v="20"/>
    <n v="16"/>
    <n v="0.8"/>
    <n v="2"/>
    <x v="2"/>
    <x v="1"/>
    <x v="6"/>
    <x v="4"/>
  </r>
  <r>
    <x v="19"/>
    <x v="0"/>
    <n v="11"/>
    <n v="3"/>
    <n v="0.2727"/>
    <n v="0"/>
    <x v="2"/>
    <x v="1"/>
    <x v="6"/>
    <x v="4"/>
  </r>
  <r>
    <x v="19"/>
    <x v="1"/>
    <n v="19"/>
    <n v="11"/>
    <n v="0.57889999999999997"/>
    <n v="1"/>
    <x v="2"/>
    <x v="1"/>
    <x v="6"/>
    <x v="4"/>
  </r>
  <r>
    <x v="21"/>
    <x v="2"/>
    <n v="23"/>
    <n v="19"/>
    <n v="0.82599999999999996"/>
    <n v="0"/>
    <x v="2"/>
    <x v="1"/>
    <x v="0"/>
    <x v="1"/>
  </r>
  <r>
    <x v="21"/>
    <x v="0"/>
    <n v="16"/>
    <n v="14"/>
    <n v="0.875"/>
    <n v="2"/>
    <x v="2"/>
    <x v="1"/>
    <x v="0"/>
    <x v="1"/>
  </r>
  <r>
    <x v="21"/>
    <x v="1"/>
    <n v="13"/>
    <n v="10"/>
    <n v="0.76919999999999999"/>
    <n v="0"/>
    <x v="2"/>
    <x v="1"/>
    <x v="0"/>
    <x v="1"/>
  </r>
  <r>
    <x v="22"/>
    <x v="2"/>
    <n v="51"/>
    <n v="45"/>
    <n v="0.88229999999999997"/>
    <n v="5"/>
    <x v="2"/>
    <x v="1"/>
    <x v="8"/>
    <x v="1"/>
  </r>
  <r>
    <x v="22"/>
    <x v="0"/>
    <n v="89"/>
    <n v="62"/>
    <n v="0.6966"/>
    <n v="14"/>
    <x v="2"/>
    <x v="1"/>
    <x v="8"/>
    <x v="1"/>
  </r>
  <r>
    <x v="22"/>
    <x v="1"/>
    <n v="26"/>
    <n v="17"/>
    <n v="0.65380000000000005"/>
    <n v="4"/>
    <x v="2"/>
    <x v="1"/>
    <x v="8"/>
    <x v="1"/>
  </r>
  <r>
    <x v="24"/>
    <x v="2"/>
    <n v="18"/>
    <n v="14"/>
    <n v="0.77769999999999995"/>
    <n v="3"/>
    <x v="2"/>
    <x v="1"/>
    <x v="9"/>
    <x v="0"/>
  </r>
  <r>
    <x v="24"/>
    <x v="0"/>
    <n v="32"/>
    <n v="17"/>
    <n v="0.53120000000000001"/>
    <n v="0"/>
    <x v="2"/>
    <x v="1"/>
    <x v="9"/>
    <x v="0"/>
  </r>
  <r>
    <x v="24"/>
    <x v="1"/>
    <n v="30"/>
    <n v="25"/>
    <n v="0.83330000000000004"/>
    <n v="3"/>
    <x v="2"/>
    <x v="1"/>
    <x v="9"/>
    <x v="0"/>
  </r>
  <r>
    <x v="25"/>
    <x v="2"/>
    <n v="45"/>
    <n v="42"/>
    <n v="0.93330000000000002"/>
    <n v="0"/>
    <x v="2"/>
    <x v="1"/>
    <x v="10"/>
    <x v="1"/>
  </r>
  <r>
    <x v="25"/>
    <x v="0"/>
    <n v="54"/>
    <n v="40"/>
    <n v="0.74070000000000003"/>
    <n v="7"/>
    <x v="2"/>
    <x v="1"/>
    <x v="10"/>
    <x v="1"/>
  </r>
  <r>
    <x v="25"/>
    <x v="1"/>
    <n v="25"/>
    <n v="20"/>
    <n v="0.8"/>
    <n v="5"/>
    <x v="2"/>
    <x v="1"/>
    <x v="10"/>
    <x v="1"/>
  </r>
  <r>
    <x v="26"/>
    <x v="2"/>
    <n v="86"/>
    <n v="73"/>
    <n v="0.8488"/>
    <n v="3"/>
    <x v="2"/>
    <x v="1"/>
    <x v="10"/>
    <x v="4"/>
  </r>
  <r>
    <x v="26"/>
    <x v="0"/>
    <n v="99"/>
    <n v="78"/>
    <n v="0.78779999999999994"/>
    <n v="19"/>
    <x v="2"/>
    <x v="1"/>
    <x v="10"/>
    <x v="4"/>
  </r>
  <r>
    <x v="26"/>
    <x v="1"/>
    <n v="32"/>
    <n v="23"/>
    <n v="0.71870000000000001"/>
    <n v="4"/>
    <x v="2"/>
    <x v="1"/>
    <x v="10"/>
    <x v="4"/>
  </r>
  <r>
    <x v="28"/>
    <x v="2"/>
    <n v="6"/>
    <n v="5"/>
    <n v="0.83330000000000004"/>
    <n v="0"/>
    <x v="2"/>
    <x v="1"/>
    <x v="11"/>
    <x v="2"/>
  </r>
  <r>
    <x v="28"/>
    <x v="0"/>
    <n v="6"/>
    <n v="5"/>
    <n v="0.83330000000000004"/>
    <n v="0"/>
    <x v="2"/>
    <x v="1"/>
    <x v="11"/>
    <x v="2"/>
  </r>
  <r>
    <x v="28"/>
    <x v="1"/>
    <n v="2"/>
    <n v="2"/>
    <n v="1"/>
    <n v="0"/>
    <x v="2"/>
    <x v="1"/>
    <x v="11"/>
    <x v="2"/>
  </r>
  <r>
    <x v="30"/>
    <x v="2"/>
    <n v="19"/>
    <n v="16"/>
    <n v="0.84209999999999996"/>
    <n v="0"/>
    <x v="2"/>
    <x v="1"/>
    <x v="4"/>
    <x v="0"/>
  </r>
  <r>
    <x v="30"/>
    <x v="0"/>
    <n v="8"/>
    <n v="4"/>
    <n v="0.5"/>
    <n v="0"/>
    <x v="2"/>
    <x v="1"/>
    <x v="4"/>
    <x v="0"/>
  </r>
  <r>
    <x v="30"/>
    <x v="1"/>
    <n v="11"/>
    <n v="4"/>
    <n v="0.36359999999999998"/>
    <n v="0"/>
    <x v="2"/>
    <x v="1"/>
    <x v="4"/>
    <x v="0"/>
  </r>
  <r>
    <x v="31"/>
    <x v="2"/>
    <n v="13"/>
    <n v="11"/>
    <n v="0.84609999999999996"/>
    <n v="2"/>
    <x v="2"/>
    <x v="1"/>
    <x v="4"/>
    <x v="1"/>
  </r>
  <r>
    <x v="31"/>
    <x v="0"/>
    <n v="1"/>
    <n v="1"/>
    <n v="1"/>
    <n v="0"/>
    <x v="2"/>
    <x v="1"/>
    <x v="4"/>
    <x v="1"/>
  </r>
  <r>
    <x v="32"/>
    <x v="2"/>
    <n v="11"/>
    <n v="10"/>
    <n v="0.90900000000000003"/>
    <n v="0"/>
    <x v="2"/>
    <x v="1"/>
    <x v="4"/>
    <x v="3"/>
  </r>
  <r>
    <x v="32"/>
    <x v="0"/>
    <n v="6"/>
    <n v="3"/>
    <n v="0.5"/>
    <n v="1"/>
    <x v="2"/>
    <x v="1"/>
    <x v="4"/>
    <x v="3"/>
  </r>
  <r>
    <x v="32"/>
    <x v="1"/>
    <n v="2"/>
    <n v="1"/>
    <n v="0.5"/>
    <n v="0"/>
    <x v="2"/>
    <x v="1"/>
    <x v="4"/>
    <x v="3"/>
  </r>
  <r>
    <x v="33"/>
    <x v="2"/>
    <n v="9"/>
    <n v="7"/>
    <n v="0.77769999999999995"/>
    <n v="0"/>
    <x v="2"/>
    <x v="1"/>
    <x v="4"/>
    <x v="2"/>
  </r>
  <r>
    <x v="33"/>
    <x v="0"/>
    <n v="4"/>
    <n v="3"/>
    <n v="0.75"/>
    <n v="0"/>
    <x v="2"/>
    <x v="1"/>
    <x v="4"/>
    <x v="2"/>
  </r>
  <r>
    <x v="33"/>
    <x v="1"/>
    <n v="1"/>
    <n v="1"/>
    <n v="1"/>
    <n v="0"/>
    <x v="2"/>
    <x v="1"/>
    <x v="4"/>
    <x v="2"/>
  </r>
  <r>
    <x v="34"/>
    <x v="2"/>
    <n v="16"/>
    <n v="15"/>
    <n v="0.9375"/>
    <n v="0"/>
    <x v="2"/>
    <x v="1"/>
    <x v="4"/>
    <x v="1"/>
  </r>
  <r>
    <x v="34"/>
    <x v="0"/>
    <n v="8"/>
    <n v="5"/>
    <n v="0.625"/>
    <n v="1"/>
    <x v="2"/>
    <x v="1"/>
    <x v="4"/>
    <x v="1"/>
  </r>
  <r>
    <x v="34"/>
    <x v="1"/>
    <n v="8"/>
    <n v="4"/>
    <n v="0.5"/>
    <n v="3"/>
    <x v="2"/>
    <x v="1"/>
    <x v="4"/>
    <x v="1"/>
  </r>
  <r>
    <x v="36"/>
    <x v="2"/>
    <n v="23"/>
    <n v="16"/>
    <n v="0.6956"/>
    <n v="0"/>
    <x v="2"/>
    <x v="1"/>
    <x v="12"/>
    <x v="1"/>
  </r>
  <r>
    <x v="36"/>
    <x v="0"/>
    <n v="21"/>
    <n v="14"/>
    <n v="0.66659999999999997"/>
    <n v="0"/>
    <x v="2"/>
    <x v="1"/>
    <x v="12"/>
    <x v="1"/>
  </r>
  <r>
    <x v="36"/>
    <x v="1"/>
    <n v="18"/>
    <n v="13"/>
    <n v="0.72219999999999995"/>
    <n v="2"/>
    <x v="2"/>
    <x v="1"/>
    <x v="12"/>
    <x v="1"/>
  </r>
  <r>
    <x v="55"/>
    <x v="2"/>
    <n v="48"/>
    <n v="43"/>
    <n v="0.89580000000000004"/>
    <n v="0"/>
    <x v="2"/>
    <x v="1"/>
    <x v="13"/>
    <x v="0"/>
  </r>
  <r>
    <x v="55"/>
    <x v="0"/>
    <n v="21"/>
    <n v="11"/>
    <n v="0.52380000000000004"/>
    <n v="1"/>
    <x v="2"/>
    <x v="1"/>
    <x v="13"/>
    <x v="0"/>
  </r>
  <r>
    <x v="55"/>
    <x v="1"/>
    <n v="12"/>
    <n v="9"/>
    <n v="0.75"/>
    <n v="0"/>
    <x v="2"/>
    <x v="1"/>
    <x v="13"/>
    <x v="0"/>
  </r>
  <r>
    <x v="38"/>
    <x v="2"/>
    <n v="39"/>
    <n v="35"/>
    <n v="0.89739999999999998"/>
    <n v="1"/>
    <x v="2"/>
    <x v="1"/>
    <x v="13"/>
    <x v="1"/>
  </r>
  <r>
    <x v="38"/>
    <x v="0"/>
    <n v="14"/>
    <n v="10"/>
    <n v="0.71419999999999995"/>
    <n v="1"/>
    <x v="2"/>
    <x v="1"/>
    <x v="13"/>
    <x v="1"/>
  </r>
  <r>
    <x v="38"/>
    <x v="1"/>
    <n v="13"/>
    <n v="9"/>
    <n v="0.69230000000000003"/>
    <n v="2"/>
    <x v="2"/>
    <x v="1"/>
    <x v="13"/>
    <x v="1"/>
  </r>
  <r>
    <x v="56"/>
    <x v="0"/>
    <n v="3"/>
    <n v="2"/>
    <n v="0.66659999999999997"/>
    <n v="0"/>
    <x v="2"/>
    <x v="1"/>
    <x v="18"/>
    <x v="0"/>
  </r>
  <r>
    <x v="56"/>
    <x v="1"/>
    <n v="10"/>
    <n v="8"/>
    <n v="0.8"/>
    <n v="0"/>
    <x v="2"/>
    <x v="1"/>
    <x v="18"/>
    <x v="0"/>
  </r>
  <r>
    <x v="39"/>
    <x v="2"/>
    <n v="61"/>
    <n v="56"/>
    <n v="0.91800000000000004"/>
    <n v="5"/>
    <x v="2"/>
    <x v="1"/>
    <x v="2"/>
    <x v="3"/>
  </r>
  <r>
    <x v="39"/>
    <x v="0"/>
    <n v="32"/>
    <n v="29"/>
    <n v="0.90620000000000001"/>
    <n v="4"/>
    <x v="2"/>
    <x v="1"/>
    <x v="2"/>
    <x v="3"/>
  </r>
  <r>
    <x v="39"/>
    <x v="1"/>
    <n v="20"/>
    <n v="17"/>
    <n v="0.85"/>
    <n v="2"/>
    <x v="2"/>
    <x v="1"/>
    <x v="2"/>
    <x v="3"/>
  </r>
  <r>
    <x v="40"/>
    <x v="2"/>
    <n v="27"/>
    <n v="22"/>
    <n v="0.81479999999999997"/>
    <n v="2"/>
    <x v="2"/>
    <x v="1"/>
    <x v="14"/>
    <x v="0"/>
  </r>
  <r>
    <x v="40"/>
    <x v="0"/>
    <n v="22"/>
    <n v="14"/>
    <n v="0.63629999999999998"/>
    <n v="0"/>
    <x v="2"/>
    <x v="1"/>
    <x v="14"/>
    <x v="0"/>
  </r>
  <r>
    <x v="40"/>
    <x v="1"/>
    <n v="11"/>
    <n v="7"/>
    <n v="0.63629999999999998"/>
    <n v="1"/>
    <x v="2"/>
    <x v="1"/>
    <x v="14"/>
    <x v="0"/>
  </r>
  <r>
    <x v="41"/>
    <x v="2"/>
    <n v="36"/>
    <n v="33"/>
    <n v="0.91659999999999997"/>
    <n v="1"/>
    <x v="2"/>
    <x v="1"/>
    <x v="14"/>
    <x v="3"/>
  </r>
  <r>
    <x v="41"/>
    <x v="0"/>
    <n v="16"/>
    <n v="14"/>
    <n v="0.875"/>
    <n v="1"/>
    <x v="2"/>
    <x v="1"/>
    <x v="14"/>
    <x v="3"/>
  </r>
  <r>
    <x v="41"/>
    <x v="1"/>
    <n v="6"/>
    <n v="3"/>
    <n v="0.5"/>
    <n v="1"/>
    <x v="2"/>
    <x v="1"/>
    <x v="14"/>
    <x v="3"/>
  </r>
  <r>
    <x v="42"/>
    <x v="2"/>
    <n v="99"/>
    <n v="90"/>
    <n v="0.90900000000000003"/>
    <n v="14"/>
    <x v="2"/>
    <x v="1"/>
    <x v="3"/>
    <x v="4"/>
  </r>
  <r>
    <x v="42"/>
    <x v="0"/>
    <n v="74"/>
    <n v="51"/>
    <n v="0.68910000000000005"/>
    <n v="10"/>
    <x v="2"/>
    <x v="1"/>
    <x v="3"/>
    <x v="4"/>
  </r>
  <r>
    <x v="42"/>
    <x v="1"/>
    <n v="85"/>
    <n v="70"/>
    <n v="0.82350000000000001"/>
    <n v="21"/>
    <x v="2"/>
    <x v="1"/>
    <x v="3"/>
    <x v="4"/>
  </r>
  <r>
    <x v="43"/>
    <x v="2"/>
    <n v="65"/>
    <n v="28"/>
    <n v="0.43070000000000003"/>
    <n v="0"/>
    <x v="2"/>
    <x v="1"/>
    <x v="6"/>
    <x v="4"/>
  </r>
  <r>
    <x v="43"/>
    <x v="0"/>
    <n v="76"/>
    <n v="67"/>
    <n v="0.88149999999999995"/>
    <n v="13"/>
    <x v="2"/>
    <x v="1"/>
    <x v="6"/>
    <x v="4"/>
  </r>
  <r>
    <x v="43"/>
    <x v="1"/>
    <n v="46"/>
    <n v="36"/>
    <n v="0.78259999999999996"/>
    <n v="8"/>
    <x v="2"/>
    <x v="1"/>
    <x v="6"/>
    <x v="4"/>
  </r>
  <r>
    <x v="44"/>
    <x v="2"/>
    <n v="26"/>
    <n v="20"/>
    <n v="0.76919999999999999"/>
    <n v="3"/>
    <x v="2"/>
    <x v="1"/>
    <x v="8"/>
    <x v="4"/>
  </r>
  <r>
    <x v="44"/>
    <x v="0"/>
    <n v="197"/>
    <n v="109"/>
    <n v="0.55320000000000003"/>
    <n v="4"/>
    <x v="2"/>
    <x v="1"/>
    <x v="8"/>
    <x v="4"/>
  </r>
  <r>
    <x v="44"/>
    <x v="1"/>
    <n v="27"/>
    <n v="23"/>
    <n v="0.8518"/>
    <n v="2"/>
    <x v="2"/>
    <x v="1"/>
    <x v="8"/>
    <x v="4"/>
  </r>
  <r>
    <x v="54"/>
    <x v="2"/>
    <n v="3"/>
    <n v="3"/>
    <n v="1"/>
    <n v="0"/>
    <x v="2"/>
    <x v="1"/>
    <x v="17"/>
    <x v="0"/>
  </r>
  <r>
    <x v="54"/>
    <x v="0"/>
    <n v="2"/>
    <n v="2"/>
    <n v="1"/>
    <n v="0"/>
    <x v="2"/>
    <x v="1"/>
    <x v="17"/>
    <x v="0"/>
  </r>
  <r>
    <x v="54"/>
    <x v="1"/>
    <n v="4"/>
    <n v="1"/>
    <n v="0.25"/>
    <n v="0"/>
    <x v="2"/>
    <x v="1"/>
    <x v="17"/>
    <x v="0"/>
  </r>
  <r>
    <x v="45"/>
    <x v="2"/>
    <n v="34"/>
    <n v="28"/>
    <n v="0.82350000000000001"/>
    <n v="2"/>
    <x v="2"/>
    <x v="1"/>
    <x v="15"/>
    <x v="2"/>
  </r>
  <r>
    <x v="45"/>
    <x v="0"/>
    <n v="29"/>
    <n v="13"/>
    <n v="0.44819999999999999"/>
    <n v="2"/>
    <x v="2"/>
    <x v="1"/>
    <x v="15"/>
    <x v="2"/>
  </r>
  <r>
    <x v="45"/>
    <x v="1"/>
    <n v="8"/>
    <n v="5"/>
    <n v="0.625"/>
    <n v="0"/>
    <x v="2"/>
    <x v="1"/>
    <x v="15"/>
    <x v="2"/>
  </r>
  <r>
    <x v="47"/>
    <x v="2"/>
    <n v="74"/>
    <n v="65"/>
    <n v="0.87829999999999997"/>
    <n v="13"/>
    <x v="2"/>
    <x v="1"/>
    <x v="8"/>
    <x v="3"/>
  </r>
  <r>
    <x v="47"/>
    <x v="0"/>
    <n v="39"/>
    <n v="26"/>
    <n v="0.66659999999999997"/>
    <n v="4"/>
    <x v="2"/>
    <x v="1"/>
    <x v="8"/>
    <x v="3"/>
  </r>
  <r>
    <x v="47"/>
    <x v="1"/>
    <n v="24"/>
    <n v="20"/>
    <n v="0.83330000000000004"/>
    <n v="4"/>
    <x v="2"/>
    <x v="1"/>
    <x v="8"/>
    <x v="3"/>
  </r>
  <r>
    <x v="48"/>
    <x v="2"/>
    <n v="88"/>
    <n v="75"/>
    <n v="0.85219999999999996"/>
    <n v="11"/>
    <x v="2"/>
    <x v="1"/>
    <x v="8"/>
    <x v="4"/>
  </r>
  <r>
    <x v="48"/>
    <x v="0"/>
    <n v="54"/>
    <n v="34"/>
    <n v="0.62960000000000005"/>
    <n v="7"/>
    <x v="2"/>
    <x v="1"/>
    <x v="8"/>
    <x v="4"/>
  </r>
  <r>
    <x v="48"/>
    <x v="1"/>
    <n v="36"/>
    <n v="29"/>
    <n v="0.80549999999999999"/>
    <n v="4"/>
    <x v="2"/>
    <x v="1"/>
    <x v="8"/>
    <x v="4"/>
  </r>
  <r>
    <x v="49"/>
    <x v="2"/>
    <n v="17"/>
    <n v="14"/>
    <n v="0.82350000000000001"/>
    <n v="0"/>
    <x v="2"/>
    <x v="1"/>
    <x v="8"/>
    <x v="0"/>
  </r>
  <r>
    <x v="49"/>
    <x v="0"/>
    <n v="46"/>
    <n v="17"/>
    <n v="0.3695"/>
    <n v="2"/>
    <x v="2"/>
    <x v="1"/>
    <x v="8"/>
    <x v="0"/>
  </r>
  <r>
    <x v="49"/>
    <x v="1"/>
    <n v="5"/>
    <n v="2"/>
    <n v="0.4"/>
    <n v="0"/>
    <x v="2"/>
    <x v="1"/>
    <x v="8"/>
    <x v="0"/>
  </r>
  <r>
    <x v="50"/>
    <x v="2"/>
    <n v="18"/>
    <n v="17"/>
    <n v="0.94440000000000002"/>
    <n v="2"/>
    <x v="2"/>
    <x v="1"/>
    <x v="16"/>
    <x v="0"/>
  </r>
  <r>
    <x v="50"/>
    <x v="0"/>
    <n v="20"/>
    <n v="13"/>
    <n v="0.65"/>
    <n v="1"/>
    <x v="2"/>
    <x v="1"/>
    <x v="16"/>
    <x v="0"/>
  </r>
  <r>
    <x v="50"/>
    <x v="1"/>
    <n v="4"/>
    <n v="4"/>
    <n v="1"/>
    <n v="0"/>
    <x v="2"/>
    <x v="1"/>
    <x v="16"/>
    <x v="0"/>
  </r>
  <r>
    <x v="51"/>
    <x v="2"/>
    <n v="30"/>
    <n v="29"/>
    <n v="0.96660000000000001"/>
    <n v="3"/>
    <x v="2"/>
    <x v="1"/>
    <x v="16"/>
    <x v="2"/>
  </r>
  <r>
    <x v="51"/>
    <x v="0"/>
    <n v="21"/>
    <n v="10"/>
    <n v="0.47610000000000002"/>
    <n v="0"/>
    <x v="2"/>
    <x v="1"/>
    <x v="16"/>
    <x v="2"/>
  </r>
  <r>
    <x v="51"/>
    <x v="1"/>
    <n v="7"/>
    <n v="5"/>
    <n v="0.71419999999999995"/>
    <n v="0"/>
    <x v="2"/>
    <x v="1"/>
    <x v="16"/>
    <x v="2"/>
  </r>
  <r>
    <x v="0"/>
    <x v="2"/>
    <n v="20"/>
    <n v="18"/>
    <n v="0.9"/>
    <n v="1"/>
    <x v="3"/>
    <x v="1"/>
    <x v="0"/>
    <x v="0"/>
  </r>
  <r>
    <x v="0"/>
    <x v="0"/>
    <n v="19"/>
    <n v="9"/>
    <n v="0.47360000000000002"/>
    <n v="2"/>
    <x v="3"/>
    <x v="1"/>
    <x v="0"/>
    <x v="0"/>
  </r>
  <r>
    <x v="0"/>
    <x v="1"/>
    <n v="20"/>
    <n v="11"/>
    <n v="0.55000000000000004"/>
    <n v="3"/>
    <x v="3"/>
    <x v="1"/>
    <x v="0"/>
    <x v="0"/>
  </r>
  <r>
    <x v="1"/>
    <x v="2"/>
    <n v="7"/>
    <n v="4"/>
    <n v="0.57140000000000002"/>
    <n v="0"/>
    <x v="3"/>
    <x v="1"/>
    <x v="0"/>
    <x v="1"/>
  </r>
  <r>
    <x v="1"/>
    <x v="0"/>
    <n v="5"/>
    <n v="3"/>
    <n v="0.6"/>
    <n v="0"/>
    <x v="3"/>
    <x v="1"/>
    <x v="0"/>
    <x v="1"/>
  </r>
  <r>
    <x v="1"/>
    <x v="1"/>
    <n v="3"/>
    <n v="3"/>
    <n v="1"/>
    <n v="0"/>
    <x v="3"/>
    <x v="1"/>
    <x v="0"/>
    <x v="1"/>
  </r>
  <r>
    <x v="2"/>
    <x v="2"/>
    <n v="12"/>
    <n v="8"/>
    <n v="0.66659999999999997"/>
    <n v="1"/>
    <x v="3"/>
    <x v="1"/>
    <x v="1"/>
    <x v="0"/>
  </r>
  <r>
    <x v="2"/>
    <x v="0"/>
    <n v="19"/>
    <n v="13"/>
    <n v="0.68420000000000003"/>
    <n v="1"/>
    <x v="3"/>
    <x v="1"/>
    <x v="1"/>
    <x v="0"/>
  </r>
  <r>
    <x v="2"/>
    <x v="1"/>
    <n v="7"/>
    <n v="4"/>
    <n v="0.57140000000000002"/>
    <n v="1"/>
    <x v="3"/>
    <x v="1"/>
    <x v="1"/>
    <x v="0"/>
  </r>
  <r>
    <x v="3"/>
    <x v="2"/>
    <n v="22"/>
    <n v="19"/>
    <n v="0.86360000000000003"/>
    <n v="1"/>
    <x v="3"/>
    <x v="1"/>
    <x v="1"/>
    <x v="1"/>
  </r>
  <r>
    <x v="3"/>
    <x v="0"/>
    <n v="5"/>
    <n v="1"/>
    <n v="0.2"/>
    <n v="0"/>
    <x v="3"/>
    <x v="1"/>
    <x v="1"/>
    <x v="1"/>
  </r>
  <r>
    <x v="3"/>
    <x v="1"/>
    <n v="4"/>
    <n v="2"/>
    <n v="0.5"/>
    <n v="1"/>
    <x v="3"/>
    <x v="1"/>
    <x v="1"/>
    <x v="1"/>
  </r>
  <r>
    <x v="4"/>
    <x v="2"/>
    <n v="17"/>
    <n v="16"/>
    <n v="0.94110000000000005"/>
    <n v="3"/>
    <x v="3"/>
    <x v="1"/>
    <x v="1"/>
    <x v="2"/>
  </r>
  <r>
    <x v="4"/>
    <x v="0"/>
    <n v="6"/>
    <n v="5"/>
    <n v="0.83330000000000004"/>
    <n v="0"/>
    <x v="3"/>
    <x v="1"/>
    <x v="1"/>
    <x v="2"/>
  </r>
  <r>
    <x v="5"/>
    <x v="2"/>
    <n v="44"/>
    <n v="39"/>
    <n v="0.88629999999999998"/>
    <n v="6"/>
    <x v="3"/>
    <x v="1"/>
    <x v="1"/>
    <x v="0"/>
  </r>
  <r>
    <x v="5"/>
    <x v="0"/>
    <n v="19"/>
    <n v="11"/>
    <n v="0.57889999999999997"/>
    <n v="0"/>
    <x v="3"/>
    <x v="1"/>
    <x v="1"/>
    <x v="0"/>
  </r>
  <r>
    <x v="5"/>
    <x v="1"/>
    <n v="22"/>
    <n v="18"/>
    <n v="0.81810000000000005"/>
    <n v="3"/>
    <x v="3"/>
    <x v="1"/>
    <x v="1"/>
    <x v="0"/>
  </r>
  <r>
    <x v="7"/>
    <x v="2"/>
    <n v="77"/>
    <n v="70"/>
    <n v="0.90900000000000003"/>
    <n v="10"/>
    <x v="3"/>
    <x v="1"/>
    <x v="1"/>
    <x v="3"/>
  </r>
  <r>
    <x v="7"/>
    <x v="0"/>
    <n v="24"/>
    <n v="18"/>
    <n v="0.75"/>
    <n v="5"/>
    <x v="3"/>
    <x v="1"/>
    <x v="1"/>
    <x v="3"/>
  </r>
  <r>
    <x v="7"/>
    <x v="1"/>
    <n v="8"/>
    <n v="3"/>
    <n v="0.375"/>
    <n v="0"/>
    <x v="3"/>
    <x v="1"/>
    <x v="1"/>
    <x v="3"/>
  </r>
  <r>
    <x v="6"/>
    <x v="2"/>
    <n v="31"/>
    <n v="28"/>
    <n v="0.9032"/>
    <n v="3"/>
    <x v="3"/>
    <x v="1"/>
    <x v="1"/>
    <x v="2"/>
  </r>
  <r>
    <x v="6"/>
    <x v="0"/>
    <n v="15"/>
    <n v="13"/>
    <n v="0.86660000000000004"/>
    <n v="0"/>
    <x v="3"/>
    <x v="1"/>
    <x v="1"/>
    <x v="2"/>
  </r>
  <r>
    <x v="6"/>
    <x v="1"/>
    <n v="11"/>
    <n v="8"/>
    <n v="0.72719999999999996"/>
    <n v="2"/>
    <x v="3"/>
    <x v="1"/>
    <x v="1"/>
    <x v="2"/>
  </r>
  <r>
    <x v="8"/>
    <x v="2"/>
    <n v="56"/>
    <n v="46"/>
    <n v="0.82140000000000002"/>
    <n v="3"/>
    <x v="3"/>
    <x v="1"/>
    <x v="2"/>
    <x v="0"/>
  </r>
  <r>
    <x v="8"/>
    <x v="0"/>
    <n v="31"/>
    <n v="21"/>
    <n v="0.6774"/>
    <n v="6"/>
    <x v="3"/>
    <x v="1"/>
    <x v="2"/>
    <x v="0"/>
  </r>
  <r>
    <x v="8"/>
    <x v="1"/>
    <n v="77"/>
    <n v="56"/>
    <n v="0.72719999999999996"/>
    <n v="8"/>
    <x v="3"/>
    <x v="1"/>
    <x v="2"/>
    <x v="0"/>
  </r>
  <r>
    <x v="9"/>
    <x v="2"/>
    <n v="42"/>
    <n v="41"/>
    <n v="0.97609999999999997"/>
    <n v="0"/>
    <x v="3"/>
    <x v="1"/>
    <x v="2"/>
    <x v="4"/>
  </r>
  <r>
    <x v="9"/>
    <x v="0"/>
    <n v="44"/>
    <n v="34"/>
    <n v="0.77270000000000005"/>
    <n v="0"/>
    <x v="3"/>
    <x v="1"/>
    <x v="2"/>
    <x v="4"/>
  </r>
  <r>
    <x v="9"/>
    <x v="1"/>
    <n v="61"/>
    <n v="33"/>
    <n v="0.54090000000000005"/>
    <n v="0"/>
    <x v="3"/>
    <x v="1"/>
    <x v="2"/>
    <x v="4"/>
  </r>
  <r>
    <x v="10"/>
    <x v="2"/>
    <n v="12"/>
    <n v="10"/>
    <n v="0.83330000000000004"/>
    <n v="0"/>
    <x v="3"/>
    <x v="1"/>
    <x v="2"/>
    <x v="1"/>
  </r>
  <r>
    <x v="10"/>
    <x v="0"/>
    <n v="9"/>
    <n v="6"/>
    <n v="0.66659999999999997"/>
    <n v="1"/>
    <x v="3"/>
    <x v="1"/>
    <x v="2"/>
    <x v="1"/>
  </r>
  <r>
    <x v="10"/>
    <x v="1"/>
    <n v="7"/>
    <n v="5"/>
    <n v="0.71419999999999995"/>
    <n v="2"/>
    <x v="3"/>
    <x v="1"/>
    <x v="2"/>
    <x v="1"/>
  </r>
  <r>
    <x v="11"/>
    <x v="2"/>
    <n v="74"/>
    <n v="66"/>
    <n v="0.89180000000000004"/>
    <n v="11"/>
    <x v="3"/>
    <x v="1"/>
    <x v="2"/>
    <x v="2"/>
  </r>
  <r>
    <x v="11"/>
    <x v="0"/>
    <n v="49"/>
    <n v="32"/>
    <n v="0.65300000000000002"/>
    <n v="5"/>
    <x v="3"/>
    <x v="1"/>
    <x v="2"/>
    <x v="2"/>
  </r>
  <r>
    <x v="11"/>
    <x v="1"/>
    <n v="40"/>
    <n v="32"/>
    <n v="0.8"/>
    <n v="6"/>
    <x v="3"/>
    <x v="1"/>
    <x v="2"/>
    <x v="2"/>
  </r>
  <r>
    <x v="12"/>
    <x v="2"/>
    <n v="77"/>
    <n v="69"/>
    <n v="0.89610000000000001"/>
    <n v="9"/>
    <x v="3"/>
    <x v="1"/>
    <x v="2"/>
    <x v="1"/>
  </r>
  <r>
    <x v="12"/>
    <x v="0"/>
    <n v="33"/>
    <n v="24"/>
    <n v="0.72719999999999996"/>
    <n v="3"/>
    <x v="3"/>
    <x v="1"/>
    <x v="2"/>
    <x v="1"/>
  </r>
  <r>
    <x v="12"/>
    <x v="1"/>
    <n v="50"/>
    <n v="46"/>
    <n v="0.92"/>
    <n v="15"/>
    <x v="3"/>
    <x v="1"/>
    <x v="2"/>
    <x v="1"/>
  </r>
  <r>
    <x v="53"/>
    <x v="2"/>
    <n v="25"/>
    <n v="22"/>
    <n v="0.88"/>
    <n v="0"/>
    <x v="3"/>
    <x v="1"/>
    <x v="0"/>
    <x v="3"/>
  </r>
  <r>
    <x v="53"/>
    <x v="0"/>
    <n v="10"/>
    <n v="5"/>
    <n v="0.5"/>
    <n v="1"/>
    <x v="3"/>
    <x v="1"/>
    <x v="0"/>
    <x v="3"/>
  </r>
  <r>
    <x v="53"/>
    <x v="1"/>
    <n v="5"/>
    <n v="3"/>
    <n v="0.6"/>
    <n v="0"/>
    <x v="3"/>
    <x v="1"/>
    <x v="0"/>
    <x v="3"/>
  </r>
  <r>
    <x v="13"/>
    <x v="2"/>
    <n v="105"/>
    <n v="94"/>
    <n v="0.8952"/>
    <n v="17"/>
    <x v="3"/>
    <x v="1"/>
    <x v="3"/>
    <x v="3"/>
  </r>
  <r>
    <x v="13"/>
    <x v="0"/>
    <n v="56"/>
    <n v="49"/>
    <n v="0.875"/>
    <n v="10"/>
    <x v="3"/>
    <x v="1"/>
    <x v="3"/>
    <x v="3"/>
  </r>
  <r>
    <x v="13"/>
    <x v="1"/>
    <n v="22"/>
    <n v="19"/>
    <n v="0.86360000000000003"/>
    <n v="6"/>
    <x v="3"/>
    <x v="1"/>
    <x v="3"/>
    <x v="3"/>
  </r>
  <r>
    <x v="14"/>
    <x v="2"/>
    <n v="46"/>
    <n v="34"/>
    <n v="0.73909999999999998"/>
    <n v="5"/>
    <x v="3"/>
    <x v="1"/>
    <x v="2"/>
    <x v="2"/>
  </r>
  <r>
    <x v="14"/>
    <x v="0"/>
    <n v="65"/>
    <n v="40"/>
    <n v="0.61529999999999996"/>
    <n v="5"/>
    <x v="3"/>
    <x v="1"/>
    <x v="2"/>
    <x v="2"/>
  </r>
  <r>
    <x v="14"/>
    <x v="1"/>
    <n v="56"/>
    <n v="32"/>
    <n v="0.57140000000000002"/>
    <n v="1"/>
    <x v="3"/>
    <x v="1"/>
    <x v="2"/>
    <x v="2"/>
  </r>
  <r>
    <x v="15"/>
    <x v="2"/>
    <n v="10"/>
    <n v="9"/>
    <n v="0.9"/>
    <n v="0"/>
    <x v="3"/>
    <x v="1"/>
    <x v="4"/>
    <x v="2"/>
  </r>
  <r>
    <x v="15"/>
    <x v="0"/>
    <n v="6"/>
    <n v="4"/>
    <n v="0.66659999999999997"/>
    <n v="1"/>
    <x v="3"/>
    <x v="1"/>
    <x v="4"/>
    <x v="2"/>
  </r>
  <r>
    <x v="16"/>
    <x v="2"/>
    <n v="17"/>
    <n v="11"/>
    <n v="0.64700000000000002"/>
    <n v="0"/>
    <x v="3"/>
    <x v="1"/>
    <x v="5"/>
    <x v="4"/>
  </r>
  <r>
    <x v="16"/>
    <x v="0"/>
    <n v="13"/>
    <n v="7"/>
    <n v="0.53839999999999999"/>
    <n v="0"/>
    <x v="3"/>
    <x v="1"/>
    <x v="5"/>
    <x v="4"/>
  </r>
  <r>
    <x v="16"/>
    <x v="1"/>
    <n v="5"/>
    <n v="2"/>
    <n v="0.4"/>
    <n v="0"/>
    <x v="3"/>
    <x v="1"/>
    <x v="5"/>
    <x v="4"/>
  </r>
  <r>
    <x v="17"/>
    <x v="2"/>
    <n v="62"/>
    <n v="54"/>
    <n v="0.87090000000000001"/>
    <n v="18"/>
    <x v="3"/>
    <x v="1"/>
    <x v="3"/>
    <x v="4"/>
  </r>
  <r>
    <x v="17"/>
    <x v="0"/>
    <n v="45"/>
    <n v="22"/>
    <n v="0.48880000000000001"/>
    <n v="3"/>
    <x v="3"/>
    <x v="1"/>
    <x v="3"/>
    <x v="4"/>
  </r>
  <r>
    <x v="17"/>
    <x v="1"/>
    <n v="31"/>
    <n v="18"/>
    <n v="0.5806"/>
    <n v="7"/>
    <x v="3"/>
    <x v="1"/>
    <x v="3"/>
    <x v="4"/>
  </r>
  <r>
    <x v="52"/>
    <x v="2"/>
    <n v="52"/>
    <n v="45"/>
    <n v="0.86529999999999996"/>
    <n v="11"/>
    <x v="3"/>
    <x v="1"/>
    <x v="3"/>
    <x v="3"/>
  </r>
  <r>
    <x v="52"/>
    <x v="0"/>
    <n v="47"/>
    <n v="37"/>
    <n v="0.78720000000000001"/>
    <n v="4"/>
    <x v="3"/>
    <x v="1"/>
    <x v="3"/>
    <x v="3"/>
  </r>
  <r>
    <x v="52"/>
    <x v="1"/>
    <n v="15"/>
    <n v="13"/>
    <n v="0.86660000000000004"/>
    <n v="4"/>
    <x v="3"/>
    <x v="1"/>
    <x v="3"/>
    <x v="3"/>
  </r>
  <r>
    <x v="18"/>
    <x v="2"/>
    <n v="35"/>
    <n v="29"/>
    <n v="0.82850000000000001"/>
    <n v="6"/>
    <x v="3"/>
    <x v="1"/>
    <x v="3"/>
    <x v="1"/>
  </r>
  <r>
    <x v="18"/>
    <x v="0"/>
    <n v="24"/>
    <n v="20"/>
    <n v="0.83330000000000004"/>
    <n v="0"/>
    <x v="3"/>
    <x v="1"/>
    <x v="3"/>
    <x v="1"/>
  </r>
  <r>
    <x v="18"/>
    <x v="1"/>
    <n v="8"/>
    <n v="5"/>
    <n v="0.625"/>
    <n v="0"/>
    <x v="3"/>
    <x v="1"/>
    <x v="3"/>
    <x v="1"/>
  </r>
  <r>
    <x v="19"/>
    <x v="2"/>
    <n v="20"/>
    <n v="18"/>
    <n v="0.9"/>
    <n v="2"/>
    <x v="3"/>
    <x v="1"/>
    <x v="6"/>
    <x v="4"/>
  </r>
  <r>
    <x v="19"/>
    <x v="0"/>
    <n v="9"/>
    <n v="5"/>
    <n v="0.55549999999999999"/>
    <n v="0"/>
    <x v="3"/>
    <x v="1"/>
    <x v="6"/>
    <x v="4"/>
  </r>
  <r>
    <x v="19"/>
    <x v="1"/>
    <n v="11"/>
    <n v="5"/>
    <n v="0.45450000000000002"/>
    <n v="0"/>
    <x v="3"/>
    <x v="1"/>
    <x v="6"/>
    <x v="4"/>
  </r>
  <r>
    <x v="21"/>
    <x v="2"/>
    <n v="23"/>
    <n v="21"/>
    <n v="0.91300000000000003"/>
    <n v="0"/>
    <x v="3"/>
    <x v="1"/>
    <x v="0"/>
    <x v="1"/>
  </r>
  <r>
    <x v="21"/>
    <x v="0"/>
    <n v="12"/>
    <n v="8"/>
    <n v="0.66659999999999997"/>
    <n v="0"/>
    <x v="3"/>
    <x v="1"/>
    <x v="0"/>
    <x v="1"/>
  </r>
  <r>
    <x v="21"/>
    <x v="1"/>
    <n v="4"/>
    <n v="4"/>
    <n v="1"/>
    <n v="2"/>
    <x v="3"/>
    <x v="1"/>
    <x v="0"/>
    <x v="1"/>
  </r>
  <r>
    <x v="22"/>
    <x v="2"/>
    <n v="59"/>
    <n v="49"/>
    <n v="0.83050000000000002"/>
    <n v="11"/>
    <x v="3"/>
    <x v="1"/>
    <x v="8"/>
    <x v="1"/>
  </r>
  <r>
    <x v="22"/>
    <x v="0"/>
    <n v="86"/>
    <n v="68"/>
    <n v="0.79059999999999997"/>
    <n v="12"/>
    <x v="3"/>
    <x v="1"/>
    <x v="8"/>
    <x v="1"/>
  </r>
  <r>
    <x v="22"/>
    <x v="1"/>
    <n v="31"/>
    <n v="21"/>
    <n v="0.6774"/>
    <n v="3"/>
    <x v="3"/>
    <x v="1"/>
    <x v="8"/>
    <x v="1"/>
  </r>
  <r>
    <x v="24"/>
    <x v="2"/>
    <n v="15"/>
    <n v="15"/>
    <n v="1"/>
    <n v="4"/>
    <x v="3"/>
    <x v="1"/>
    <x v="9"/>
    <x v="0"/>
  </r>
  <r>
    <x v="24"/>
    <x v="0"/>
    <n v="32"/>
    <n v="22"/>
    <n v="0.6875"/>
    <n v="1"/>
    <x v="3"/>
    <x v="1"/>
    <x v="9"/>
    <x v="0"/>
  </r>
  <r>
    <x v="24"/>
    <x v="1"/>
    <n v="24"/>
    <n v="17"/>
    <n v="0.70830000000000004"/>
    <n v="2"/>
    <x v="3"/>
    <x v="1"/>
    <x v="9"/>
    <x v="0"/>
  </r>
  <r>
    <x v="25"/>
    <x v="2"/>
    <n v="52"/>
    <n v="37"/>
    <n v="0.71150000000000002"/>
    <n v="2"/>
    <x v="3"/>
    <x v="1"/>
    <x v="10"/>
    <x v="1"/>
  </r>
  <r>
    <x v="25"/>
    <x v="0"/>
    <n v="52"/>
    <n v="42"/>
    <n v="0.80759999999999998"/>
    <n v="8"/>
    <x v="3"/>
    <x v="1"/>
    <x v="10"/>
    <x v="1"/>
  </r>
  <r>
    <x v="25"/>
    <x v="1"/>
    <n v="24"/>
    <n v="17"/>
    <n v="0.70830000000000004"/>
    <n v="2"/>
    <x v="3"/>
    <x v="1"/>
    <x v="10"/>
    <x v="1"/>
  </r>
  <r>
    <x v="26"/>
    <x v="2"/>
    <n v="65"/>
    <n v="57"/>
    <n v="0.87690000000000001"/>
    <n v="7"/>
    <x v="3"/>
    <x v="1"/>
    <x v="10"/>
    <x v="4"/>
  </r>
  <r>
    <x v="26"/>
    <x v="0"/>
    <n v="91"/>
    <n v="68"/>
    <n v="0.74719999999999998"/>
    <n v="15"/>
    <x v="3"/>
    <x v="1"/>
    <x v="10"/>
    <x v="4"/>
  </r>
  <r>
    <x v="26"/>
    <x v="1"/>
    <n v="28"/>
    <n v="23"/>
    <n v="0.82140000000000002"/>
    <n v="6"/>
    <x v="3"/>
    <x v="1"/>
    <x v="10"/>
    <x v="4"/>
  </r>
  <r>
    <x v="28"/>
    <x v="2"/>
    <n v="12"/>
    <n v="12"/>
    <n v="1"/>
    <n v="3"/>
    <x v="3"/>
    <x v="1"/>
    <x v="11"/>
    <x v="2"/>
  </r>
  <r>
    <x v="28"/>
    <x v="0"/>
    <n v="8"/>
    <n v="6"/>
    <n v="0.75"/>
    <n v="0"/>
    <x v="3"/>
    <x v="1"/>
    <x v="11"/>
    <x v="2"/>
  </r>
  <r>
    <x v="30"/>
    <x v="2"/>
    <n v="17"/>
    <n v="14"/>
    <n v="0.82350000000000001"/>
    <n v="0"/>
    <x v="3"/>
    <x v="1"/>
    <x v="4"/>
    <x v="0"/>
  </r>
  <r>
    <x v="30"/>
    <x v="0"/>
    <n v="11"/>
    <n v="7"/>
    <n v="0.63629999999999998"/>
    <n v="0"/>
    <x v="3"/>
    <x v="1"/>
    <x v="4"/>
    <x v="0"/>
  </r>
  <r>
    <x v="30"/>
    <x v="1"/>
    <n v="10"/>
    <n v="5"/>
    <n v="0.5"/>
    <n v="1"/>
    <x v="3"/>
    <x v="1"/>
    <x v="4"/>
    <x v="0"/>
  </r>
  <r>
    <x v="31"/>
    <x v="2"/>
    <n v="6"/>
    <n v="4"/>
    <n v="0.66659999999999997"/>
    <n v="0"/>
    <x v="3"/>
    <x v="1"/>
    <x v="4"/>
    <x v="1"/>
  </r>
  <r>
    <x v="31"/>
    <x v="0"/>
    <n v="4"/>
    <n v="3"/>
    <n v="0.75"/>
    <n v="0"/>
    <x v="3"/>
    <x v="1"/>
    <x v="4"/>
    <x v="1"/>
  </r>
  <r>
    <x v="31"/>
    <x v="1"/>
    <n v="1"/>
    <n v="1"/>
    <n v="1"/>
    <n v="0"/>
    <x v="3"/>
    <x v="1"/>
    <x v="4"/>
    <x v="1"/>
  </r>
  <r>
    <x v="32"/>
    <x v="2"/>
    <n v="10"/>
    <n v="10"/>
    <n v="1"/>
    <n v="1"/>
    <x v="3"/>
    <x v="1"/>
    <x v="4"/>
    <x v="3"/>
  </r>
  <r>
    <x v="32"/>
    <x v="0"/>
    <n v="6"/>
    <n v="3"/>
    <n v="0.5"/>
    <n v="0"/>
    <x v="3"/>
    <x v="1"/>
    <x v="4"/>
    <x v="3"/>
  </r>
  <r>
    <x v="32"/>
    <x v="1"/>
    <n v="6"/>
    <n v="4"/>
    <n v="0.66659999999999997"/>
    <n v="1"/>
    <x v="3"/>
    <x v="1"/>
    <x v="4"/>
    <x v="3"/>
  </r>
  <r>
    <x v="33"/>
    <x v="2"/>
    <n v="3"/>
    <n v="3"/>
    <n v="1"/>
    <n v="0"/>
    <x v="3"/>
    <x v="1"/>
    <x v="4"/>
    <x v="2"/>
  </r>
  <r>
    <x v="33"/>
    <x v="0"/>
    <n v="1"/>
    <n v="1"/>
    <n v="1"/>
    <n v="0"/>
    <x v="3"/>
    <x v="1"/>
    <x v="4"/>
    <x v="2"/>
  </r>
  <r>
    <x v="33"/>
    <x v="1"/>
    <n v="2"/>
    <n v="2"/>
    <n v="1"/>
    <n v="0"/>
    <x v="3"/>
    <x v="1"/>
    <x v="4"/>
    <x v="2"/>
  </r>
  <r>
    <x v="34"/>
    <x v="2"/>
    <n v="22"/>
    <n v="20"/>
    <n v="0.90900000000000003"/>
    <n v="1"/>
    <x v="3"/>
    <x v="1"/>
    <x v="4"/>
    <x v="1"/>
  </r>
  <r>
    <x v="34"/>
    <x v="0"/>
    <n v="12"/>
    <n v="8"/>
    <n v="0.66659999999999997"/>
    <n v="1"/>
    <x v="3"/>
    <x v="1"/>
    <x v="4"/>
    <x v="1"/>
  </r>
  <r>
    <x v="34"/>
    <x v="1"/>
    <n v="6"/>
    <n v="5"/>
    <n v="0.83330000000000004"/>
    <n v="0"/>
    <x v="3"/>
    <x v="1"/>
    <x v="4"/>
    <x v="1"/>
  </r>
  <r>
    <x v="36"/>
    <x v="2"/>
    <n v="25"/>
    <n v="21"/>
    <n v="0.84"/>
    <n v="1"/>
    <x v="3"/>
    <x v="1"/>
    <x v="12"/>
    <x v="1"/>
  </r>
  <r>
    <x v="36"/>
    <x v="0"/>
    <n v="32"/>
    <n v="23"/>
    <n v="0.71870000000000001"/>
    <n v="0"/>
    <x v="3"/>
    <x v="1"/>
    <x v="12"/>
    <x v="1"/>
  </r>
  <r>
    <x v="36"/>
    <x v="1"/>
    <n v="10"/>
    <n v="8"/>
    <n v="0.8"/>
    <n v="2"/>
    <x v="3"/>
    <x v="1"/>
    <x v="12"/>
    <x v="1"/>
  </r>
  <r>
    <x v="55"/>
    <x v="2"/>
    <n v="38"/>
    <n v="37"/>
    <n v="0.97360000000000002"/>
    <n v="3"/>
    <x v="3"/>
    <x v="1"/>
    <x v="13"/>
    <x v="0"/>
  </r>
  <r>
    <x v="55"/>
    <x v="0"/>
    <n v="12"/>
    <n v="9"/>
    <n v="0.75"/>
    <n v="2"/>
    <x v="3"/>
    <x v="1"/>
    <x v="13"/>
    <x v="0"/>
  </r>
  <r>
    <x v="55"/>
    <x v="1"/>
    <n v="13"/>
    <n v="8"/>
    <n v="0.61529999999999996"/>
    <n v="1"/>
    <x v="3"/>
    <x v="1"/>
    <x v="13"/>
    <x v="0"/>
  </r>
  <r>
    <x v="38"/>
    <x v="2"/>
    <n v="47"/>
    <n v="41"/>
    <n v="0.87229999999999996"/>
    <n v="3"/>
    <x v="3"/>
    <x v="1"/>
    <x v="13"/>
    <x v="1"/>
  </r>
  <r>
    <x v="38"/>
    <x v="0"/>
    <n v="29"/>
    <n v="19"/>
    <n v="0.65510000000000002"/>
    <n v="4"/>
    <x v="3"/>
    <x v="1"/>
    <x v="13"/>
    <x v="1"/>
  </r>
  <r>
    <x v="38"/>
    <x v="1"/>
    <n v="11"/>
    <n v="6"/>
    <n v="0.5454"/>
    <n v="0"/>
    <x v="3"/>
    <x v="1"/>
    <x v="13"/>
    <x v="1"/>
  </r>
  <r>
    <x v="56"/>
    <x v="0"/>
    <n v="5"/>
    <n v="3"/>
    <n v="0.6"/>
    <n v="0"/>
    <x v="3"/>
    <x v="1"/>
    <x v="18"/>
    <x v="0"/>
  </r>
  <r>
    <x v="56"/>
    <x v="1"/>
    <n v="12"/>
    <n v="8"/>
    <n v="0.66659999999999997"/>
    <n v="0"/>
    <x v="3"/>
    <x v="1"/>
    <x v="18"/>
    <x v="0"/>
  </r>
  <r>
    <x v="39"/>
    <x v="2"/>
    <n v="61"/>
    <n v="54"/>
    <n v="0.88519999999999999"/>
    <n v="6"/>
    <x v="3"/>
    <x v="1"/>
    <x v="2"/>
    <x v="3"/>
  </r>
  <r>
    <x v="39"/>
    <x v="0"/>
    <n v="47"/>
    <n v="43"/>
    <n v="0.91479999999999995"/>
    <n v="12"/>
    <x v="3"/>
    <x v="1"/>
    <x v="2"/>
    <x v="3"/>
  </r>
  <r>
    <x v="39"/>
    <x v="1"/>
    <n v="14"/>
    <n v="13"/>
    <n v="0.92849999999999999"/>
    <n v="2"/>
    <x v="3"/>
    <x v="1"/>
    <x v="2"/>
    <x v="3"/>
  </r>
  <r>
    <x v="40"/>
    <x v="2"/>
    <n v="31"/>
    <n v="29"/>
    <n v="0.93540000000000001"/>
    <n v="0"/>
    <x v="3"/>
    <x v="1"/>
    <x v="14"/>
    <x v="0"/>
  </r>
  <r>
    <x v="40"/>
    <x v="0"/>
    <n v="25"/>
    <n v="15"/>
    <n v="0.6"/>
    <n v="0"/>
    <x v="3"/>
    <x v="1"/>
    <x v="14"/>
    <x v="0"/>
  </r>
  <r>
    <x v="40"/>
    <x v="1"/>
    <n v="17"/>
    <n v="12"/>
    <n v="0.70579999999999998"/>
    <n v="0"/>
    <x v="3"/>
    <x v="1"/>
    <x v="14"/>
    <x v="0"/>
  </r>
  <r>
    <x v="41"/>
    <x v="2"/>
    <n v="17"/>
    <n v="14"/>
    <n v="0.82350000000000001"/>
    <n v="1"/>
    <x v="3"/>
    <x v="1"/>
    <x v="14"/>
    <x v="3"/>
  </r>
  <r>
    <x v="41"/>
    <x v="0"/>
    <n v="19"/>
    <n v="13"/>
    <n v="0.68420000000000003"/>
    <n v="0"/>
    <x v="3"/>
    <x v="1"/>
    <x v="14"/>
    <x v="3"/>
  </r>
  <r>
    <x v="41"/>
    <x v="1"/>
    <n v="7"/>
    <n v="3"/>
    <n v="0.42849999999999999"/>
    <n v="0"/>
    <x v="3"/>
    <x v="1"/>
    <x v="14"/>
    <x v="3"/>
  </r>
  <r>
    <x v="42"/>
    <x v="2"/>
    <n v="93"/>
    <n v="81"/>
    <n v="0.87090000000000001"/>
    <n v="18"/>
    <x v="3"/>
    <x v="1"/>
    <x v="3"/>
    <x v="4"/>
  </r>
  <r>
    <x v="42"/>
    <x v="0"/>
    <n v="67"/>
    <n v="49"/>
    <n v="0.73129999999999995"/>
    <n v="13"/>
    <x v="3"/>
    <x v="1"/>
    <x v="3"/>
    <x v="4"/>
  </r>
  <r>
    <x v="42"/>
    <x v="1"/>
    <n v="53"/>
    <n v="36"/>
    <n v="0.67920000000000003"/>
    <n v="7"/>
    <x v="3"/>
    <x v="1"/>
    <x v="3"/>
    <x v="4"/>
  </r>
  <r>
    <x v="43"/>
    <x v="2"/>
    <n v="52"/>
    <n v="32"/>
    <n v="0.61529999999999996"/>
    <n v="0"/>
    <x v="3"/>
    <x v="1"/>
    <x v="6"/>
    <x v="4"/>
  </r>
  <r>
    <x v="43"/>
    <x v="0"/>
    <n v="45"/>
    <n v="35"/>
    <n v="0.77769999999999995"/>
    <n v="11"/>
    <x v="3"/>
    <x v="1"/>
    <x v="6"/>
    <x v="4"/>
  </r>
  <r>
    <x v="43"/>
    <x v="1"/>
    <n v="42"/>
    <n v="38"/>
    <n v="0.90469999999999995"/>
    <n v="13"/>
    <x v="3"/>
    <x v="1"/>
    <x v="6"/>
    <x v="4"/>
  </r>
  <r>
    <x v="44"/>
    <x v="2"/>
    <n v="30"/>
    <n v="29"/>
    <n v="0.96660000000000001"/>
    <n v="3"/>
    <x v="3"/>
    <x v="1"/>
    <x v="8"/>
    <x v="4"/>
  </r>
  <r>
    <x v="44"/>
    <x v="0"/>
    <n v="166"/>
    <n v="76"/>
    <n v="0.45779999999999998"/>
    <n v="1"/>
    <x v="3"/>
    <x v="1"/>
    <x v="8"/>
    <x v="4"/>
  </r>
  <r>
    <x v="44"/>
    <x v="1"/>
    <n v="18"/>
    <n v="12"/>
    <n v="0.66659999999999997"/>
    <n v="0"/>
    <x v="3"/>
    <x v="1"/>
    <x v="8"/>
    <x v="4"/>
  </r>
  <r>
    <x v="54"/>
    <x v="2"/>
    <n v="3"/>
    <n v="2"/>
    <n v="0.66659999999999997"/>
    <n v="0"/>
    <x v="3"/>
    <x v="1"/>
    <x v="17"/>
    <x v="0"/>
  </r>
  <r>
    <x v="54"/>
    <x v="0"/>
    <n v="2"/>
    <n v="2"/>
    <n v="1"/>
    <n v="0"/>
    <x v="3"/>
    <x v="1"/>
    <x v="17"/>
    <x v="0"/>
  </r>
  <r>
    <x v="54"/>
    <x v="1"/>
    <n v="2"/>
    <n v="1"/>
    <n v="0.5"/>
    <n v="0"/>
    <x v="3"/>
    <x v="1"/>
    <x v="17"/>
    <x v="0"/>
  </r>
  <r>
    <x v="45"/>
    <x v="2"/>
    <n v="29"/>
    <n v="25"/>
    <n v="0.86199999999999999"/>
    <n v="4"/>
    <x v="3"/>
    <x v="1"/>
    <x v="15"/>
    <x v="2"/>
  </r>
  <r>
    <x v="45"/>
    <x v="0"/>
    <n v="21"/>
    <n v="6"/>
    <n v="0.28570000000000001"/>
    <n v="0"/>
    <x v="3"/>
    <x v="1"/>
    <x v="15"/>
    <x v="2"/>
  </r>
  <r>
    <x v="45"/>
    <x v="1"/>
    <n v="11"/>
    <n v="4"/>
    <n v="0.36359999999999998"/>
    <n v="0"/>
    <x v="3"/>
    <x v="1"/>
    <x v="15"/>
    <x v="2"/>
  </r>
  <r>
    <x v="47"/>
    <x v="2"/>
    <n v="82"/>
    <n v="67"/>
    <n v="0.81699999999999995"/>
    <n v="9"/>
    <x v="3"/>
    <x v="1"/>
    <x v="8"/>
    <x v="3"/>
  </r>
  <r>
    <x v="47"/>
    <x v="0"/>
    <n v="29"/>
    <n v="19"/>
    <n v="0.65510000000000002"/>
    <n v="4"/>
    <x v="3"/>
    <x v="1"/>
    <x v="8"/>
    <x v="3"/>
  </r>
  <r>
    <x v="47"/>
    <x v="1"/>
    <n v="18"/>
    <n v="13"/>
    <n v="0.72219999999999995"/>
    <n v="1"/>
    <x v="3"/>
    <x v="1"/>
    <x v="8"/>
    <x v="3"/>
  </r>
  <r>
    <x v="48"/>
    <x v="2"/>
    <n v="85"/>
    <n v="75"/>
    <n v="0.88229999999999997"/>
    <n v="18"/>
    <x v="3"/>
    <x v="1"/>
    <x v="8"/>
    <x v="4"/>
  </r>
  <r>
    <x v="48"/>
    <x v="0"/>
    <n v="37"/>
    <n v="26"/>
    <n v="0.70269999999999999"/>
    <n v="4"/>
    <x v="3"/>
    <x v="1"/>
    <x v="8"/>
    <x v="4"/>
  </r>
  <r>
    <x v="48"/>
    <x v="1"/>
    <n v="39"/>
    <n v="26"/>
    <n v="0.66659999999999997"/>
    <n v="4"/>
    <x v="3"/>
    <x v="1"/>
    <x v="8"/>
    <x v="4"/>
  </r>
  <r>
    <x v="49"/>
    <x v="2"/>
    <n v="21"/>
    <n v="17"/>
    <n v="0.8095"/>
    <n v="2"/>
    <x v="3"/>
    <x v="1"/>
    <x v="8"/>
    <x v="0"/>
  </r>
  <r>
    <x v="49"/>
    <x v="0"/>
    <n v="60"/>
    <n v="31"/>
    <n v="0.51659999999999995"/>
    <n v="5"/>
    <x v="3"/>
    <x v="1"/>
    <x v="8"/>
    <x v="0"/>
  </r>
  <r>
    <x v="49"/>
    <x v="1"/>
    <n v="13"/>
    <n v="12"/>
    <n v="0.92300000000000004"/>
    <n v="0"/>
    <x v="3"/>
    <x v="1"/>
    <x v="8"/>
    <x v="0"/>
  </r>
  <r>
    <x v="50"/>
    <x v="2"/>
    <n v="16"/>
    <n v="15"/>
    <n v="0.9375"/>
    <n v="1"/>
    <x v="3"/>
    <x v="1"/>
    <x v="16"/>
    <x v="0"/>
  </r>
  <r>
    <x v="50"/>
    <x v="0"/>
    <n v="10"/>
    <n v="3"/>
    <n v="0.3"/>
    <n v="0"/>
    <x v="3"/>
    <x v="1"/>
    <x v="16"/>
    <x v="0"/>
  </r>
  <r>
    <x v="50"/>
    <x v="1"/>
    <n v="4"/>
    <n v="4"/>
    <n v="1"/>
    <n v="0"/>
    <x v="3"/>
    <x v="1"/>
    <x v="16"/>
    <x v="0"/>
  </r>
  <r>
    <x v="51"/>
    <x v="2"/>
    <n v="18"/>
    <n v="15"/>
    <n v="0.83330000000000004"/>
    <n v="1"/>
    <x v="3"/>
    <x v="1"/>
    <x v="16"/>
    <x v="2"/>
  </r>
  <r>
    <x v="51"/>
    <x v="0"/>
    <n v="16"/>
    <n v="4"/>
    <n v="0.25"/>
    <n v="0"/>
    <x v="3"/>
    <x v="1"/>
    <x v="16"/>
    <x v="2"/>
  </r>
  <r>
    <x v="51"/>
    <x v="1"/>
    <n v="5"/>
    <n v="3"/>
    <n v="0.6"/>
    <n v="0"/>
    <x v="3"/>
    <x v="1"/>
    <x v="16"/>
    <x v="2"/>
  </r>
  <r>
    <x v="0"/>
    <x v="2"/>
    <n v="26"/>
    <n v="21"/>
    <n v="0.80759999999999998"/>
    <n v="0"/>
    <x v="4"/>
    <x v="1"/>
    <x v="0"/>
    <x v="0"/>
  </r>
  <r>
    <x v="0"/>
    <x v="0"/>
    <n v="17"/>
    <n v="4"/>
    <n v="0.23519999999999999"/>
    <n v="2"/>
    <x v="4"/>
    <x v="1"/>
    <x v="0"/>
    <x v="0"/>
  </r>
  <r>
    <x v="0"/>
    <x v="1"/>
    <n v="10"/>
    <n v="4"/>
    <n v="0.4"/>
    <n v="1"/>
    <x v="4"/>
    <x v="1"/>
    <x v="0"/>
    <x v="0"/>
  </r>
  <r>
    <x v="1"/>
    <x v="2"/>
    <n v="18"/>
    <n v="15"/>
    <n v="0.83330000000000004"/>
    <n v="0"/>
    <x v="4"/>
    <x v="1"/>
    <x v="0"/>
    <x v="1"/>
  </r>
  <r>
    <x v="1"/>
    <x v="0"/>
    <n v="7"/>
    <n v="4"/>
    <n v="0.57140000000000002"/>
    <n v="0"/>
    <x v="4"/>
    <x v="1"/>
    <x v="0"/>
    <x v="1"/>
  </r>
  <r>
    <x v="1"/>
    <x v="1"/>
    <n v="6"/>
    <n v="5"/>
    <n v="0.83330000000000004"/>
    <n v="0"/>
    <x v="4"/>
    <x v="1"/>
    <x v="0"/>
    <x v="1"/>
  </r>
  <r>
    <x v="2"/>
    <x v="2"/>
    <n v="12"/>
    <n v="11"/>
    <n v="0.91659999999999997"/>
    <n v="0"/>
    <x v="4"/>
    <x v="1"/>
    <x v="1"/>
    <x v="0"/>
  </r>
  <r>
    <x v="2"/>
    <x v="0"/>
    <n v="7"/>
    <n v="5"/>
    <n v="0.71419999999999995"/>
    <n v="0"/>
    <x v="4"/>
    <x v="1"/>
    <x v="1"/>
    <x v="0"/>
  </r>
  <r>
    <x v="2"/>
    <x v="1"/>
    <n v="8"/>
    <n v="2"/>
    <n v="0.25"/>
    <n v="0"/>
    <x v="4"/>
    <x v="1"/>
    <x v="1"/>
    <x v="0"/>
  </r>
  <r>
    <x v="3"/>
    <x v="2"/>
    <n v="22"/>
    <n v="19"/>
    <n v="0.86360000000000003"/>
    <n v="0"/>
    <x v="4"/>
    <x v="1"/>
    <x v="1"/>
    <x v="1"/>
  </r>
  <r>
    <x v="3"/>
    <x v="0"/>
    <n v="9"/>
    <n v="4"/>
    <n v="0.44440000000000002"/>
    <n v="0"/>
    <x v="4"/>
    <x v="1"/>
    <x v="1"/>
    <x v="1"/>
  </r>
  <r>
    <x v="3"/>
    <x v="1"/>
    <n v="4"/>
    <n v="3"/>
    <n v="0.75"/>
    <n v="0"/>
    <x v="4"/>
    <x v="1"/>
    <x v="1"/>
    <x v="1"/>
  </r>
  <r>
    <x v="4"/>
    <x v="2"/>
    <n v="27"/>
    <n v="24"/>
    <n v="0.88880000000000003"/>
    <n v="2"/>
    <x v="4"/>
    <x v="1"/>
    <x v="1"/>
    <x v="2"/>
  </r>
  <r>
    <x v="4"/>
    <x v="0"/>
    <n v="8"/>
    <n v="5"/>
    <n v="0.625"/>
    <n v="1"/>
    <x v="4"/>
    <x v="1"/>
    <x v="1"/>
    <x v="2"/>
  </r>
  <r>
    <x v="4"/>
    <x v="1"/>
    <n v="2"/>
    <n v="1"/>
    <n v="0.5"/>
    <n v="0"/>
    <x v="4"/>
    <x v="1"/>
    <x v="1"/>
    <x v="2"/>
  </r>
  <r>
    <x v="5"/>
    <x v="2"/>
    <n v="25"/>
    <n v="22"/>
    <n v="0.88"/>
    <n v="4"/>
    <x v="4"/>
    <x v="1"/>
    <x v="1"/>
    <x v="0"/>
  </r>
  <r>
    <x v="5"/>
    <x v="0"/>
    <n v="17"/>
    <n v="8"/>
    <n v="0.47049999999999997"/>
    <n v="3"/>
    <x v="4"/>
    <x v="1"/>
    <x v="1"/>
    <x v="0"/>
  </r>
  <r>
    <x v="5"/>
    <x v="1"/>
    <n v="21"/>
    <n v="16"/>
    <n v="0.76190000000000002"/>
    <n v="1"/>
    <x v="4"/>
    <x v="1"/>
    <x v="1"/>
    <x v="0"/>
  </r>
  <r>
    <x v="7"/>
    <x v="2"/>
    <n v="59"/>
    <n v="54"/>
    <n v="0.91520000000000001"/>
    <n v="7"/>
    <x v="4"/>
    <x v="1"/>
    <x v="1"/>
    <x v="3"/>
  </r>
  <r>
    <x v="7"/>
    <x v="0"/>
    <n v="22"/>
    <n v="21"/>
    <n v="0.95450000000000002"/>
    <n v="8"/>
    <x v="4"/>
    <x v="1"/>
    <x v="1"/>
    <x v="3"/>
  </r>
  <r>
    <x v="7"/>
    <x v="1"/>
    <n v="17"/>
    <n v="13"/>
    <n v="0.76470000000000005"/>
    <n v="3"/>
    <x v="4"/>
    <x v="1"/>
    <x v="1"/>
    <x v="3"/>
  </r>
  <r>
    <x v="6"/>
    <x v="2"/>
    <n v="20"/>
    <n v="19"/>
    <n v="0.95"/>
    <n v="0"/>
    <x v="4"/>
    <x v="1"/>
    <x v="1"/>
    <x v="2"/>
  </r>
  <r>
    <x v="6"/>
    <x v="0"/>
    <n v="13"/>
    <n v="8"/>
    <n v="0.61529999999999996"/>
    <n v="2"/>
    <x v="4"/>
    <x v="1"/>
    <x v="1"/>
    <x v="2"/>
  </r>
  <r>
    <x v="6"/>
    <x v="1"/>
    <n v="9"/>
    <n v="7"/>
    <n v="0.77769999999999995"/>
    <n v="1"/>
    <x v="4"/>
    <x v="1"/>
    <x v="1"/>
    <x v="2"/>
  </r>
  <r>
    <x v="8"/>
    <x v="2"/>
    <n v="66"/>
    <n v="57"/>
    <n v="0.86360000000000003"/>
    <n v="6"/>
    <x v="4"/>
    <x v="1"/>
    <x v="2"/>
    <x v="0"/>
  </r>
  <r>
    <x v="8"/>
    <x v="0"/>
    <n v="37"/>
    <n v="24"/>
    <n v="0.64859999999999995"/>
    <n v="1"/>
    <x v="4"/>
    <x v="1"/>
    <x v="2"/>
    <x v="0"/>
  </r>
  <r>
    <x v="8"/>
    <x v="1"/>
    <n v="57"/>
    <n v="44"/>
    <n v="0.77190000000000003"/>
    <n v="6"/>
    <x v="4"/>
    <x v="1"/>
    <x v="2"/>
    <x v="0"/>
  </r>
  <r>
    <x v="9"/>
    <x v="2"/>
    <n v="44"/>
    <n v="41"/>
    <n v="0.93179999999999996"/>
    <n v="0"/>
    <x v="4"/>
    <x v="1"/>
    <x v="2"/>
    <x v="4"/>
  </r>
  <r>
    <x v="9"/>
    <x v="0"/>
    <n v="49"/>
    <n v="40"/>
    <n v="0.81630000000000003"/>
    <n v="1"/>
    <x v="4"/>
    <x v="1"/>
    <x v="2"/>
    <x v="4"/>
  </r>
  <r>
    <x v="9"/>
    <x v="1"/>
    <n v="74"/>
    <n v="49"/>
    <n v="0.66210000000000002"/>
    <n v="0"/>
    <x v="4"/>
    <x v="1"/>
    <x v="2"/>
    <x v="4"/>
  </r>
  <r>
    <x v="10"/>
    <x v="2"/>
    <n v="34"/>
    <n v="30"/>
    <n v="0.88229999999999997"/>
    <n v="2"/>
    <x v="4"/>
    <x v="1"/>
    <x v="2"/>
    <x v="1"/>
  </r>
  <r>
    <x v="10"/>
    <x v="0"/>
    <n v="11"/>
    <n v="6"/>
    <n v="0.5454"/>
    <n v="0"/>
    <x v="4"/>
    <x v="1"/>
    <x v="2"/>
    <x v="1"/>
  </r>
  <r>
    <x v="10"/>
    <x v="1"/>
    <n v="7"/>
    <n v="4"/>
    <n v="0.57140000000000002"/>
    <n v="1"/>
    <x v="4"/>
    <x v="1"/>
    <x v="2"/>
    <x v="1"/>
  </r>
  <r>
    <x v="11"/>
    <x v="2"/>
    <n v="82"/>
    <n v="71"/>
    <n v="0.86580000000000001"/>
    <n v="9"/>
    <x v="4"/>
    <x v="1"/>
    <x v="2"/>
    <x v="2"/>
  </r>
  <r>
    <x v="11"/>
    <x v="0"/>
    <n v="53"/>
    <n v="36"/>
    <n v="0.67920000000000003"/>
    <n v="1"/>
    <x v="4"/>
    <x v="1"/>
    <x v="2"/>
    <x v="2"/>
  </r>
  <r>
    <x v="11"/>
    <x v="1"/>
    <n v="35"/>
    <n v="26"/>
    <n v="0.74280000000000002"/>
    <n v="7"/>
    <x v="4"/>
    <x v="1"/>
    <x v="2"/>
    <x v="2"/>
  </r>
  <r>
    <x v="12"/>
    <x v="2"/>
    <n v="68"/>
    <n v="63"/>
    <n v="0.9264"/>
    <n v="7"/>
    <x v="4"/>
    <x v="1"/>
    <x v="2"/>
    <x v="1"/>
  </r>
  <r>
    <x v="12"/>
    <x v="0"/>
    <n v="38"/>
    <n v="30"/>
    <n v="0.78939999999999999"/>
    <n v="2"/>
    <x v="4"/>
    <x v="1"/>
    <x v="2"/>
    <x v="1"/>
  </r>
  <r>
    <x v="12"/>
    <x v="1"/>
    <n v="30"/>
    <n v="30"/>
    <n v="1"/>
    <n v="3"/>
    <x v="4"/>
    <x v="1"/>
    <x v="2"/>
    <x v="1"/>
  </r>
  <r>
    <x v="53"/>
    <x v="2"/>
    <n v="19"/>
    <n v="16"/>
    <n v="0.84209999999999996"/>
    <n v="2"/>
    <x v="4"/>
    <x v="1"/>
    <x v="0"/>
    <x v="3"/>
  </r>
  <r>
    <x v="53"/>
    <x v="0"/>
    <n v="9"/>
    <n v="3"/>
    <n v="0.33329999999999999"/>
    <n v="0"/>
    <x v="4"/>
    <x v="1"/>
    <x v="0"/>
    <x v="3"/>
  </r>
  <r>
    <x v="53"/>
    <x v="1"/>
    <n v="3"/>
    <n v="0"/>
    <n v="0"/>
    <n v="0"/>
    <x v="4"/>
    <x v="1"/>
    <x v="0"/>
    <x v="3"/>
  </r>
  <r>
    <x v="13"/>
    <x v="2"/>
    <n v="86"/>
    <n v="72"/>
    <n v="0.83720000000000006"/>
    <n v="20"/>
    <x v="4"/>
    <x v="1"/>
    <x v="3"/>
    <x v="3"/>
  </r>
  <r>
    <x v="13"/>
    <x v="0"/>
    <n v="45"/>
    <n v="39"/>
    <n v="0.86660000000000004"/>
    <n v="3"/>
    <x v="4"/>
    <x v="1"/>
    <x v="3"/>
    <x v="3"/>
  </r>
  <r>
    <x v="13"/>
    <x v="1"/>
    <n v="16"/>
    <n v="16"/>
    <n v="1"/>
    <n v="6"/>
    <x v="4"/>
    <x v="1"/>
    <x v="3"/>
    <x v="3"/>
  </r>
  <r>
    <x v="14"/>
    <x v="2"/>
    <n v="51"/>
    <n v="42"/>
    <n v="0.82350000000000001"/>
    <n v="6"/>
    <x v="4"/>
    <x v="1"/>
    <x v="2"/>
    <x v="2"/>
  </r>
  <r>
    <x v="14"/>
    <x v="0"/>
    <n v="68"/>
    <n v="36"/>
    <n v="0.52939999999999998"/>
    <n v="2"/>
    <x v="4"/>
    <x v="1"/>
    <x v="2"/>
    <x v="2"/>
  </r>
  <r>
    <x v="14"/>
    <x v="1"/>
    <n v="57"/>
    <n v="34"/>
    <n v="0.59640000000000004"/>
    <n v="3"/>
    <x v="4"/>
    <x v="1"/>
    <x v="2"/>
    <x v="2"/>
  </r>
  <r>
    <x v="15"/>
    <x v="2"/>
    <n v="13"/>
    <n v="12"/>
    <n v="0.92300000000000004"/>
    <n v="2"/>
    <x v="4"/>
    <x v="1"/>
    <x v="4"/>
    <x v="2"/>
  </r>
  <r>
    <x v="15"/>
    <x v="0"/>
    <n v="5"/>
    <n v="4"/>
    <n v="0.8"/>
    <n v="0"/>
    <x v="4"/>
    <x v="1"/>
    <x v="4"/>
    <x v="2"/>
  </r>
  <r>
    <x v="15"/>
    <x v="1"/>
    <n v="4"/>
    <n v="3"/>
    <n v="0.75"/>
    <n v="0"/>
    <x v="4"/>
    <x v="1"/>
    <x v="4"/>
    <x v="2"/>
  </r>
  <r>
    <x v="16"/>
    <x v="2"/>
    <n v="9"/>
    <n v="4"/>
    <n v="0.44440000000000002"/>
    <n v="0"/>
    <x v="4"/>
    <x v="1"/>
    <x v="5"/>
    <x v="4"/>
  </r>
  <r>
    <x v="16"/>
    <x v="0"/>
    <n v="12"/>
    <n v="8"/>
    <n v="0.66659999999999997"/>
    <n v="1"/>
    <x v="4"/>
    <x v="1"/>
    <x v="5"/>
    <x v="4"/>
  </r>
  <r>
    <x v="16"/>
    <x v="1"/>
    <n v="11"/>
    <n v="6"/>
    <n v="0.5454"/>
    <n v="2"/>
    <x v="4"/>
    <x v="1"/>
    <x v="5"/>
    <x v="4"/>
  </r>
  <r>
    <x v="17"/>
    <x v="2"/>
    <n v="61"/>
    <n v="59"/>
    <n v="0.96719999999999995"/>
    <n v="13"/>
    <x v="4"/>
    <x v="1"/>
    <x v="3"/>
    <x v="4"/>
  </r>
  <r>
    <x v="17"/>
    <x v="0"/>
    <n v="54"/>
    <n v="32"/>
    <n v="0.59250000000000003"/>
    <n v="4"/>
    <x v="4"/>
    <x v="1"/>
    <x v="3"/>
    <x v="4"/>
  </r>
  <r>
    <x v="17"/>
    <x v="1"/>
    <n v="49"/>
    <n v="24"/>
    <n v="0.48970000000000002"/>
    <n v="5"/>
    <x v="4"/>
    <x v="1"/>
    <x v="3"/>
    <x v="4"/>
  </r>
  <r>
    <x v="52"/>
    <x v="2"/>
    <n v="28"/>
    <n v="26"/>
    <n v="0.92849999999999999"/>
    <n v="7"/>
    <x v="4"/>
    <x v="1"/>
    <x v="3"/>
    <x v="3"/>
  </r>
  <r>
    <x v="52"/>
    <x v="0"/>
    <n v="32"/>
    <n v="27"/>
    <n v="0.84370000000000001"/>
    <n v="2"/>
    <x v="4"/>
    <x v="1"/>
    <x v="3"/>
    <x v="3"/>
  </r>
  <r>
    <x v="52"/>
    <x v="1"/>
    <n v="10"/>
    <n v="9"/>
    <n v="0.9"/>
    <n v="0"/>
    <x v="4"/>
    <x v="1"/>
    <x v="3"/>
    <x v="3"/>
  </r>
  <r>
    <x v="18"/>
    <x v="2"/>
    <n v="46"/>
    <n v="42"/>
    <n v="0.91300000000000003"/>
    <n v="8"/>
    <x v="4"/>
    <x v="1"/>
    <x v="3"/>
    <x v="1"/>
  </r>
  <r>
    <x v="18"/>
    <x v="0"/>
    <n v="18"/>
    <n v="10"/>
    <n v="0.55549999999999999"/>
    <n v="0"/>
    <x v="4"/>
    <x v="1"/>
    <x v="3"/>
    <x v="1"/>
  </r>
  <r>
    <x v="18"/>
    <x v="1"/>
    <n v="11"/>
    <n v="8"/>
    <n v="0.72719999999999996"/>
    <n v="0"/>
    <x v="4"/>
    <x v="1"/>
    <x v="3"/>
    <x v="1"/>
  </r>
  <r>
    <x v="19"/>
    <x v="2"/>
    <n v="24"/>
    <n v="19"/>
    <n v="0.79159999999999997"/>
    <n v="3"/>
    <x v="4"/>
    <x v="1"/>
    <x v="6"/>
    <x v="4"/>
  </r>
  <r>
    <x v="19"/>
    <x v="0"/>
    <n v="9"/>
    <n v="4"/>
    <n v="0.44440000000000002"/>
    <n v="0"/>
    <x v="4"/>
    <x v="1"/>
    <x v="6"/>
    <x v="4"/>
  </r>
  <r>
    <x v="19"/>
    <x v="1"/>
    <n v="9"/>
    <n v="3"/>
    <n v="0.33329999999999999"/>
    <n v="0"/>
    <x v="4"/>
    <x v="1"/>
    <x v="6"/>
    <x v="4"/>
  </r>
  <r>
    <x v="21"/>
    <x v="2"/>
    <n v="30"/>
    <n v="27"/>
    <n v="0.9"/>
    <n v="4"/>
    <x v="4"/>
    <x v="1"/>
    <x v="0"/>
    <x v="1"/>
  </r>
  <r>
    <x v="21"/>
    <x v="0"/>
    <n v="4"/>
    <n v="4"/>
    <n v="1"/>
    <n v="2"/>
    <x v="4"/>
    <x v="1"/>
    <x v="0"/>
    <x v="1"/>
  </r>
  <r>
    <x v="21"/>
    <x v="1"/>
    <n v="3"/>
    <n v="2"/>
    <n v="0.66659999999999997"/>
    <n v="0"/>
    <x v="4"/>
    <x v="1"/>
    <x v="0"/>
    <x v="1"/>
  </r>
  <r>
    <x v="22"/>
    <x v="2"/>
    <n v="130"/>
    <n v="101"/>
    <n v="0.77690000000000003"/>
    <n v="30"/>
    <x v="4"/>
    <x v="1"/>
    <x v="8"/>
    <x v="1"/>
  </r>
  <r>
    <x v="22"/>
    <x v="0"/>
    <n v="88"/>
    <n v="61"/>
    <n v="0.69310000000000005"/>
    <n v="16"/>
    <x v="4"/>
    <x v="1"/>
    <x v="8"/>
    <x v="1"/>
  </r>
  <r>
    <x v="22"/>
    <x v="1"/>
    <n v="25"/>
    <n v="19"/>
    <n v="0.76"/>
    <n v="2"/>
    <x v="4"/>
    <x v="1"/>
    <x v="8"/>
    <x v="1"/>
  </r>
  <r>
    <x v="24"/>
    <x v="2"/>
    <n v="24"/>
    <n v="22"/>
    <n v="0.91659999999999997"/>
    <n v="1"/>
    <x v="4"/>
    <x v="1"/>
    <x v="9"/>
    <x v="0"/>
  </r>
  <r>
    <x v="24"/>
    <x v="0"/>
    <n v="35"/>
    <n v="23"/>
    <n v="0.65710000000000002"/>
    <n v="0"/>
    <x v="4"/>
    <x v="1"/>
    <x v="9"/>
    <x v="0"/>
  </r>
  <r>
    <x v="24"/>
    <x v="1"/>
    <n v="32"/>
    <n v="29"/>
    <n v="0.90620000000000001"/>
    <n v="1"/>
    <x v="4"/>
    <x v="1"/>
    <x v="9"/>
    <x v="0"/>
  </r>
  <r>
    <x v="25"/>
    <x v="2"/>
    <n v="80"/>
    <n v="72"/>
    <n v="0.9"/>
    <n v="8"/>
    <x v="4"/>
    <x v="1"/>
    <x v="10"/>
    <x v="1"/>
  </r>
  <r>
    <x v="25"/>
    <x v="0"/>
    <n v="60"/>
    <n v="35"/>
    <n v="0.58330000000000004"/>
    <n v="2"/>
    <x v="4"/>
    <x v="1"/>
    <x v="10"/>
    <x v="1"/>
  </r>
  <r>
    <x v="25"/>
    <x v="1"/>
    <n v="26"/>
    <n v="23"/>
    <n v="0.88460000000000005"/>
    <n v="6"/>
    <x v="4"/>
    <x v="1"/>
    <x v="10"/>
    <x v="1"/>
  </r>
  <r>
    <x v="26"/>
    <x v="2"/>
    <n v="79"/>
    <n v="69"/>
    <n v="0.87339999999999995"/>
    <n v="6"/>
    <x v="4"/>
    <x v="1"/>
    <x v="10"/>
    <x v="4"/>
  </r>
  <r>
    <x v="26"/>
    <x v="0"/>
    <n v="81"/>
    <n v="61"/>
    <n v="0.753"/>
    <n v="18"/>
    <x v="4"/>
    <x v="1"/>
    <x v="10"/>
    <x v="4"/>
  </r>
  <r>
    <x v="26"/>
    <x v="1"/>
    <n v="27"/>
    <n v="19"/>
    <n v="0.70369999999999999"/>
    <n v="3"/>
    <x v="4"/>
    <x v="1"/>
    <x v="10"/>
    <x v="4"/>
  </r>
  <r>
    <x v="28"/>
    <x v="2"/>
    <n v="8"/>
    <n v="8"/>
    <n v="1"/>
    <n v="0"/>
    <x v="4"/>
    <x v="1"/>
    <x v="11"/>
    <x v="2"/>
  </r>
  <r>
    <x v="28"/>
    <x v="0"/>
    <n v="6"/>
    <n v="4"/>
    <n v="0.66659999999999997"/>
    <n v="0"/>
    <x v="4"/>
    <x v="1"/>
    <x v="11"/>
    <x v="2"/>
  </r>
  <r>
    <x v="28"/>
    <x v="1"/>
    <n v="2"/>
    <n v="1"/>
    <n v="0.5"/>
    <n v="0"/>
    <x v="4"/>
    <x v="1"/>
    <x v="11"/>
    <x v="2"/>
  </r>
  <r>
    <x v="30"/>
    <x v="2"/>
    <n v="20"/>
    <n v="15"/>
    <n v="0.75"/>
    <n v="0"/>
    <x v="4"/>
    <x v="1"/>
    <x v="4"/>
    <x v="0"/>
  </r>
  <r>
    <x v="30"/>
    <x v="0"/>
    <n v="13"/>
    <n v="8"/>
    <n v="0.61529999999999996"/>
    <n v="2"/>
    <x v="4"/>
    <x v="1"/>
    <x v="4"/>
    <x v="0"/>
  </r>
  <r>
    <x v="30"/>
    <x v="1"/>
    <n v="8"/>
    <n v="4"/>
    <n v="0.5"/>
    <n v="2"/>
    <x v="4"/>
    <x v="1"/>
    <x v="4"/>
    <x v="0"/>
  </r>
  <r>
    <x v="31"/>
    <x v="2"/>
    <n v="12"/>
    <n v="10"/>
    <n v="0.83330000000000004"/>
    <n v="2"/>
    <x v="4"/>
    <x v="1"/>
    <x v="4"/>
    <x v="1"/>
  </r>
  <r>
    <x v="31"/>
    <x v="0"/>
    <n v="6"/>
    <n v="4"/>
    <n v="0.66659999999999997"/>
    <n v="0"/>
    <x v="4"/>
    <x v="1"/>
    <x v="4"/>
    <x v="1"/>
  </r>
  <r>
    <x v="31"/>
    <x v="1"/>
    <n v="2"/>
    <n v="1"/>
    <n v="0.5"/>
    <n v="0"/>
    <x v="4"/>
    <x v="1"/>
    <x v="4"/>
    <x v="1"/>
  </r>
  <r>
    <x v="32"/>
    <x v="2"/>
    <n v="8"/>
    <n v="6"/>
    <n v="0.75"/>
    <n v="0"/>
    <x v="4"/>
    <x v="1"/>
    <x v="4"/>
    <x v="3"/>
  </r>
  <r>
    <x v="32"/>
    <x v="0"/>
    <n v="6"/>
    <n v="2"/>
    <n v="0.33329999999999999"/>
    <n v="0"/>
    <x v="4"/>
    <x v="1"/>
    <x v="4"/>
    <x v="3"/>
  </r>
  <r>
    <x v="32"/>
    <x v="1"/>
    <n v="3"/>
    <n v="2"/>
    <n v="0.66659999999999997"/>
    <n v="0"/>
    <x v="4"/>
    <x v="1"/>
    <x v="4"/>
    <x v="3"/>
  </r>
  <r>
    <x v="33"/>
    <x v="2"/>
    <n v="6"/>
    <n v="5"/>
    <n v="0.83330000000000004"/>
    <n v="1"/>
    <x v="4"/>
    <x v="1"/>
    <x v="4"/>
    <x v="2"/>
  </r>
  <r>
    <x v="33"/>
    <x v="0"/>
    <n v="5"/>
    <n v="5"/>
    <n v="1"/>
    <n v="0"/>
    <x v="4"/>
    <x v="1"/>
    <x v="4"/>
    <x v="2"/>
  </r>
  <r>
    <x v="33"/>
    <x v="1"/>
    <n v="3"/>
    <n v="2"/>
    <n v="0.66659999999999997"/>
    <n v="0"/>
    <x v="4"/>
    <x v="1"/>
    <x v="4"/>
    <x v="2"/>
  </r>
  <r>
    <x v="34"/>
    <x v="2"/>
    <n v="24"/>
    <n v="19"/>
    <n v="0.79159999999999997"/>
    <n v="0"/>
    <x v="4"/>
    <x v="1"/>
    <x v="4"/>
    <x v="1"/>
  </r>
  <r>
    <x v="34"/>
    <x v="0"/>
    <n v="5"/>
    <n v="2"/>
    <n v="0.4"/>
    <n v="1"/>
    <x v="4"/>
    <x v="1"/>
    <x v="4"/>
    <x v="1"/>
  </r>
  <r>
    <x v="34"/>
    <x v="1"/>
    <n v="8"/>
    <n v="5"/>
    <n v="0.625"/>
    <n v="1"/>
    <x v="4"/>
    <x v="1"/>
    <x v="4"/>
    <x v="1"/>
  </r>
  <r>
    <x v="36"/>
    <x v="2"/>
    <n v="31"/>
    <n v="23"/>
    <n v="0.7419"/>
    <n v="3"/>
    <x v="4"/>
    <x v="1"/>
    <x v="12"/>
    <x v="1"/>
  </r>
  <r>
    <x v="36"/>
    <x v="0"/>
    <n v="35"/>
    <n v="20"/>
    <n v="0.57140000000000002"/>
    <n v="2"/>
    <x v="4"/>
    <x v="1"/>
    <x v="12"/>
    <x v="1"/>
  </r>
  <r>
    <x v="36"/>
    <x v="1"/>
    <n v="9"/>
    <n v="7"/>
    <n v="0.77769999999999995"/>
    <n v="1"/>
    <x v="4"/>
    <x v="1"/>
    <x v="12"/>
    <x v="1"/>
  </r>
  <r>
    <x v="55"/>
    <x v="2"/>
    <n v="42"/>
    <n v="39"/>
    <n v="0.92849999999999999"/>
    <n v="3"/>
    <x v="4"/>
    <x v="1"/>
    <x v="13"/>
    <x v="0"/>
  </r>
  <r>
    <x v="55"/>
    <x v="0"/>
    <n v="18"/>
    <n v="14"/>
    <n v="0.77769999999999995"/>
    <n v="0"/>
    <x v="4"/>
    <x v="1"/>
    <x v="13"/>
    <x v="0"/>
  </r>
  <r>
    <x v="55"/>
    <x v="1"/>
    <n v="27"/>
    <n v="20"/>
    <n v="0.74070000000000003"/>
    <n v="1"/>
    <x v="4"/>
    <x v="1"/>
    <x v="13"/>
    <x v="0"/>
  </r>
  <r>
    <x v="38"/>
    <x v="2"/>
    <n v="50"/>
    <n v="44"/>
    <n v="0.88"/>
    <n v="4"/>
    <x v="4"/>
    <x v="1"/>
    <x v="13"/>
    <x v="1"/>
  </r>
  <r>
    <x v="38"/>
    <x v="0"/>
    <n v="17"/>
    <n v="16"/>
    <n v="0.94110000000000005"/>
    <n v="0"/>
    <x v="4"/>
    <x v="1"/>
    <x v="13"/>
    <x v="1"/>
  </r>
  <r>
    <x v="38"/>
    <x v="1"/>
    <n v="13"/>
    <n v="8"/>
    <n v="0.61529999999999996"/>
    <n v="0"/>
    <x v="4"/>
    <x v="1"/>
    <x v="13"/>
    <x v="1"/>
  </r>
  <r>
    <x v="56"/>
    <x v="0"/>
    <n v="7"/>
    <n v="3"/>
    <n v="0.42849999999999999"/>
    <n v="0"/>
    <x v="4"/>
    <x v="1"/>
    <x v="18"/>
    <x v="0"/>
  </r>
  <r>
    <x v="56"/>
    <x v="1"/>
    <n v="12"/>
    <n v="6"/>
    <n v="0.5"/>
    <n v="0"/>
    <x v="4"/>
    <x v="1"/>
    <x v="18"/>
    <x v="0"/>
  </r>
  <r>
    <x v="39"/>
    <x v="2"/>
    <n v="48"/>
    <n v="46"/>
    <n v="0.95830000000000004"/>
    <n v="7"/>
    <x v="4"/>
    <x v="1"/>
    <x v="2"/>
    <x v="3"/>
  </r>
  <r>
    <x v="39"/>
    <x v="0"/>
    <n v="45"/>
    <n v="38"/>
    <n v="0.84440000000000004"/>
    <n v="5"/>
    <x v="4"/>
    <x v="1"/>
    <x v="2"/>
    <x v="3"/>
  </r>
  <r>
    <x v="39"/>
    <x v="1"/>
    <n v="18"/>
    <n v="12"/>
    <n v="0.66659999999999997"/>
    <n v="6"/>
    <x v="4"/>
    <x v="1"/>
    <x v="2"/>
    <x v="3"/>
  </r>
  <r>
    <x v="40"/>
    <x v="2"/>
    <n v="48"/>
    <n v="42"/>
    <n v="0.875"/>
    <n v="1"/>
    <x v="4"/>
    <x v="1"/>
    <x v="14"/>
    <x v="0"/>
  </r>
  <r>
    <x v="40"/>
    <x v="0"/>
    <n v="25"/>
    <n v="11"/>
    <n v="0.44"/>
    <n v="0"/>
    <x v="4"/>
    <x v="1"/>
    <x v="14"/>
    <x v="0"/>
  </r>
  <r>
    <x v="40"/>
    <x v="1"/>
    <n v="13"/>
    <n v="8"/>
    <n v="0.61529999999999996"/>
    <n v="0"/>
    <x v="4"/>
    <x v="1"/>
    <x v="14"/>
    <x v="0"/>
  </r>
  <r>
    <x v="41"/>
    <x v="2"/>
    <n v="21"/>
    <n v="20"/>
    <n v="0.95230000000000004"/>
    <n v="1"/>
    <x v="4"/>
    <x v="1"/>
    <x v="14"/>
    <x v="3"/>
  </r>
  <r>
    <x v="41"/>
    <x v="0"/>
    <n v="16"/>
    <n v="15"/>
    <n v="0.9375"/>
    <n v="2"/>
    <x v="4"/>
    <x v="1"/>
    <x v="14"/>
    <x v="3"/>
  </r>
  <r>
    <x v="41"/>
    <x v="1"/>
    <n v="4"/>
    <n v="3"/>
    <n v="0.75"/>
    <n v="0"/>
    <x v="4"/>
    <x v="1"/>
    <x v="14"/>
    <x v="3"/>
  </r>
  <r>
    <x v="42"/>
    <x v="2"/>
    <n v="86"/>
    <n v="76"/>
    <n v="0.88370000000000004"/>
    <n v="13"/>
    <x v="4"/>
    <x v="1"/>
    <x v="3"/>
    <x v="4"/>
  </r>
  <r>
    <x v="42"/>
    <x v="0"/>
    <n v="59"/>
    <n v="40"/>
    <n v="0.67789999999999995"/>
    <n v="5"/>
    <x v="4"/>
    <x v="1"/>
    <x v="3"/>
    <x v="4"/>
  </r>
  <r>
    <x v="42"/>
    <x v="1"/>
    <n v="58"/>
    <n v="47"/>
    <n v="0.81030000000000002"/>
    <n v="12"/>
    <x v="4"/>
    <x v="1"/>
    <x v="3"/>
    <x v="4"/>
  </r>
  <r>
    <x v="43"/>
    <x v="2"/>
    <n v="76"/>
    <n v="39"/>
    <n v="0.5131"/>
    <n v="0"/>
    <x v="4"/>
    <x v="1"/>
    <x v="6"/>
    <x v="4"/>
  </r>
  <r>
    <x v="43"/>
    <x v="0"/>
    <n v="63"/>
    <n v="55"/>
    <n v="0.873"/>
    <n v="11"/>
    <x v="4"/>
    <x v="1"/>
    <x v="6"/>
    <x v="4"/>
  </r>
  <r>
    <x v="43"/>
    <x v="1"/>
    <n v="21"/>
    <n v="19"/>
    <n v="0.90469999999999995"/>
    <n v="4"/>
    <x v="4"/>
    <x v="1"/>
    <x v="6"/>
    <x v="4"/>
  </r>
  <r>
    <x v="44"/>
    <x v="2"/>
    <n v="31"/>
    <n v="27"/>
    <n v="0.87090000000000001"/>
    <n v="0"/>
    <x v="4"/>
    <x v="1"/>
    <x v="8"/>
    <x v="4"/>
  </r>
  <r>
    <x v="44"/>
    <x v="0"/>
    <n v="180"/>
    <n v="87"/>
    <n v="0.48330000000000001"/>
    <n v="1"/>
    <x v="4"/>
    <x v="1"/>
    <x v="8"/>
    <x v="4"/>
  </r>
  <r>
    <x v="44"/>
    <x v="1"/>
    <n v="17"/>
    <n v="15"/>
    <n v="0.88229999999999997"/>
    <n v="0"/>
    <x v="4"/>
    <x v="1"/>
    <x v="8"/>
    <x v="4"/>
  </r>
  <r>
    <x v="54"/>
    <x v="2"/>
    <n v="8"/>
    <n v="8"/>
    <n v="1"/>
    <n v="0"/>
    <x v="4"/>
    <x v="1"/>
    <x v="17"/>
    <x v="0"/>
  </r>
  <r>
    <x v="54"/>
    <x v="0"/>
    <n v="3"/>
    <n v="2"/>
    <n v="0.66659999999999997"/>
    <n v="0"/>
    <x v="4"/>
    <x v="1"/>
    <x v="17"/>
    <x v="0"/>
  </r>
  <r>
    <x v="54"/>
    <x v="1"/>
    <n v="3"/>
    <n v="2"/>
    <n v="0.66659999999999997"/>
    <n v="0"/>
    <x v="4"/>
    <x v="1"/>
    <x v="17"/>
    <x v="0"/>
  </r>
  <r>
    <x v="45"/>
    <x v="2"/>
    <n v="23"/>
    <n v="18"/>
    <n v="0.78259999999999996"/>
    <n v="2"/>
    <x v="4"/>
    <x v="1"/>
    <x v="15"/>
    <x v="2"/>
  </r>
  <r>
    <x v="45"/>
    <x v="0"/>
    <n v="27"/>
    <n v="18"/>
    <n v="0.66659999999999997"/>
    <n v="1"/>
    <x v="4"/>
    <x v="1"/>
    <x v="15"/>
    <x v="2"/>
  </r>
  <r>
    <x v="45"/>
    <x v="1"/>
    <n v="8"/>
    <n v="8"/>
    <n v="1"/>
    <n v="1"/>
    <x v="4"/>
    <x v="1"/>
    <x v="15"/>
    <x v="2"/>
  </r>
  <r>
    <x v="47"/>
    <x v="2"/>
    <n v="95"/>
    <n v="80"/>
    <n v="0.84209999999999996"/>
    <n v="17"/>
    <x v="4"/>
    <x v="1"/>
    <x v="8"/>
    <x v="3"/>
  </r>
  <r>
    <x v="47"/>
    <x v="0"/>
    <n v="21"/>
    <n v="17"/>
    <n v="0.8095"/>
    <n v="2"/>
    <x v="4"/>
    <x v="1"/>
    <x v="8"/>
    <x v="3"/>
  </r>
  <r>
    <x v="47"/>
    <x v="1"/>
    <n v="18"/>
    <n v="13"/>
    <n v="0.72219999999999995"/>
    <n v="2"/>
    <x v="4"/>
    <x v="1"/>
    <x v="8"/>
    <x v="3"/>
  </r>
  <r>
    <x v="48"/>
    <x v="2"/>
    <n v="64"/>
    <n v="56"/>
    <n v="0.875"/>
    <n v="11"/>
    <x v="4"/>
    <x v="1"/>
    <x v="8"/>
    <x v="4"/>
  </r>
  <r>
    <x v="48"/>
    <x v="0"/>
    <n v="35"/>
    <n v="21"/>
    <n v="0.6"/>
    <n v="3"/>
    <x v="4"/>
    <x v="1"/>
    <x v="8"/>
    <x v="4"/>
  </r>
  <r>
    <x v="48"/>
    <x v="1"/>
    <n v="35"/>
    <n v="27"/>
    <n v="0.77139999999999997"/>
    <n v="0"/>
    <x v="4"/>
    <x v="1"/>
    <x v="8"/>
    <x v="4"/>
  </r>
  <r>
    <x v="49"/>
    <x v="2"/>
    <n v="38"/>
    <n v="34"/>
    <n v="0.89470000000000005"/>
    <n v="8"/>
    <x v="4"/>
    <x v="1"/>
    <x v="8"/>
    <x v="0"/>
  </r>
  <r>
    <x v="49"/>
    <x v="0"/>
    <n v="59"/>
    <n v="36"/>
    <n v="0.61009999999999998"/>
    <n v="4"/>
    <x v="4"/>
    <x v="1"/>
    <x v="8"/>
    <x v="0"/>
  </r>
  <r>
    <x v="49"/>
    <x v="1"/>
    <n v="13"/>
    <n v="5"/>
    <n v="0.3846"/>
    <n v="2"/>
    <x v="4"/>
    <x v="1"/>
    <x v="8"/>
    <x v="0"/>
  </r>
  <r>
    <x v="50"/>
    <x v="2"/>
    <n v="12"/>
    <n v="10"/>
    <n v="0.83330000000000004"/>
    <n v="0"/>
    <x v="4"/>
    <x v="1"/>
    <x v="16"/>
    <x v="0"/>
  </r>
  <r>
    <x v="50"/>
    <x v="0"/>
    <n v="13"/>
    <n v="8"/>
    <n v="0.61529999999999996"/>
    <n v="0"/>
    <x v="4"/>
    <x v="1"/>
    <x v="16"/>
    <x v="0"/>
  </r>
  <r>
    <x v="50"/>
    <x v="1"/>
    <n v="5"/>
    <n v="4"/>
    <n v="0.8"/>
    <n v="0"/>
    <x v="4"/>
    <x v="1"/>
    <x v="16"/>
    <x v="0"/>
  </r>
  <r>
    <x v="51"/>
    <x v="2"/>
    <n v="17"/>
    <n v="14"/>
    <n v="0.82350000000000001"/>
    <n v="0"/>
    <x v="4"/>
    <x v="1"/>
    <x v="16"/>
    <x v="2"/>
  </r>
  <r>
    <x v="51"/>
    <x v="0"/>
    <n v="21"/>
    <n v="10"/>
    <n v="0.47610000000000002"/>
    <n v="0"/>
    <x v="4"/>
    <x v="1"/>
    <x v="16"/>
    <x v="2"/>
  </r>
  <r>
    <x v="51"/>
    <x v="1"/>
    <n v="2"/>
    <n v="1"/>
    <n v="0.5"/>
    <n v="0"/>
    <x v="4"/>
    <x v="1"/>
    <x v="16"/>
    <x v="2"/>
  </r>
  <r>
    <x v="0"/>
    <x v="2"/>
    <n v="29"/>
    <n v="23"/>
    <n v="0.79310000000000003"/>
    <n v="2"/>
    <x v="5"/>
    <x v="1"/>
    <x v="0"/>
    <x v="0"/>
  </r>
  <r>
    <x v="0"/>
    <x v="0"/>
    <n v="25"/>
    <n v="4"/>
    <n v="0.16"/>
    <n v="0"/>
    <x v="5"/>
    <x v="1"/>
    <x v="0"/>
    <x v="0"/>
  </r>
  <r>
    <x v="0"/>
    <x v="1"/>
    <n v="10"/>
    <n v="5"/>
    <n v="0.5"/>
    <n v="2"/>
    <x v="5"/>
    <x v="1"/>
    <x v="0"/>
    <x v="0"/>
  </r>
  <r>
    <x v="1"/>
    <x v="2"/>
    <n v="15"/>
    <n v="13"/>
    <n v="0.86660000000000004"/>
    <n v="2"/>
    <x v="5"/>
    <x v="1"/>
    <x v="0"/>
    <x v="1"/>
  </r>
  <r>
    <x v="1"/>
    <x v="0"/>
    <n v="7"/>
    <n v="6"/>
    <n v="0.85709999999999997"/>
    <n v="2"/>
    <x v="5"/>
    <x v="1"/>
    <x v="0"/>
    <x v="1"/>
  </r>
  <r>
    <x v="1"/>
    <x v="1"/>
    <n v="3"/>
    <n v="3"/>
    <n v="1"/>
    <n v="2"/>
    <x v="5"/>
    <x v="1"/>
    <x v="0"/>
    <x v="1"/>
  </r>
  <r>
    <x v="2"/>
    <x v="2"/>
    <n v="19"/>
    <n v="16"/>
    <n v="0.84209999999999996"/>
    <n v="3"/>
    <x v="5"/>
    <x v="1"/>
    <x v="1"/>
    <x v="0"/>
  </r>
  <r>
    <x v="2"/>
    <x v="0"/>
    <n v="9"/>
    <n v="6"/>
    <n v="0.66659999999999997"/>
    <n v="1"/>
    <x v="5"/>
    <x v="1"/>
    <x v="1"/>
    <x v="0"/>
  </r>
  <r>
    <x v="2"/>
    <x v="1"/>
    <n v="13"/>
    <n v="9"/>
    <n v="0.69230000000000003"/>
    <n v="1"/>
    <x v="5"/>
    <x v="1"/>
    <x v="1"/>
    <x v="0"/>
  </r>
  <r>
    <x v="3"/>
    <x v="2"/>
    <n v="15"/>
    <n v="13"/>
    <n v="0.86660000000000004"/>
    <n v="1"/>
    <x v="5"/>
    <x v="1"/>
    <x v="1"/>
    <x v="1"/>
  </r>
  <r>
    <x v="3"/>
    <x v="0"/>
    <n v="14"/>
    <n v="6"/>
    <n v="0.42849999999999999"/>
    <n v="0"/>
    <x v="5"/>
    <x v="1"/>
    <x v="1"/>
    <x v="1"/>
  </r>
  <r>
    <x v="3"/>
    <x v="1"/>
    <n v="4"/>
    <n v="3"/>
    <n v="0.75"/>
    <n v="0"/>
    <x v="5"/>
    <x v="1"/>
    <x v="1"/>
    <x v="1"/>
  </r>
  <r>
    <x v="4"/>
    <x v="2"/>
    <n v="18"/>
    <n v="16"/>
    <n v="0.88880000000000003"/>
    <n v="1"/>
    <x v="5"/>
    <x v="1"/>
    <x v="1"/>
    <x v="2"/>
  </r>
  <r>
    <x v="4"/>
    <x v="0"/>
    <n v="9"/>
    <n v="7"/>
    <n v="0.77769999999999995"/>
    <n v="0"/>
    <x v="5"/>
    <x v="1"/>
    <x v="1"/>
    <x v="2"/>
  </r>
  <r>
    <x v="4"/>
    <x v="1"/>
    <n v="3"/>
    <n v="1"/>
    <n v="0.33329999999999999"/>
    <n v="0"/>
    <x v="5"/>
    <x v="1"/>
    <x v="1"/>
    <x v="2"/>
  </r>
  <r>
    <x v="5"/>
    <x v="2"/>
    <n v="28"/>
    <n v="27"/>
    <n v="0.96419999999999995"/>
    <n v="1"/>
    <x v="5"/>
    <x v="1"/>
    <x v="1"/>
    <x v="0"/>
  </r>
  <r>
    <x v="5"/>
    <x v="0"/>
    <n v="14"/>
    <n v="9"/>
    <n v="0.64280000000000004"/>
    <n v="1"/>
    <x v="5"/>
    <x v="1"/>
    <x v="1"/>
    <x v="0"/>
  </r>
  <r>
    <x v="5"/>
    <x v="1"/>
    <n v="29"/>
    <n v="23"/>
    <n v="0.79310000000000003"/>
    <n v="2"/>
    <x v="5"/>
    <x v="1"/>
    <x v="1"/>
    <x v="0"/>
  </r>
  <r>
    <x v="7"/>
    <x v="2"/>
    <n v="73"/>
    <n v="69"/>
    <n v="0.94520000000000004"/>
    <n v="11"/>
    <x v="5"/>
    <x v="1"/>
    <x v="1"/>
    <x v="3"/>
  </r>
  <r>
    <x v="7"/>
    <x v="0"/>
    <n v="41"/>
    <n v="35"/>
    <n v="0.85360000000000003"/>
    <n v="13"/>
    <x v="5"/>
    <x v="1"/>
    <x v="1"/>
    <x v="3"/>
  </r>
  <r>
    <x v="7"/>
    <x v="1"/>
    <n v="23"/>
    <n v="17"/>
    <n v="0.73909999999999998"/>
    <n v="5"/>
    <x v="5"/>
    <x v="1"/>
    <x v="1"/>
    <x v="3"/>
  </r>
  <r>
    <x v="6"/>
    <x v="2"/>
    <n v="16"/>
    <n v="12"/>
    <n v="0.75"/>
    <n v="1"/>
    <x v="5"/>
    <x v="1"/>
    <x v="1"/>
    <x v="2"/>
  </r>
  <r>
    <x v="6"/>
    <x v="0"/>
    <n v="19"/>
    <n v="13"/>
    <n v="0.68420000000000003"/>
    <n v="0"/>
    <x v="5"/>
    <x v="1"/>
    <x v="1"/>
    <x v="2"/>
  </r>
  <r>
    <x v="6"/>
    <x v="1"/>
    <n v="4"/>
    <n v="4"/>
    <n v="1"/>
    <n v="0"/>
    <x v="5"/>
    <x v="1"/>
    <x v="1"/>
    <x v="2"/>
  </r>
  <r>
    <x v="8"/>
    <x v="2"/>
    <n v="70"/>
    <n v="65"/>
    <n v="0.92849999999999999"/>
    <n v="12"/>
    <x v="5"/>
    <x v="1"/>
    <x v="2"/>
    <x v="0"/>
  </r>
  <r>
    <x v="8"/>
    <x v="0"/>
    <n v="38"/>
    <n v="26"/>
    <n v="0.68420000000000003"/>
    <n v="2"/>
    <x v="5"/>
    <x v="1"/>
    <x v="2"/>
    <x v="0"/>
  </r>
  <r>
    <x v="8"/>
    <x v="1"/>
    <n v="59"/>
    <n v="43"/>
    <n v="0.7288"/>
    <n v="10"/>
    <x v="5"/>
    <x v="1"/>
    <x v="2"/>
    <x v="0"/>
  </r>
  <r>
    <x v="9"/>
    <x v="2"/>
    <n v="52"/>
    <n v="51"/>
    <n v="0.98070000000000002"/>
    <n v="0"/>
    <x v="5"/>
    <x v="1"/>
    <x v="2"/>
    <x v="4"/>
  </r>
  <r>
    <x v="9"/>
    <x v="0"/>
    <n v="58"/>
    <n v="44"/>
    <n v="0.75860000000000005"/>
    <n v="0"/>
    <x v="5"/>
    <x v="1"/>
    <x v="2"/>
    <x v="4"/>
  </r>
  <r>
    <x v="9"/>
    <x v="1"/>
    <n v="62"/>
    <n v="43"/>
    <n v="0.69350000000000001"/>
    <n v="0"/>
    <x v="5"/>
    <x v="1"/>
    <x v="2"/>
    <x v="4"/>
  </r>
  <r>
    <x v="10"/>
    <x v="2"/>
    <n v="36"/>
    <n v="29"/>
    <n v="0.80549999999999999"/>
    <n v="5"/>
    <x v="5"/>
    <x v="1"/>
    <x v="2"/>
    <x v="1"/>
  </r>
  <r>
    <x v="10"/>
    <x v="0"/>
    <n v="13"/>
    <n v="7"/>
    <n v="0.53839999999999999"/>
    <n v="1"/>
    <x v="5"/>
    <x v="1"/>
    <x v="2"/>
    <x v="1"/>
  </r>
  <r>
    <x v="10"/>
    <x v="1"/>
    <n v="12"/>
    <n v="9"/>
    <n v="0.75"/>
    <n v="0"/>
    <x v="5"/>
    <x v="1"/>
    <x v="2"/>
    <x v="1"/>
  </r>
  <r>
    <x v="11"/>
    <x v="2"/>
    <n v="78"/>
    <n v="72"/>
    <n v="0.92300000000000004"/>
    <n v="9"/>
    <x v="5"/>
    <x v="1"/>
    <x v="2"/>
    <x v="2"/>
  </r>
  <r>
    <x v="11"/>
    <x v="0"/>
    <n v="50"/>
    <n v="36"/>
    <n v="0.72"/>
    <n v="5"/>
    <x v="5"/>
    <x v="1"/>
    <x v="2"/>
    <x v="2"/>
  </r>
  <r>
    <x v="11"/>
    <x v="1"/>
    <n v="35"/>
    <n v="21"/>
    <n v="0.6"/>
    <n v="3"/>
    <x v="5"/>
    <x v="1"/>
    <x v="2"/>
    <x v="2"/>
  </r>
  <r>
    <x v="12"/>
    <x v="2"/>
    <n v="84"/>
    <n v="82"/>
    <n v="0.97609999999999997"/>
    <n v="18"/>
    <x v="5"/>
    <x v="1"/>
    <x v="2"/>
    <x v="1"/>
  </r>
  <r>
    <x v="12"/>
    <x v="0"/>
    <n v="47"/>
    <n v="38"/>
    <n v="0.8085"/>
    <n v="7"/>
    <x v="5"/>
    <x v="1"/>
    <x v="2"/>
    <x v="1"/>
  </r>
  <r>
    <x v="12"/>
    <x v="1"/>
    <n v="46"/>
    <n v="42"/>
    <n v="0.91300000000000003"/>
    <n v="5"/>
    <x v="5"/>
    <x v="1"/>
    <x v="2"/>
    <x v="1"/>
  </r>
  <r>
    <x v="53"/>
    <x v="2"/>
    <n v="19"/>
    <n v="15"/>
    <n v="0.78939999999999999"/>
    <n v="1"/>
    <x v="5"/>
    <x v="1"/>
    <x v="0"/>
    <x v="3"/>
  </r>
  <r>
    <x v="53"/>
    <x v="0"/>
    <n v="1"/>
    <n v="0"/>
    <n v="0"/>
    <n v="0"/>
    <x v="5"/>
    <x v="1"/>
    <x v="0"/>
    <x v="3"/>
  </r>
  <r>
    <x v="53"/>
    <x v="1"/>
    <n v="2"/>
    <n v="1"/>
    <n v="0.5"/>
    <n v="0"/>
    <x v="5"/>
    <x v="1"/>
    <x v="0"/>
    <x v="3"/>
  </r>
  <r>
    <x v="13"/>
    <x v="2"/>
    <n v="137"/>
    <n v="127"/>
    <n v="0.92700000000000005"/>
    <n v="26"/>
    <x v="5"/>
    <x v="1"/>
    <x v="3"/>
    <x v="3"/>
  </r>
  <r>
    <x v="13"/>
    <x v="0"/>
    <n v="49"/>
    <n v="38"/>
    <n v="0.77549999999999997"/>
    <n v="4"/>
    <x v="5"/>
    <x v="1"/>
    <x v="3"/>
    <x v="3"/>
  </r>
  <r>
    <x v="13"/>
    <x v="1"/>
    <n v="12"/>
    <n v="10"/>
    <n v="0.83330000000000004"/>
    <n v="4"/>
    <x v="5"/>
    <x v="1"/>
    <x v="3"/>
    <x v="3"/>
  </r>
  <r>
    <x v="14"/>
    <x v="2"/>
    <n v="51"/>
    <n v="42"/>
    <n v="0.82350000000000001"/>
    <n v="6"/>
    <x v="5"/>
    <x v="1"/>
    <x v="2"/>
    <x v="2"/>
  </r>
  <r>
    <x v="14"/>
    <x v="0"/>
    <n v="86"/>
    <n v="46"/>
    <n v="0.53480000000000005"/>
    <n v="8"/>
    <x v="5"/>
    <x v="1"/>
    <x v="2"/>
    <x v="2"/>
  </r>
  <r>
    <x v="14"/>
    <x v="1"/>
    <n v="80"/>
    <n v="45"/>
    <n v="0.5625"/>
    <n v="5"/>
    <x v="5"/>
    <x v="1"/>
    <x v="2"/>
    <x v="2"/>
  </r>
  <r>
    <x v="15"/>
    <x v="2"/>
    <n v="19"/>
    <n v="16"/>
    <n v="0.84209999999999996"/>
    <n v="0"/>
    <x v="5"/>
    <x v="1"/>
    <x v="4"/>
    <x v="2"/>
  </r>
  <r>
    <x v="15"/>
    <x v="0"/>
    <n v="5"/>
    <n v="3"/>
    <n v="0.6"/>
    <n v="0"/>
    <x v="5"/>
    <x v="1"/>
    <x v="4"/>
    <x v="2"/>
  </r>
  <r>
    <x v="15"/>
    <x v="1"/>
    <n v="4"/>
    <n v="1"/>
    <n v="0.25"/>
    <n v="0"/>
    <x v="5"/>
    <x v="1"/>
    <x v="4"/>
    <x v="2"/>
  </r>
  <r>
    <x v="16"/>
    <x v="2"/>
    <n v="8"/>
    <n v="2"/>
    <n v="0.25"/>
    <n v="0"/>
    <x v="5"/>
    <x v="1"/>
    <x v="5"/>
    <x v="4"/>
  </r>
  <r>
    <x v="16"/>
    <x v="0"/>
    <n v="9"/>
    <n v="7"/>
    <n v="0.77769999999999995"/>
    <n v="1"/>
    <x v="5"/>
    <x v="1"/>
    <x v="5"/>
    <x v="4"/>
  </r>
  <r>
    <x v="16"/>
    <x v="1"/>
    <n v="15"/>
    <n v="8"/>
    <n v="0.5333"/>
    <n v="1"/>
    <x v="5"/>
    <x v="1"/>
    <x v="5"/>
    <x v="4"/>
  </r>
  <r>
    <x v="17"/>
    <x v="2"/>
    <n v="46"/>
    <n v="40"/>
    <n v="0.86950000000000005"/>
    <n v="11"/>
    <x v="5"/>
    <x v="1"/>
    <x v="3"/>
    <x v="4"/>
  </r>
  <r>
    <x v="17"/>
    <x v="0"/>
    <n v="41"/>
    <n v="13"/>
    <n v="0.317"/>
    <n v="0"/>
    <x v="5"/>
    <x v="1"/>
    <x v="3"/>
    <x v="4"/>
  </r>
  <r>
    <x v="17"/>
    <x v="1"/>
    <n v="23"/>
    <n v="10"/>
    <n v="0.43469999999999998"/>
    <n v="1"/>
    <x v="5"/>
    <x v="1"/>
    <x v="3"/>
    <x v="4"/>
  </r>
  <r>
    <x v="52"/>
    <x v="2"/>
    <n v="38"/>
    <n v="35"/>
    <n v="0.92100000000000004"/>
    <n v="3"/>
    <x v="5"/>
    <x v="1"/>
    <x v="3"/>
    <x v="3"/>
  </r>
  <r>
    <x v="52"/>
    <x v="0"/>
    <n v="41"/>
    <n v="32"/>
    <n v="0.78039999999999998"/>
    <n v="1"/>
    <x v="5"/>
    <x v="1"/>
    <x v="3"/>
    <x v="3"/>
  </r>
  <r>
    <x v="52"/>
    <x v="1"/>
    <n v="18"/>
    <n v="13"/>
    <n v="0.72219999999999995"/>
    <n v="4"/>
    <x v="5"/>
    <x v="1"/>
    <x v="3"/>
    <x v="3"/>
  </r>
  <r>
    <x v="18"/>
    <x v="2"/>
    <n v="35"/>
    <n v="25"/>
    <n v="0.71419999999999995"/>
    <n v="5"/>
    <x v="5"/>
    <x v="1"/>
    <x v="3"/>
    <x v="1"/>
  </r>
  <r>
    <x v="18"/>
    <x v="0"/>
    <n v="19"/>
    <n v="16"/>
    <n v="0.84209999999999996"/>
    <n v="0"/>
    <x v="5"/>
    <x v="1"/>
    <x v="3"/>
    <x v="1"/>
  </r>
  <r>
    <x v="18"/>
    <x v="1"/>
    <n v="6"/>
    <n v="5"/>
    <n v="0.83330000000000004"/>
    <n v="0"/>
    <x v="5"/>
    <x v="1"/>
    <x v="3"/>
    <x v="1"/>
  </r>
  <r>
    <x v="19"/>
    <x v="2"/>
    <n v="17"/>
    <n v="15"/>
    <n v="0.88229999999999997"/>
    <n v="4"/>
    <x v="5"/>
    <x v="1"/>
    <x v="6"/>
    <x v="4"/>
  </r>
  <r>
    <x v="19"/>
    <x v="0"/>
    <n v="7"/>
    <n v="1"/>
    <n v="0.14280000000000001"/>
    <n v="0"/>
    <x v="5"/>
    <x v="1"/>
    <x v="6"/>
    <x v="4"/>
  </r>
  <r>
    <x v="19"/>
    <x v="1"/>
    <n v="10"/>
    <n v="1"/>
    <n v="0.1"/>
    <n v="0"/>
    <x v="5"/>
    <x v="1"/>
    <x v="6"/>
    <x v="4"/>
  </r>
  <r>
    <x v="21"/>
    <x v="2"/>
    <n v="31"/>
    <n v="30"/>
    <n v="0.9677"/>
    <n v="2"/>
    <x v="5"/>
    <x v="1"/>
    <x v="0"/>
    <x v="1"/>
  </r>
  <r>
    <x v="21"/>
    <x v="0"/>
    <n v="12"/>
    <n v="7"/>
    <n v="0.58330000000000004"/>
    <n v="2"/>
    <x v="5"/>
    <x v="1"/>
    <x v="0"/>
    <x v="1"/>
  </r>
  <r>
    <x v="21"/>
    <x v="1"/>
    <n v="9"/>
    <n v="8"/>
    <n v="0.88880000000000003"/>
    <n v="1"/>
    <x v="5"/>
    <x v="1"/>
    <x v="0"/>
    <x v="1"/>
  </r>
  <r>
    <x v="22"/>
    <x v="2"/>
    <n v="129"/>
    <n v="112"/>
    <n v="0.86819999999999997"/>
    <n v="37"/>
    <x v="5"/>
    <x v="1"/>
    <x v="8"/>
    <x v="1"/>
  </r>
  <r>
    <x v="22"/>
    <x v="0"/>
    <n v="109"/>
    <n v="72"/>
    <n v="0.66049999999999998"/>
    <n v="10"/>
    <x v="5"/>
    <x v="1"/>
    <x v="8"/>
    <x v="1"/>
  </r>
  <r>
    <x v="22"/>
    <x v="1"/>
    <n v="25"/>
    <n v="20"/>
    <n v="0.8"/>
    <n v="1"/>
    <x v="5"/>
    <x v="1"/>
    <x v="8"/>
    <x v="1"/>
  </r>
  <r>
    <x v="24"/>
    <x v="2"/>
    <n v="31"/>
    <n v="28"/>
    <n v="0.9032"/>
    <n v="4"/>
    <x v="5"/>
    <x v="1"/>
    <x v="9"/>
    <x v="0"/>
  </r>
  <r>
    <x v="24"/>
    <x v="0"/>
    <n v="32"/>
    <n v="18"/>
    <n v="0.5625"/>
    <n v="2"/>
    <x v="5"/>
    <x v="1"/>
    <x v="9"/>
    <x v="0"/>
  </r>
  <r>
    <x v="24"/>
    <x v="1"/>
    <n v="34"/>
    <n v="32"/>
    <n v="0.94110000000000005"/>
    <n v="6"/>
    <x v="5"/>
    <x v="1"/>
    <x v="9"/>
    <x v="0"/>
  </r>
  <r>
    <x v="25"/>
    <x v="2"/>
    <n v="74"/>
    <n v="64"/>
    <n v="0.86480000000000001"/>
    <n v="11"/>
    <x v="5"/>
    <x v="1"/>
    <x v="10"/>
    <x v="1"/>
  </r>
  <r>
    <x v="25"/>
    <x v="0"/>
    <n v="69"/>
    <n v="46"/>
    <n v="0.66659999999999997"/>
    <n v="8"/>
    <x v="5"/>
    <x v="1"/>
    <x v="10"/>
    <x v="1"/>
  </r>
  <r>
    <x v="25"/>
    <x v="1"/>
    <n v="22"/>
    <n v="18"/>
    <n v="0.81810000000000005"/>
    <n v="5"/>
    <x v="5"/>
    <x v="1"/>
    <x v="10"/>
    <x v="1"/>
  </r>
  <r>
    <x v="26"/>
    <x v="2"/>
    <n v="71"/>
    <n v="61"/>
    <n v="0.85909999999999997"/>
    <n v="3"/>
    <x v="5"/>
    <x v="1"/>
    <x v="10"/>
    <x v="4"/>
  </r>
  <r>
    <x v="26"/>
    <x v="0"/>
    <n v="118"/>
    <n v="93"/>
    <n v="0.78810000000000002"/>
    <n v="27"/>
    <x v="5"/>
    <x v="1"/>
    <x v="10"/>
    <x v="4"/>
  </r>
  <r>
    <x v="26"/>
    <x v="1"/>
    <n v="36"/>
    <n v="31"/>
    <n v="0.86109999999999998"/>
    <n v="8"/>
    <x v="5"/>
    <x v="1"/>
    <x v="10"/>
    <x v="4"/>
  </r>
  <r>
    <x v="28"/>
    <x v="2"/>
    <n v="14"/>
    <n v="13"/>
    <n v="0.92849999999999999"/>
    <n v="2"/>
    <x v="5"/>
    <x v="1"/>
    <x v="11"/>
    <x v="2"/>
  </r>
  <r>
    <x v="28"/>
    <x v="0"/>
    <n v="4"/>
    <n v="3"/>
    <n v="0.75"/>
    <n v="0"/>
    <x v="5"/>
    <x v="1"/>
    <x v="11"/>
    <x v="2"/>
  </r>
  <r>
    <x v="28"/>
    <x v="1"/>
    <n v="1"/>
    <n v="0"/>
    <n v="0"/>
    <n v="0"/>
    <x v="5"/>
    <x v="1"/>
    <x v="11"/>
    <x v="2"/>
  </r>
  <r>
    <x v="30"/>
    <x v="2"/>
    <n v="14"/>
    <n v="14"/>
    <n v="1"/>
    <n v="0"/>
    <x v="5"/>
    <x v="1"/>
    <x v="4"/>
    <x v="0"/>
  </r>
  <r>
    <x v="30"/>
    <x v="0"/>
    <n v="8"/>
    <n v="6"/>
    <n v="0.75"/>
    <n v="0"/>
    <x v="5"/>
    <x v="1"/>
    <x v="4"/>
    <x v="0"/>
  </r>
  <r>
    <x v="30"/>
    <x v="1"/>
    <n v="10"/>
    <n v="7"/>
    <n v="0.7"/>
    <n v="0"/>
    <x v="5"/>
    <x v="1"/>
    <x v="4"/>
    <x v="0"/>
  </r>
  <r>
    <x v="31"/>
    <x v="2"/>
    <n v="3"/>
    <n v="2"/>
    <n v="0.66659999999999997"/>
    <n v="0"/>
    <x v="5"/>
    <x v="1"/>
    <x v="4"/>
    <x v="1"/>
  </r>
  <r>
    <x v="31"/>
    <x v="0"/>
    <n v="2"/>
    <n v="1"/>
    <n v="0.5"/>
    <n v="0"/>
    <x v="5"/>
    <x v="1"/>
    <x v="4"/>
    <x v="1"/>
  </r>
  <r>
    <x v="31"/>
    <x v="1"/>
    <n v="1"/>
    <n v="1"/>
    <n v="1"/>
    <n v="0"/>
    <x v="5"/>
    <x v="1"/>
    <x v="4"/>
    <x v="1"/>
  </r>
  <r>
    <x v="32"/>
    <x v="2"/>
    <n v="7"/>
    <n v="6"/>
    <n v="0.85709999999999997"/>
    <n v="1"/>
    <x v="5"/>
    <x v="1"/>
    <x v="4"/>
    <x v="3"/>
  </r>
  <r>
    <x v="32"/>
    <x v="0"/>
    <n v="4"/>
    <n v="4"/>
    <n v="1"/>
    <n v="0"/>
    <x v="5"/>
    <x v="1"/>
    <x v="4"/>
    <x v="3"/>
  </r>
  <r>
    <x v="32"/>
    <x v="1"/>
    <n v="4"/>
    <n v="2"/>
    <n v="0.5"/>
    <n v="0"/>
    <x v="5"/>
    <x v="1"/>
    <x v="4"/>
    <x v="3"/>
  </r>
  <r>
    <x v="33"/>
    <x v="2"/>
    <n v="10"/>
    <n v="8"/>
    <n v="0.8"/>
    <n v="0"/>
    <x v="5"/>
    <x v="1"/>
    <x v="4"/>
    <x v="2"/>
  </r>
  <r>
    <x v="33"/>
    <x v="0"/>
    <n v="4"/>
    <n v="3"/>
    <n v="0.75"/>
    <n v="0"/>
    <x v="5"/>
    <x v="1"/>
    <x v="4"/>
    <x v="2"/>
  </r>
  <r>
    <x v="33"/>
    <x v="1"/>
    <n v="4"/>
    <n v="4"/>
    <n v="1"/>
    <n v="0"/>
    <x v="5"/>
    <x v="1"/>
    <x v="4"/>
    <x v="2"/>
  </r>
  <r>
    <x v="34"/>
    <x v="2"/>
    <n v="27"/>
    <n v="20"/>
    <n v="0.74070000000000003"/>
    <n v="3"/>
    <x v="5"/>
    <x v="1"/>
    <x v="4"/>
    <x v="1"/>
  </r>
  <r>
    <x v="34"/>
    <x v="0"/>
    <n v="6"/>
    <n v="5"/>
    <n v="0.83330000000000004"/>
    <n v="1"/>
    <x v="5"/>
    <x v="1"/>
    <x v="4"/>
    <x v="1"/>
  </r>
  <r>
    <x v="34"/>
    <x v="1"/>
    <n v="7"/>
    <n v="4"/>
    <n v="0.57140000000000002"/>
    <n v="0"/>
    <x v="5"/>
    <x v="1"/>
    <x v="4"/>
    <x v="1"/>
  </r>
  <r>
    <x v="36"/>
    <x v="2"/>
    <n v="46"/>
    <n v="40"/>
    <n v="0.86950000000000005"/>
    <n v="3"/>
    <x v="5"/>
    <x v="1"/>
    <x v="12"/>
    <x v="1"/>
  </r>
  <r>
    <x v="36"/>
    <x v="0"/>
    <n v="19"/>
    <n v="13"/>
    <n v="0.68420000000000003"/>
    <n v="0"/>
    <x v="5"/>
    <x v="1"/>
    <x v="12"/>
    <x v="1"/>
  </r>
  <r>
    <x v="36"/>
    <x v="1"/>
    <n v="17"/>
    <n v="14"/>
    <n v="0.82350000000000001"/>
    <n v="0"/>
    <x v="5"/>
    <x v="1"/>
    <x v="12"/>
    <x v="1"/>
  </r>
  <r>
    <x v="55"/>
    <x v="2"/>
    <n v="40"/>
    <n v="35"/>
    <n v="0.875"/>
    <n v="3"/>
    <x v="5"/>
    <x v="1"/>
    <x v="13"/>
    <x v="0"/>
  </r>
  <r>
    <x v="55"/>
    <x v="0"/>
    <n v="17"/>
    <n v="12"/>
    <n v="0.70579999999999998"/>
    <n v="0"/>
    <x v="5"/>
    <x v="1"/>
    <x v="13"/>
    <x v="0"/>
  </r>
  <r>
    <x v="55"/>
    <x v="1"/>
    <n v="19"/>
    <n v="13"/>
    <n v="0.68420000000000003"/>
    <n v="3"/>
    <x v="5"/>
    <x v="1"/>
    <x v="13"/>
    <x v="0"/>
  </r>
  <r>
    <x v="38"/>
    <x v="2"/>
    <n v="66"/>
    <n v="55"/>
    <n v="0.83330000000000004"/>
    <n v="4"/>
    <x v="5"/>
    <x v="1"/>
    <x v="13"/>
    <x v="1"/>
  </r>
  <r>
    <x v="38"/>
    <x v="0"/>
    <n v="18"/>
    <n v="13"/>
    <n v="0.72219999999999995"/>
    <n v="2"/>
    <x v="5"/>
    <x v="1"/>
    <x v="13"/>
    <x v="1"/>
  </r>
  <r>
    <x v="38"/>
    <x v="1"/>
    <n v="12"/>
    <n v="6"/>
    <n v="0.5"/>
    <n v="0"/>
    <x v="5"/>
    <x v="1"/>
    <x v="13"/>
    <x v="1"/>
  </r>
  <r>
    <x v="56"/>
    <x v="0"/>
    <n v="4"/>
    <n v="3"/>
    <n v="0.75"/>
    <n v="0"/>
    <x v="5"/>
    <x v="1"/>
    <x v="18"/>
    <x v="0"/>
  </r>
  <r>
    <x v="56"/>
    <x v="1"/>
    <n v="9"/>
    <n v="6"/>
    <n v="0.66659999999999997"/>
    <n v="0"/>
    <x v="5"/>
    <x v="1"/>
    <x v="18"/>
    <x v="0"/>
  </r>
  <r>
    <x v="39"/>
    <x v="2"/>
    <n v="70"/>
    <n v="60"/>
    <n v="0.85709999999999997"/>
    <n v="5"/>
    <x v="5"/>
    <x v="1"/>
    <x v="2"/>
    <x v="3"/>
  </r>
  <r>
    <x v="39"/>
    <x v="0"/>
    <n v="43"/>
    <n v="38"/>
    <n v="0.88370000000000004"/>
    <n v="4"/>
    <x v="5"/>
    <x v="1"/>
    <x v="2"/>
    <x v="3"/>
  </r>
  <r>
    <x v="39"/>
    <x v="1"/>
    <n v="17"/>
    <n v="14"/>
    <n v="0.82350000000000001"/>
    <n v="6"/>
    <x v="5"/>
    <x v="1"/>
    <x v="2"/>
    <x v="3"/>
  </r>
  <r>
    <x v="40"/>
    <x v="2"/>
    <n v="38"/>
    <n v="32"/>
    <n v="0.84209999999999996"/>
    <n v="1"/>
    <x v="5"/>
    <x v="1"/>
    <x v="14"/>
    <x v="0"/>
  </r>
  <r>
    <x v="40"/>
    <x v="0"/>
    <n v="18"/>
    <n v="9"/>
    <n v="0.5"/>
    <n v="1"/>
    <x v="5"/>
    <x v="1"/>
    <x v="14"/>
    <x v="0"/>
  </r>
  <r>
    <x v="40"/>
    <x v="1"/>
    <n v="7"/>
    <n v="4"/>
    <n v="0.57140000000000002"/>
    <n v="0"/>
    <x v="5"/>
    <x v="1"/>
    <x v="14"/>
    <x v="0"/>
  </r>
  <r>
    <x v="41"/>
    <x v="2"/>
    <n v="26"/>
    <n v="24"/>
    <n v="0.92300000000000004"/>
    <n v="0"/>
    <x v="5"/>
    <x v="1"/>
    <x v="14"/>
    <x v="3"/>
  </r>
  <r>
    <x v="41"/>
    <x v="0"/>
    <n v="20"/>
    <n v="18"/>
    <n v="0.9"/>
    <n v="4"/>
    <x v="5"/>
    <x v="1"/>
    <x v="14"/>
    <x v="3"/>
  </r>
  <r>
    <x v="41"/>
    <x v="1"/>
    <n v="8"/>
    <n v="8"/>
    <n v="1"/>
    <n v="2"/>
    <x v="5"/>
    <x v="1"/>
    <x v="14"/>
    <x v="3"/>
  </r>
  <r>
    <x v="42"/>
    <x v="2"/>
    <n v="89"/>
    <n v="84"/>
    <n v="0.94379999999999997"/>
    <n v="13"/>
    <x v="5"/>
    <x v="1"/>
    <x v="3"/>
    <x v="4"/>
  </r>
  <r>
    <x v="42"/>
    <x v="0"/>
    <n v="57"/>
    <n v="39"/>
    <n v="0.68420000000000003"/>
    <n v="10"/>
    <x v="5"/>
    <x v="1"/>
    <x v="3"/>
    <x v="4"/>
  </r>
  <r>
    <x v="42"/>
    <x v="1"/>
    <n v="48"/>
    <n v="37"/>
    <n v="0.77080000000000004"/>
    <n v="10"/>
    <x v="5"/>
    <x v="1"/>
    <x v="3"/>
    <x v="4"/>
  </r>
  <r>
    <x v="43"/>
    <x v="2"/>
    <n v="69"/>
    <n v="34"/>
    <n v="0.49270000000000003"/>
    <n v="0"/>
    <x v="5"/>
    <x v="1"/>
    <x v="6"/>
    <x v="4"/>
  </r>
  <r>
    <x v="43"/>
    <x v="0"/>
    <n v="63"/>
    <n v="52"/>
    <n v="0.82530000000000003"/>
    <n v="12"/>
    <x v="5"/>
    <x v="1"/>
    <x v="6"/>
    <x v="4"/>
  </r>
  <r>
    <x v="43"/>
    <x v="1"/>
    <n v="34"/>
    <n v="33"/>
    <n v="0.97050000000000003"/>
    <n v="7"/>
    <x v="5"/>
    <x v="1"/>
    <x v="6"/>
    <x v="4"/>
  </r>
  <r>
    <x v="44"/>
    <x v="2"/>
    <n v="54"/>
    <n v="48"/>
    <n v="0.88880000000000003"/>
    <n v="8"/>
    <x v="5"/>
    <x v="1"/>
    <x v="8"/>
    <x v="4"/>
  </r>
  <r>
    <x v="44"/>
    <x v="0"/>
    <n v="195"/>
    <n v="80"/>
    <n v="0.41020000000000001"/>
    <n v="5"/>
    <x v="5"/>
    <x v="1"/>
    <x v="8"/>
    <x v="4"/>
  </r>
  <r>
    <x v="44"/>
    <x v="1"/>
    <n v="18"/>
    <n v="14"/>
    <n v="0.77769999999999995"/>
    <n v="2"/>
    <x v="5"/>
    <x v="1"/>
    <x v="8"/>
    <x v="4"/>
  </r>
  <r>
    <x v="54"/>
    <x v="2"/>
    <n v="5"/>
    <n v="4"/>
    <n v="0.8"/>
    <n v="0"/>
    <x v="5"/>
    <x v="1"/>
    <x v="17"/>
    <x v="0"/>
  </r>
  <r>
    <x v="54"/>
    <x v="0"/>
    <n v="1"/>
    <n v="1"/>
    <n v="1"/>
    <n v="0"/>
    <x v="5"/>
    <x v="1"/>
    <x v="17"/>
    <x v="0"/>
  </r>
  <r>
    <x v="54"/>
    <x v="1"/>
    <n v="1"/>
    <n v="0"/>
    <n v="0"/>
    <n v="0"/>
    <x v="5"/>
    <x v="1"/>
    <x v="17"/>
    <x v="0"/>
  </r>
  <r>
    <x v="45"/>
    <x v="2"/>
    <n v="38"/>
    <n v="33"/>
    <n v="0.86839999999999995"/>
    <n v="7"/>
    <x v="5"/>
    <x v="1"/>
    <x v="15"/>
    <x v="2"/>
  </r>
  <r>
    <x v="45"/>
    <x v="0"/>
    <n v="36"/>
    <n v="20"/>
    <n v="0.55549999999999999"/>
    <n v="2"/>
    <x v="5"/>
    <x v="1"/>
    <x v="15"/>
    <x v="2"/>
  </r>
  <r>
    <x v="45"/>
    <x v="1"/>
    <n v="10"/>
    <n v="6"/>
    <n v="0.6"/>
    <n v="0"/>
    <x v="5"/>
    <x v="1"/>
    <x v="15"/>
    <x v="2"/>
  </r>
  <r>
    <x v="47"/>
    <x v="2"/>
    <n v="74"/>
    <n v="64"/>
    <n v="0.86480000000000001"/>
    <n v="17"/>
    <x v="5"/>
    <x v="1"/>
    <x v="8"/>
    <x v="3"/>
  </r>
  <r>
    <x v="47"/>
    <x v="0"/>
    <n v="27"/>
    <n v="20"/>
    <n v="0.74070000000000003"/>
    <n v="4"/>
    <x v="5"/>
    <x v="1"/>
    <x v="8"/>
    <x v="3"/>
  </r>
  <r>
    <x v="47"/>
    <x v="1"/>
    <n v="17"/>
    <n v="15"/>
    <n v="0.88229999999999997"/>
    <n v="4"/>
    <x v="5"/>
    <x v="1"/>
    <x v="8"/>
    <x v="3"/>
  </r>
  <r>
    <x v="48"/>
    <x v="2"/>
    <n v="79"/>
    <n v="71"/>
    <n v="0.89870000000000005"/>
    <n v="19"/>
    <x v="5"/>
    <x v="1"/>
    <x v="8"/>
    <x v="4"/>
  </r>
  <r>
    <x v="48"/>
    <x v="0"/>
    <n v="45"/>
    <n v="26"/>
    <n v="0.57769999999999999"/>
    <n v="2"/>
    <x v="5"/>
    <x v="1"/>
    <x v="8"/>
    <x v="4"/>
  </r>
  <r>
    <x v="48"/>
    <x v="1"/>
    <n v="18"/>
    <n v="13"/>
    <n v="0.72219999999999995"/>
    <n v="1"/>
    <x v="5"/>
    <x v="1"/>
    <x v="8"/>
    <x v="4"/>
  </r>
  <r>
    <x v="49"/>
    <x v="2"/>
    <n v="51"/>
    <n v="45"/>
    <n v="0.88229999999999997"/>
    <n v="11"/>
    <x v="5"/>
    <x v="1"/>
    <x v="8"/>
    <x v="0"/>
  </r>
  <r>
    <x v="49"/>
    <x v="0"/>
    <n v="72"/>
    <n v="31"/>
    <n v="0.43049999999999999"/>
    <n v="2"/>
    <x v="5"/>
    <x v="1"/>
    <x v="8"/>
    <x v="0"/>
  </r>
  <r>
    <x v="49"/>
    <x v="1"/>
    <n v="14"/>
    <n v="7"/>
    <n v="0.5"/>
    <n v="1"/>
    <x v="5"/>
    <x v="1"/>
    <x v="8"/>
    <x v="0"/>
  </r>
  <r>
    <x v="50"/>
    <x v="2"/>
    <n v="14"/>
    <n v="13"/>
    <n v="0.92849999999999999"/>
    <n v="5"/>
    <x v="5"/>
    <x v="1"/>
    <x v="16"/>
    <x v="0"/>
  </r>
  <r>
    <x v="50"/>
    <x v="0"/>
    <n v="11"/>
    <n v="7"/>
    <n v="0.63629999999999998"/>
    <n v="0"/>
    <x v="5"/>
    <x v="1"/>
    <x v="16"/>
    <x v="0"/>
  </r>
  <r>
    <x v="50"/>
    <x v="1"/>
    <n v="6"/>
    <n v="4"/>
    <n v="0.66659999999999997"/>
    <n v="1"/>
    <x v="5"/>
    <x v="1"/>
    <x v="16"/>
    <x v="0"/>
  </r>
  <r>
    <x v="51"/>
    <x v="2"/>
    <n v="25"/>
    <n v="24"/>
    <n v="0.96"/>
    <n v="2"/>
    <x v="5"/>
    <x v="1"/>
    <x v="16"/>
    <x v="2"/>
  </r>
  <r>
    <x v="51"/>
    <x v="0"/>
    <n v="18"/>
    <n v="12"/>
    <n v="0.66659999999999997"/>
    <n v="0"/>
    <x v="5"/>
    <x v="1"/>
    <x v="16"/>
    <x v="2"/>
  </r>
  <r>
    <x v="51"/>
    <x v="1"/>
    <n v="2"/>
    <n v="2"/>
    <n v="1"/>
    <n v="0"/>
    <x v="5"/>
    <x v="1"/>
    <x v="16"/>
    <x v="2"/>
  </r>
  <r>
    <x v="57"/>
    <x v="3"/>
    <m/>
    <m/>
    <m/>
    <m/>
    <x v="12"/>
    <x v="2"/>
    <x v="19"/>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3F20DBB-6844-FF43-923E-0C46B2F3A74D}" name="PivotTable2" cacheId="244" applyNumberFormats="0" applyBorderFormats="0" applyFontFormats="0" applyPatternFormats="0" applyAlignmentFormats="0" applyWidthHeightFormats="1" dataCaption=" " updatedVersion="8" minRefreshableVersion="3" useAutoFormatting="1" rowGrandTotals="0" colGrandTotals="0" itemPrintTitles="1" createdVersion="8" indent="0" compact="0" outline="1" outlineData="1" compactData="0" multipleFieldFilters="0" rowHeaderCaption="" colHeaderCaption="">
  <location ref="K48:N66" firstHeaderRow="1" firstDataRow="2" firstDataCol="1" rowPageCount="2" colPageCount="1"/>
  <pivotFields count="11">
    <pivotField compact="0" showAll="0" defaultSubtotal="0">
      <items count="60">
        <item x="0"/>
        <item x="1"/>
        <item x="2"/>
        <item x="3"/>
        <item x="4"/>
        <item x="5"/>
        <item x="6"/>
        <item m="1" x="58"/>
        <item x="8"/>
        <item x="9"/>
        <item x="10"/>
        <item x="11"/>
        <item x="12"/>
        <item x="13"/>
        <item x="14"/>
        <item x="15"/>
        <item x="16"/>
        <item x="17"/>
        <item x="18"/>
        <item x="19"/>
        <item x="20"/>
        <item x="21"/>
        <item x="22"/>
        <item x="23"/>
        <item x="24"/>
        <item x="26"/>
        <item x="27"/>
        <item x="25"/>
        <item x="28"/>
        <item x="29"/>
        <item x="36"/>
        <item x="37"/>
        <item x="38"/>
        <item x="30"/>
        <item x="31"/>
        <item x="32"/>
        <item x="33"/>
        <item x="34"/>
        <item x="35"/>
        <item x="39"/>
        <item x="40"/>
        <item x="41"/>
        <item x="42"/>
        <item x="43"/>
        <item x="44"/>
        <item x="45"/>
        <item x="46"/>
        <item x="47"/>
        <item x="48"/>
        <item x="49"/>
        <item x="50"/>
        <item x="51"/>
        <item h="1" x="57"/>
        <item h="1" x="52"/>
        <item h="1" x="53"/>
        <item h="1" x="54"/>
        <item h="1" x="55"/>
        <item h="1" m="1" x="59"/>
        <item h="1" x="7"/>
        <item h="1" x="56"/>
      </items>
    </pivotField>
    <pivotField name="." axis="axisCol" compact="0" showAll="0" defaultSubtotal="0">
      <items count="8">
        <item h="1" x="2"/>
        <item h="1" x="0"/>
        <item h="1" x="1"/>
        <item h="1" x="3"/>
        <item h="1" f="1" x="4"/>
        <item f="1" x="5"/>
        <item f="1" x="6"/>
        <item f="1" x="7"/>
      </items>
    </pivotField>
    <pivotField dataField="1" compact="0" showAll="0" defaultSubtotal="0"/>
    <pivotField compact="0" showAll="0" defaultSubtotal="0"/>
    <pivotField compact="0" showAll="0" defaultSubtotal="0"/>
    <pivotField compact="0" showAll="0" defaultSubtotal="0"/>
    <pivotField axis="axisPage" compact="0" multipleItemSelectionAllowed="1" showAll="0" defaultSubtotal="0">
      <items count="13">
        <item h="1" x="0"/>
        <item h="1" x="1"/>
        <item h="1" x="12"/>
        <item h="1" x="2"/>
        <item h="1" x="3"/>
        <item h="1" x="4"/>
        <item x="5"/>
        <item h="1" x="6"/>
        <item h="1" x="7"/>
        <item h="1" x="8"/>
        <item h="1" x="9"/>
        <item h="1" x="10"/>
        <item h="1" x="11"/>
      </items>
    </pivotField>
    <pivotField axis="axisPage" compact="0" multipleItemSelectionAllowed="1" showAll="0" defaultSubtotal="0">
      <items count="3">
        <item h="1" x="0"/>
        <item x="1"/>
        <item h="1" x="2"/>
      </items>
    </pivotField>
    <pivotField axis="axisRow" compact="0" subtotalTop="0" showAll="0" sortType="ascending" defaultSubtotal="0">
      <items count="21">
        <item x="0"/>
        <item x="1"/>
        <item x="2"/>
        <item x="5"/>
        <item h="1" x="18"/>
        <item x="3"/>
        <item x="6"/>
        <item h="1" x="7"/>
        <item x="9"/>
        <item x="10"/>
        <item x="11"/>
        <item x="17"/>
        <item x="12"/>
        <item x="13"/>
        <item x="4"/>
        <item x="14"/>
        <item x="15"/>
        <item x="8"/>
        <item x="16"/>
        <item h="1" m="1" x="20"/>
        <item h="1" x="19"/>
      </items>
    </pivotField>
    <pivotField compact="0" dragToRow="0" dragToCol="0" dragToPage="0" showAll="0" defaultSubtotal="0"/>
    <pivotField compact="0" dragToRow="0" dragToCol="0" dragToPage="0" showAll="0" defaultSubtotal="0"/>
  </pivotFields>
  <rowFields count="1">
    <field x="8"/>
  </rowFields>
  <rowItems count="17">
    <i>
      <x/>
    </i>
    <i>
      <x v="1"/>
    </i>
    <i>
      <x v="2"/>
    </i>
    <i>
      <x v="3"/>
    </i>
    <i>
      <x v="5"/>
    </i>
    <i>
      <x v="6"/>
    </i>
    <i>
      <x v="8"/>
    </i>
    <i>
      <x v="9"/>
    </i>
    <i>
      <x v="10"/>
    </i>
    <i>
      <x v="11"/>
    </i>
    <i>
      <x v="12"/>
    </i>
    <i>
      <x v="13"/>
    </i>
    <i>
      <x v="14"/>
    </i>
    <i>
      <x v="15"/>
    </i>
    <i>
      <x v="16"/>
    </i>
    <i>
      <x v="17"/>
    </i>
    <i>
      <x v="18"/>
    </i>
  </rowItems>
  <colFields count="1">
    <field x="1"/>
  </colFields>
  <colItems count="3">
    <i>
      <x v="5"/>
    </i>
    <i>
      <x v="6"/>
    </i>
    <i>
      <x v="7"/>
    </i>
  </colItems>
  <pageFields count="2">
    <pageField fld="6" hier="-1"/>
    <pageField fld="7" hier="-1"/>
  </pageFields>
  <dataFields count="1">
    <dataField name=".." fld="2" baseField="0" baseItem="0"/>
  </dataFields>
  <formats count="57">
    <format dxfId="71">
      <pivotArea field="1" type="button" dataOnly="0" labelOnly="1" outline="0" axis="axisCol" fieldPosition="0"/>
    </format>
    <format dxfId="70">
      <pivotArea field="1" type="button" dataOnly="0" labelOnly="1" outline="0" axis="axisCol" fieldPosition="0"/>
    </format>
    <format dxfId="69">
      <pivotArea outline="0" collapsedLevelsAreSubtotals="1" fieldPosition="0"/>
    </format>
    <format dxfId="68">
      <pivotArea outline="0" collapsedLevelsAreSubtotals="1" fieldPosition="0"/>
    </format>
    <format dxfId="67">
      <pivotArea dataOnly="0" labelOnly="1" fieldPosition="0">
        <references count="2">
          <reference field="4294967294" count="1" selected="0">
            <x v="0"/>
          </reference>
          <reference field="1" count="0"/>
        </references>
      </pivotArea>
    </format>
    <format dxfId="66">
      <pivotArea dataOnly="0" labelOnly="1" fieldPosition="0">
        <references count="2">
          <reference field="4294967294" count="1" selected="0">
            <x v="0"/>
          </reference>
          <reference field="1" count="0"/>
        </references>
      </pivotArea>
    </format>
    <format dxfId="65">
      <pivotArea dataOnly="0" labelOnly="1" fieldPosition="0">
        <references count="2">
          <reference field="4294967294" count="1" selected="0">
            <x v="0"/>
          </reference>
          <reference field="1" count="2">
            <x v="6"/>
            <x v="7"/>
          </reference>
        </references>
      </pivotArea>
    </format>
    <format dxfId="64">
      <pivotArea dataOnly="0" labelOnly="1" fieldPosition="0">
        <references count="2">
          <reference field="4294967294" count="1" selected="0">
            <x v="0"/>
          </reference>
          <reference field="1" count="1">
            <x v="5"/>
          </reference>
        </references>
      </pivotArea>
    </format>
    <format dxfId="63">
      <pivotArea dataOnly="0" labelOnly="1" fieldPosition="0">
        <references count="2">
          <reference field="4294967294" count="1" selected="0">
            <x v="0"/>
          </reference>
          <reference field="1" count="0"/>
        </references>
      </pivotArea>
    </format>
    <format dxfId="62">
      <pivotArea field="-2" type="button" dataOnly="0" labelOnly="1" outline="0" axis="axisValues" fieldPosition="0"/>
    </format>
    <format dxfId="61">
      <pivotArea field="1" type="button" dataOnly="0" labelOnly="1" outline="0" axis="axisCol" fieldPosition="0"/>
    </format>
    <format dxfId="60">
      <pivotArea type="topRight" dataOnly="0" labelOnly="1" outline="0" fieldPosition="0"/>
    </format>
    <format dxfId="59">
      <pivotArea type="all" dataOnly="0" outline="0" fieldPosition="0"/>
    </format>
    <format dxfId="58">
      <pivotArea outline="0" collapsedLevelsAreSubtotals="1" fieldPosition="0"/>
    </format>
    <format dxfId="57">
      <pivotArea type="origin" dataOnly="0" labelOnly="1" outline="0" fieldPosition="0"/>
    </format>
    <format dxfId="56">
      <pivotArea field="-2" type="button" dataOnly="0" labelOnly="1" outline="0" axis="axisValues" fieldPosition="0"/>
    </format>
    <format dxfId="55">
      <pivotArea field="1" type="button" dataOnly="0" labelOnly="1" outline="0" axis="axisCol" fieldPosition="0"/>
    </format>
    <format dxfId="54">
      <pivotArea type="topRight" dataOnly="0" labelOnly="1" outline="0" fieldPosition="0"/>
    </format>
    <format dxfId="53">
      <pivotArea field="0" type="button" dataOnly="0" labelOnly="1" outline="0"/>
    </format>
    <format dxfId="52">
      <pivotArea dataOnly="0" labelOnly="1" outline="0" fieldPosition="0">
        <references count="1">
          <reference field="4294967294" count="1">
            <x v="0"/>
          </reference>
        </references>
      </pivotArea>
    </format>
    <format dxfId="51">
      <pivotArea dataOnly="0" labelOnly="1" outline="0" fieldPosition="0">
        <references count="2">
          <reference field="4294967294" count="1" selected="0">
            <x v="0"/>
          </reference>
          <reference field="1" count="0"/>
        </references>
      </pivotArea>
    </format>
    <format dxfId="50">
      <pivotArea type="origin" dataOnly="0" labelOnly="1" outline="0" offset="A1" fieldPosition="0"/>
    </format>
    <format dxfId="49">
      <pivotArea field="-2" type="button" dataOnly="0" labelOnly="1" outline="0" axis="axisValues" fieldPosition="0"/>
    </format>
    <format dxfId="48">
      <pivotArea field="1" type="button" dataOnly="0" labelOnly="1" outline="0" axis="axisCol" fieldPosition="0"/>
    </format>
    <format dxfId="47">
      <pivotArea type="topRight" dataOnly="0" labelOnly="1" outline="0" fieldPosition="0"/>
    </format>
    <format dxfId="46">
      <pivotArea field="-2" type="button" dataOnly="0" labelOnly="1" outline="0" axis="axisValues" fieldPosition="0"/>
    </format>
    <format dxfId="45">
      <pivotArea field="1" type="button" dataOnly="0" labelOnly="1" outline="0" axis="axisCol" fieldPosition="0"/>
    </format>
    <format dxfId="44">
      <pivotArea type="topRight" dataOnly="0" labelOnly="1" outline="0" fieldPosition="0"/>
    </format>
    <format dxfId="43">
      <pivotArea field="-2" type="button" dataOnly="0" labelOnly="1" outline="0" axis="axisValues" fieldPosition="0"/>
    </format>
    <format dxfId="42">
      <pivotArea field="1" type="button" dataOnly="0" labelOnly="1" outline="0" axis="axisCol" fieldPosition="0"/>
    </format>
    <format dxfId="41">
      <pivotArea type="topRight" dataOnly="0" labelOnly="1" outline="0" fieldPosition="0"/>
    </format>
    <format dxfId="40">
      <pivotArea dataOnly="0" labelOnly="1" outline="0" fieldPosition="0">
        <references count="1">
          <reference field="4294967294" count="1">
            <x v="0"/>
          </reference>
        </references>
      </pivotArea>
    </format>
    <format dxfId="39">
      <pivotArea field="-2" type="button" dataOnly="0" labelOnly="1" outline="0" axis="axisValues" fieldPosition="0"/>
    </format>
    <format dxfId="38">
      <pivotArea field="1" type="button" dataOnly="0" labelOnly="1" outline="0" axis="axisCol" fieldPosition="0"/>
    </format>
    <format dxfId="37">
      <pivotArea dataOnly="0" labelOnly="1" outline="0" fieldPosition="0">
        <references count="2">
          <reference field="4294967294" count="1" selected="0">
            <x v="0"/>
          </reference>
          <reference field="1" count="0"/>
        </references>
      </pivotArea>
    </format>
    <format dxfId="36">
      <pivotArea type="topRight" dataOnly="0" labelOnly="1" outline="0" offset="B1:D1" fieldPosition="0"/>
    </format>
    <format dxfId="35">
      <pivotArea field="1" type="button" dataOnly="0" labelOnly="1" outline="0" axis="axisCol" fieldPosition="0"/>
    </format>
    <format dxfId="34">
      <pivotArea field="-2" type="button" dataOnly="0" labelOnly="1" outline="0" axis="axisValues" fieldPosition="0"/>
    </format>
    <format dxfId="33">
      <pivotArea field="1" type="button" dataOnly="0" labelOnly="1" outline="0" axis="axisCol" fieldPosition="0"/>
    </format>
    <format dxfId="32">
      <pivotArea type="topRight" dataOnly="0" labelOnly="1" outline="0" fieldPosition="0"/>
    </format>
    <format dxfId="31">
      <pivotArea dataOnly="0" labelOnly="1" outline="0" fieldPosition="0">
        <references count="1">
          <reference field="4294967294" count="1">
            <x v="0"/>
          </reference>
        </references>
      </pivotArea>
    </format>
    <format dxfId="30">
      <pivotArea dataOnly="0" labelOnly="1" outline="0" fieldPosition="0">
        <references count="2">
          <reference field="4294967294" count="1" selected="0">
            <x v="0"/>
          </reference>
          <reference field="1" count="0"/>
        </references>
      </pivotArea>
    </format>
    <format dxfId="29">
      <pivotArea fieldPosition="0">
        <references count="3">
          <reference field="4294967294" count="1" selected="0">
            <x v="0"/>
          </reference>
          <reference field="1" count="1" selected="0">
            <x v="7"/>
          </reference>
          <reference field="8" count="1">
            <x v="15"/>
          </reference>
        </references>
      </pivotArea>
    </format>
    <format dxfId="28">
      <pivotArea field="1" type="button" dataOnly="0" labelOnly="1" outline="0" axis="axisCol" fieldPosition="0"/>
    </format>
    <format dxfId="27">
      <pivotArea outline="0" fieldPosition="0">
        <references count="2">
          <reference field="4294967294" count="1" selected="0">
            <x v="0"/>
          </reference>
          <reference field="1" count="0" selected="0"/>
        </references>
      </pivotArea>
    </format>
    <format dxfId="26">
      <pivotArea field="1" type="button" dataOnly="0" labelOnly="1" outline="0" axis="axisCol" fieldPosition="0"/>
    </format>
    <format dxfId="25">
      <pivotArea outline="0" collapsedLevelsAreSubtotals="1" fieldPosition="0"/>
    </format>
    <format dxfId="24">
      <pivotArea field="-2" type="button" dataOnly="0" labelOnly="1" outline="0" axis="axisValues" fieldPosition="0"/>
    </format>
    <format dxfId="23">
      <pivotArea field="1"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1">
            <x v="0"/>
          </reference>
        </references>
      </pivotArea>
    </format>
    <format dxfId="20">
      <pivotArea dataOnly="0" labelOnly="1" outline="0" fieldPosition="0">
        <references count="2">
          <reference field="4294967294" count="1" selected="0">
            <x v="0"/>
          </reference>
          <reference field="1" count="0"/>
        </references>
      </pivotArea>
    </format>
    <format dxfId="19">
      <pivotArea dataOnly="0" labelOnly="1" outline="0" fieldPosition="0">
        <references count="1">
          <reference field="4294967294" count="1">
            <x v="0"/>
          </reference>
        </references>
      </pivotArea>
    </format>
    <format dxfId="18">
      <pivotArea type="origin" dataOnly="0" labelOnly="1" outline="0" fieldPosition="0"/>
    </format>
    <format dxfId="17">
      <pivotArea field="8" type="button" dataOnly="0" labelOnly="1" outline="0" axis="axisRow" fieldPosition="0"/>
    </format>
    <format dxfId="16">
      <pivotArea outline="0" collapsedLevelsAreSubtotals="1" fieldPosition="0"/>
    </format>
    <format dxfId="15">
      <pivotArea dataOnly="0" labelOnly="1" outline="0" fieldPosition="0">
        <references count="1">
          <reference field="1" count="0"/>
        </references>
      </pivotArea>
    </format>
  </formats>
  <pivotTableStyleInfo name="PivotStyleLight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C8FD188-4A83-6E4B-A7D1-C26A8DC87E4D}" name="PivotTable8" cacheId="245" applyNumberFormats="0" applyBorderFormats="0" applyFontFormats="0" applyPatternFormats="0" applyAlignmentFormats="0" applyWidthHeightFormats="1" dataCaption=" " updatedVersion="8" minRefreshableVersion="3" useAutoFormatting="1" rowGrandTotals="0" colGrandTotals="0" itemPrintTitles="1" createdVersion="8" indent="0" compact="0" outline="1" outlineData="1" compactData="0" multipleFieldFilters="0" rowHeaderCaption="" colHeaderCaption="">
  <location ref="K37:N43" firstHeaderRow="1" firstDataRow="2" firstDataCol="1" rowPageCount="2" colPageCount="1"/>
  <pivotFields count="13">
    <pivotField compact="0" showAll="0" defaultSubtotal="0">
      <items count="60">
        <item x="0"/>
        <item x="1"/>
        <item x="2"/>
        <item x="3"/>
        <item x="4"/>
        <item x="5"/>
        <item x="6"/>
        <item m="1" x="58"/>
        <item x="8"/>
        <item x="9"/>
        <item x="10"/>
        <item x="11"/>
        <item x="12"/>
        <item x="13"/>
        <item x="14"/>
        <item x="15"/>
        <item x="16"/>
        <item x="17"/>
        <item x="18"/>
        <item x="19"/>
        <item x="20"/>
        <item x="21"/>
        <item x="22"/>
        <item x="23"/>
        <item x="24"/>
        <item x="26"/>
        <item x="27"/>
        <item x="25"/>
        <item x="28"/>
        <item x="29"/>
        <item x="36"/>
        <item x="37"/>
        <item x="38"/>
        <item x="30"/>
        <item x="31"/>
        <item x="32"/>
        <item x="33"/>
        <item x="34"/>
        <item x="35"/>
        <item x="39"/>
        <item x="40"/>
        <item x="41"/>
        <item x="42"/>
        <item x="43"/>
        <item x="44"/>
        <item x="45"/>
        <item x="46"/>
        <item x="47"/>
        <item x="48"/>
        <item x="49"/>
        <item x="50"/>
        <item x="51"/>
        <item h="1" x="57"/>
        <item h="1" x="52"/>
        <item h="1" x="53"/>
        <item h="1" x="54"/>
        <item h="1" x="55"/>
        <item h="1" m="1" x="59"/>
        <item h="1" x="7"/>
        <item h="1" x="56"/>
      </items>
    </pivotField>
    <pivotField name="." axis="axisCol" compact="0" showAll="0" defaultSubtotal="0">
      <items count="8">
        <item h="1" x="2"/>
        <item h="1" x="0"/>
        <item h="1" x="1"/>
        <item h="1" x="3"/>
        <item h="1" f="1" x="4"/>
        <item f="1" x="5"/>
        <item f="1" x="6"/>
        <item f="1" x="7"/>
      </items>
    </pivotField>
    <pivotField dataField="1" compact="0" showAll="0" defaultSubtotal="0"/>
    <pivotField compact="0" showAll="0" defaultSubtotal="0"/>
    <pivotField compact="0" showAll="0" defaultSubtotal="0"/>
    <pivotField compact="0" showAll="0" defaultSubtotal="0"/>
    <pivotField axis="axisPage" compact="0" multipleItemSelectionAllowed="1" showAll="0" defaultSubtotal="0">
      <items count="13">
        <item h="1" x="0"/>
        <item h="1" x="1"/>
        <item h="1" x="12"/>
        <item h="1" x="2"/>
        <item h="1" x="3"/>
        <item h="1" x="4"/>
        <item x="5"/>
        <item h="1" x="6"/>
        <item h="1" x="7"/>
        <item h="1" x="8"/>
        <item h="1" x="9"/>
        <item h="1" x="10"/>
        <item h="1" x="11"/>
      </items>
    </pivotField>
    <pivotField axis="axisPage" compact="0" multipleItemSelectionAllowed="1" showAll="0" defaultSubtotal="0">
      <items count="3">
        <item h="1" x="0"/>
        <item x="1"/>
        <item h="1" x="2"/>
      </items>
    </pivotField>
    <pivotField compact="0" subtotalTop="0" showAll="0" defaultSubtotal="0">
      <items count="21">
        <item x="0"/>
        <item x="1"/>
        <item x="2"/>
        <item x="5"/>
        <item x="3"/>
        <item x="6"/>
        <item x="7"/>
        <item x="9"/>
        <item x="10"/>
        <item x="11"/>
        <item x="12"/>
        <item x="13"/>
        <item x="4"/>
        <item x="14"/>
        <item x="15"/>
        <item x="8"/>
        <item x="16"/>
        <item h="1" x="19"/>
        <item h="1" m="1" x="20"/>
        <item h="1" x="17"/>
        <item h="1" x="18"/>
      </items>
    </pivotField>
    <pivotField axis="axisRow" compact="0" subtotalTop="0" showAll="0" defaultSubtotal="0">
      <items count="9">
        <item x="0"/>
        <item h="1" m="1" x="8"/>
        <item h="1" m="1" x="7"/>
        <item x="4"/>
        <item h="1" x="5"/>
        <item x="2"/>
        <item x="1"/>
        <item x="3"/>
        <item h="1" m="1" x="6"/>
      </items>
    </pivotField>
    <pivotField compact="0" dragToRow="0" dragToCol="0" dragToPage="0" showAll="0" defaultSubtotal="0"/>
    <pivotField compact="0" dragToRow="0" dragToCol="0" dragToPage="0" showAll="0" defaultSubtotal="0"/>
    <pivotField compact="0" subtotalTop="0" dragToRow="0" dragToCol="0" dragToPage="0" showAll="0" defaultSubtotal="0"/>
  </pivotFields>
  <rowFields count="1">
    <field x="9"/>
  </rowFields>
  <rowItems count="5">
    <i>
      <x/>
    </i>
    <i>
      <x v="3"/>
    </i>
    <i>
      <x v="5"/>
    </i>
    <i>
      <x v="6"/>
    </i>
    <i>
      <x v="7"/>
    </i>
  </rowItems>
  <colFields count="1">
    <field x="1"/>
  </colFields>
  <colItems count="3">
    <i>
      <x v="5"/>
    </i>
    <i>
      <x v="6"/>
    </i>
    <i>
      <x v="7"/>
    </i>
  </colItems>
  <pageFields count="2">
    <pageField fld="6" hier="-1"/>
    <pageField fld="7" hier="-1"/>
  </pageFields>
  <dataFields count="1">
    <dataField name=".." fld="2" baseField="0" baseItem="0"/>
  </dataFields>
  <formats count="55">
    <format dxfId="126">
      <pivotArea field="1" type="button" dataOnly="0" labelOnly="1" outline="0" axis="axisCol" fieldPosition="0"/>
    </format>
    <format dxfId="125">
      <pivotArea field="1" type="button" dataOnly="0" labelOnly="1" outline="0" axis="axisCol" fieldPosition="0"/>
    </format>
    <format dxfId="124">
      <pivotArea outline="0" collapsedLevelsAreSubtotals="1" fieldPosition="0"/>
    </format>
    <format dxfId="123">
      <pivotArea outline="0" collapsedLevelsAreSubtotals="1" fieldPosition="0"/>
    </format>
    <format dxfId="122">
      <pivotArea dataOnly="0" labelOnly="1" fieldPosition="0">
        <references count="2">
          <reference field="4294967294" count="1" selected="0">
            <x v="0"/>
          </reference>
          <reference field="1" count="0"/>
        </references>
      </pivotArea>
    </format>
    <format dxfId="121">
      <pivotArea dataOnly="0" labelOnly="1" fieldPosition="0">
        <references count="2">
          <reference field="4294967294" count="1" selected="0">
            <x v="0"/>
          </reference>
          <reference field="1" count="0"/>
        </references>
      </pivotArea>
    </format>
    <format dxfId="120">
      <pivotArea dataOnly="0" labelOnly="1" fieldPosition="0">
        <references count="2">
          <reference field="4294967294" count="1" selected="0">
            <x v="0"/>
          </reference>
          <reference field="1" count="2">
            <x v="6"/>
            <x v="7"/>
          </reference>
        </references>
      </pivotArea>
    </format>
    <format dxfId="119">
      <pivotArea dataOnly="0" labelOnly="1" fieldPosition="0">
        <references count="2">
          <reference field="4294967294" count="1" selected="0">
            <x v="0"/>
          </reference>
          <reference field="1" count="1">
            <x v="5"/>
          </reference>
        </references>
      </pivotArea>
    </format>
    <format dxfId="118">
      <pivotArea dataOnly="0" labelOnly="1" fieldPosition="0">
        <references count="2">
          <reference field="4294967294" count="1" selected="0">
            <x v="0"/>
          </reference>
          <reference field="1" count="0"/>
        </references>
      </pivotArea>
    </format>
    <format dxfId="117">
      <pivotArea field="-2" type="button" dataOnly="0" labelOnly="1" outline="0" axis="axisValues" fieldPosition="0"/>
    </format>
    <format dxfId="116">
      <pivotArea field="1" type="button" dataOnly="0" labelOnly="1" outline="0" axis="axisCol" fieldPosition="0"/>
    </format>
    <format dxfId="115">
      <pivotArea type="topRight" dataOnly="0" labelOnly="1" outline="0" fieldPosition="0"/>
    </format>
    <format dxfId="114">
      <pivotArea type="all" dataOnly="0" outline="0" fieldPosition="0"/>
    </format>
    <format dxfId="113">
      <pivotArea outline="0" collapsedLevelsAreSubtotals="1" fieldPosition="0"/>
    </format>
    <format dxfId="112">
      <pivotArea type="origin" dataOnly="0" labelOnly="1" outline="0" fieldPosition="0"/>
    </format>
    <format dxfId="111">
      <pivotArea field="-2" type="button" dataOnly="0" labelOnly="1" outline="0" axis="axisValues" fieldPosition="0"/>
    </format>
    <format dxfId="110">
      <pivotArea field="1" type="button" dataOnly="0" labelOnly="1" outline="0" axis="axisCol" fieldPosition="0"/>
    </format>
    <format dxfId="109">
      <pivotArea type="topRight" dataOnly="0" labelOnly="1" outline="0" fieldPosition="0"/>
    </format>
    <format dxfId="108">
      <pivotArea field="0" type="button" dataOnly="0" labelOnly="1" outline="0"/>
    </format>
    <format dxfId="107">
      <pivotArea dataOnly="0" labelOnly="1" outline="0" fieldPosition="0">
        <references count="1">
          <reference field="4294967294" count="1">
            <x v="0"/>
          </reference>
        </references>
      </pivotArea>
    </format>
    <format dxfId="106">
      <pivotArea dataOnly="0" labelOnly="1" outline="0" fieldPosition="0">
        <references count="2">
          <reference field="4294967294" count="1" selected="0">
            <x v="0"/>
          </reference>
          <reference field="1" count="0"/>
        </references>
      </pivotArea>
    </format>
    <format dxfId="105">
      <pivotArea type="origin" dataOnly="0" labelOnly="1" outline="0" offset="A1" fieldPosition="0"/>
    </format>
    <format dxfId="104">
      <pivotArea field="-2" type="button" dataOnly="0" labelOnly="1" outline="0" axis="axisValues" fieldPosition="0"/>
    </format>
    <format dxfId="103">
      <pivotArea field="1" type="button" dataOnly="0" labelOnly="1" outline="0" axis="axisCol" fieldPosition="0"/>
    </format>
    <format dxfId="102">
      <pivotArea type="topRight" dataOnly="0" labelOnly="1" outline="0" fieldPosition="0"/>
    </format>
    <format dxfId="101">
      <pivotArea field="-2" type="button" dataOnly="0" labelOnly="1" outline="0" axis="axisValues" fieldPosition="0"/>
    </format>
    <format dxfId="100">
      <pivotArea field="1" type="button" dataOnly="0" labelOnly="1" outline="0" axis="axisCol" fieldPosition="0"/>
    </format>
    <format dxfId="99">
      <pivotArea type="topRight" dataOnly="0" labelOnly="1" outline="0" fieldPosition="0"/>
    </format>
    <format dxfId="98">
      <pivotArea field="-2" type="button" dataOnly="0" labelOnly="1" outline="0" axis="axisValues" fieldPosition="0"/>
    </format>
    <format dxfId="97">
      <pivotArea field="1" type="button" dataOnly="0" labelOnly="1" outline="0" axis="axisCol" fieldPosition="0"/>
    </format>
    <format dxfId="96">
      <pivotArea type="topRight" dataOnly="0" labelOnly="1" outline="0" fieldPosition="0"/>
    </format>
    <format dxfId="95">
      <pivotArea dataOnly="0" labelOnly="1" outline="0" fieldPosition="0">
        <references count="1">
          <reference field="4294967294" count="1">
            <x v="0"/>
          </reference>
        </references>
      </pivotArea>
    </format>
    <format dxfId="94">
      <pivotArea field="-2" type="button" dataOnly="0" labelOnly="1" outline="0" axis="axisValues" fieldPosition="0"/>
    </format>
    <format dxfId="93">
      <pivotArea field="1" type="button" dataOnly="0" labelOnly="1" outline="0" axis="axisCol" fieldPosition="0"/>
    </format>
    <format dxfId="92">
      <pivotArea dataOnly="0" labelOnly="1" outline="0" fieldPosition="0">
        <references count="2">
          <reference field="4294967294" count="1" selected="0">
            <x v="0"/>
          </reference>
          <reference field="1" count="0"/>
        </references>
      </pivotArea>
    </format>
    <format dxfId="91">
      <pivotArea type="topRight" dataOnly="0" labelOnly="1" outline="0" offset="B1:D1" fieldPosition="0"/>
    </format>
    <format dxfId="90">
      <pivotArea field="1" type="button" dataOnly="0" labelOnly="1" outline="0" axis="axisCol" fieldPosition="0"/>
    </format>
    <format dxfId="89">
      <pivotArea field="-2" type="button" dataOnly="0" labelOnly="1" outline="0" axis="axisValues" fieldPosition="0"/>
    </format>
    <format dxfId="88">
      <pivotArea field="1" type="button" dataOnly="0" labelOnly="1" outline="0" axis="axisCol" fieldPosition="0"/>
    </format>
    <format dxfId="87">
      <pivotArea type="topRight" dataOnly="0" labelOnly="1" outline="0" fieldPosition="0"/>
    </format>
    <format dxfId="86">
      <pivotArea dataOnly="0" labelOnly="1" outline="0" fieldPosition="0">
        <references count="1">
          <reference field="4294967294" count="1">
            <x v="0"/>
          </reference>
        </references>
      </pivotArea>
    </format>
    <format dxfId="85">
      <pivotArea dataOnly="0" labelOnly="1" outline="0" fieldPosition="0">
        <references count="2">
          <reference field="4294967294" count="1" selected="0">
            <x v="0"/>
          </reference>
          <reference field="1" count="0"/>
        </references>
      </pivotArea>
    </format>
    <format dxfId="84">
      <pivotArea field="1" type="button" dataOnly="0" labelOnly="1" outline="0" axis="axisCol" fieldPosition="0"/>
    </format>
    <format dxfId="83">
      <pivotArea outline="0" fieldPosition="0">
        <references count="2">
          <reference field="4294967294" count="1" selected="0">
            <x v="0"/>
          </reference>
          <reference field="1" count="0" selected="0"/>
        </references>
      </pivotArea>
    </format>
    <format dxfId="82">
      <pivotArea field="1" type="button" dataOnly="0" labelOnly="1" outline="0" axis="axisCol" fieldPosition="0"/>
    </format>
    <format dxfId="81">
      <pivotArea outline="0" collapsedLevelsAreSubtotals="1" fieldPosition="0"/>
    </format>
    <format dxfId="80">
      <pivotArea field="-2" type="button" dataOnly="0" labelOnly="1" outline="0" axis="axisValues" fieldPosition="0"/>
    </format>
    <format dxfId="79">
      <pivotArea field="1" type="button" dataOnly="0" labelOnly="1" outline="0" axis="axisCol" fieldPosition="0"/>
    </format>
    <format dxfId="78">
      <pivotArea type="topRight" dataOnly="0" labelOnly="1" outline="0" fieldPosition="0"/>
    </format>
    <format dxfId="77">
      <pivotArea dataOnly="0" labelOnly="1" outline="0" fieldPosition="0">
        <references count="1">
          <reference field="4294967294" count="1">
            <x v="0"/>
          </reference>
        </references>
      </pivotArea>
    </format>
    <format dxfId="76">
      <pivotArea dataOnly="0" labelOnly="1" outline="0" fieldPosition="0">
        <references count="2">
          <reference field="4294967294" count="1" selected="0">
            <x v="0"/>
          </reference>
          <reference field="1" count="0"/>
        </references>
      </pivotArea>
    </format>
    <format dxfId="75">
      <pivotArea dataOnly="0" labelOnly="1" outline="0" fieldPosition="0">
        <references count="1">
          <reference field="4294967294" count="1">
            <x v="0"/>
          </reference>
        </references>
      </pivotArea>
    </format>
    <format dxfId="74">
      <pivotArea type="origin" dataOnly="0" labelOnly="1" outline="0" fieldPosition="0"/>
    </format>
    <format dxfId="73">
      <pivotArea field="9" type="button" dataOnly="0" labelOnly="1" outline="0" axis="axisRow" fieldPosition="0"/>
    </format>
    <format dxfId="72">
      <pivotArea dataOnly="0" outline="0" fieldPosition="0">
        <references count="1">
          <reference field="1" count="0"/>
        </references>
      </pivotArea>
    </format>
  </formats>
  <pivotTableStyleInfo name="PivotStyleLight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869CF5B-003E-A646-A44E-38C7C18F36F7}" name="PivotTable6" cacheId="243" applyNumberFormats="0" applyBorderFormats="0" applyFontFormats="0" applyPatternFormats="0" applyAlignmentFormats="0" applyWidthHeightFormats="1" dataCaption="Values" grandTotalCaption=" " updatedVersion="8" minRefreshableVersion="3" useAutoFormatting="1" rowGrandTotals="0" colGrandTotals="0" itemPrintTitles="1" createdVersion="8" indent="0" outline="1" outlineData="1" multipleFieldFilters="0" rowHeaderCaption="Market">
  <location ref="P37:R42" firstHeaderRow="0" firstDataRow="1" firstDataCol="1" rowPageCount="2" colPageCount="1"/>
  <pivotFields count="16">
    <pivotField showAll="0"/>
    <pivotField showAll="0">
      <items count="22">
        <item x="0"/>
        <item x="1"/>
        <item x="2"/>
        <item x="5"/>
        <item x="3"/>
        <item x="6"/>
        <item x="7"/>
        <item x="9"/>
        <item x="10"/>
        <item x="11"/>
        <item x="12"/>
        <item x="13"/>
        <item x="4"/>
        <item x="14"/>
        <item x="15"/>
        <item x="8"/>
        <item x="16"/>
        <item h="1" x="19"/>
        <item h="1" m="1" x="20"/>
        <item h="1" x="17"/>
        <item h="1" x="18"/>
        <item t="default"/>
      </items>
    </pivotField>
    <pivotField showAll="0"/>
    <pivotField showAll="0"/>
    <pivotField showAll="0"/>
    <pivotField showAll="0"/>
    <pivotField showAll="0"/>
    <pivotField showAll="0"/>
    <pivotField showAll="0"/>
    <pivotField showAll="0"/>
    <pivotField showAll="0"/>
    <pivotField axis="axisPage" multipleItemSelectionAllowed="1" showAll="0">
      <items count="14">
        <item h="1" x="0"/>
        <item h="1" x="1"/>
        <item h="1" x="12"/>
        <item h="1" x="2"/>
        <item h="1" x="3"/>
        <item h="1" x="4"/>
        <item x="5"/>
        <item h="1" x="6"/>
        <item h="1" x="7"/>
        <item h="1" x="8"/>
        <item h="1" x="9"/>
        <item h="1" x="10"/>
        <item h="1" x="11"/>
        <item t="default"/>
      </items>
    </pivotField>
    <pivotField axis="axisPage" multipleItemSelectionAllowed="1" showAll="0">
      <items count="54">
        <item h="1" x="0"/>
        <item x="1"/>
        <item h="1" x="2"/>
        <item h="1" m="1" x="3"/>
        <item h="1" m="1" x="4"/>
        <item h="1" m="1" x="5"/>
        <item h="1" m="1" x="6"/>
        <item h="1" m="1" x="7"/>
        <item h="1" m="1" x="8"/>
        <item h="1" m="1" x="9"/>
        <item h="1" m="1" x="10"/>
        <item h="1" m="1" x="11"/>
        <item h="1" m="1" x="12"/>
        <item h="1" m="1" x="13"/>
        <item h="1" m="1" x="14"/>
        <item h="1" m="1" x="15"/>
        <item h="1" m="1" x="16"/>
        <item h="1" m="1" x="17"/>
        <item h="1" m="1" x="18"/>
        <item h="1" m="1" x="19"/>
        <item h="1" m="1" x="20"/>
        <item h="1" m="1" x="21"/>
        <item h="1" m="1" x="22"/>
        <item h="1" m="1" x="23"/>
        <item h="1" m="1" x="24"/>
        <item h="1" m="1" x="25"/>
        <item h="1" m="1" x="26"/>
        <item h="1" m="1" x="27"/>
        <item h="1" m="1" x="28"/>
        <item h="1" m="1" x="29"/>
        <item h="1" m="1" x="30"/>
        <item h="1" m="1" x="31"/>
        <item h="1" m="1" x="32"/>
        <item h="1" m="1" x="33"/>
        <item h="1" m="1" x="34"/>
        <item h="1" m="1" x="35"/>
        <item h="1" m="1" x="36"/>
        <item h="1" m="1" x="37"/>
        <item h="1" m="1" x="38"/>
        <item h="1" m="1" x="39"/>
        <item h="1" m="1" x="40"/>
        <item h="1" m="1" x="41"/>
        <item h="1" m="1" x="42"/>
        <item h="1" m="1" x="43"/>
        <item h="1" m="1" x="44"/>
        <item h="1" m="1" x="45"/>
        <item h="1" m="1" x="46"/>
        <item h="1" m="1" x="47"/>
        <item h="1" m="1" x="48"/>
        <item h="1" m="1" x="49"/>
        <item h="1" m="1" x="50"/>
        <item h="1" m="1" x="51"/>
        <item h="1" m="1" x="52"/>
        <item t="default"/>
      </items>
    </pivotField>
    <pivotField axis="axisRow" showAll="0">
      <items count="10">
        <item x="0"/>
        <item h="1" m="1" x="8"/>
        <item h="1" m="1" x="7"/>
        <item x="4"/>
        <item h="1" x="5"/>
        <item x="2"/>
        <item x="1"/>
        <item x="3"/>
        <item h="1" m="1" x="6"/>
        <item t="default"/>
      </items>
    </pivotField>
    <pivotField dataField="1" dragToRow="0" dragToCol="0" dragToPage="0" showAll="0" defaultSubtotal="0"/>
    <pivotField dataField="1" dragToRow="0" dragToCol="0" dragToPage="0" showAll="0" defaultSubtotal="0"/>
  </pivotFields>
  <rowFields count="1">
    <field x="13"/>
  </rowFields>
  <rowItems count="5">
    <i>
      <x/>
    </i>
    <i>
      <x v="3"/>
    </i>
    <i>
      <x v="5"/>
    </i>
    <i>
      <x v="6"/>
    </i>
    <i>
      <x v="7"/>
    </i>
  </rowItems>
  <colFields count="1">
    <field x="-2"/>
  </colFields>
  <colItems count="2">
    <i>
      <x/>
    </i>
    <i i="1">
      <x v="1"/>
    </i>
  </colItems>
  <pageFields count="2">
    <pageField fld="11" hier="-1"/>
    <pageField fld="12" hier="-1"/>
  </pageFields>
  <dataFields count="2">
    <dataField name="Visit/Chat %" fld="14" baseField="0" baseItem="0"/>
    <dataField name="Chat/Lead %" fld="15" baseField="0" baseItem="0"/>
  </dataFields>
  <formats count="3">
    <format dxfId="129">
      <pivotArea outline="0" collapsedLevelsAreSubtotals="1" fieldPosition="0"/>
    </format>
    <format dxfId="128">
      <pivotArea field="1" type="button" dataOnly="0" labelOnly="1" outline="0"/>
    </format>
    <format dxfId="127">
      <pivotArea dataOnly="0" outline="0" fieldPosition="0">
        <references count="1">
          <reference field="4294967294" count="2">
            <x v="0"/>
            <x v="1"/>
          </reference>
        </references>
      </pivotArea>
    </format>
  </formats>
  <pivotTableStyleInfo name="PivotStyleLight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18033C9-8450-8244-8F7D-5E029A174BF5}" name="PivotTable28" cacheId="243"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rowHeaderCaption="">
  <location ref="A5:G53" firstHeaderRow="0" firstDataRow="1" firstDataCol="1" rowPageCount="2" colPageCount="1"/>
  <pivotFields count="16">
    <pivotField axis="axisRow" showAll="0" sortType="ascending">
      <items count="61">
        <item x="0"/>
        <item x="1"/>
        <item x="2"/>
        <item x="3"/>
        <item x="4"/>
        <item x="5"/>
        <item h="1" x="7"/>
        <item x="6"/>
        <item m="1" x="58"/>
        <item x="8"/>
        <item x="9"/>
        <item x="10"/>
        <item x="11"/>
        <item x="12"/>
        <item h="1" x="53"/>
        <item x="13"/>
        <item x="14"/>
        <item x="15"/>
        <item x="16"/>
        <item x="17"/>
        <item x="52"/>
        <item x="18"/>
        <item x="19"/>
        <item x="20"/>
        <item x="21"/>
        <item x="22"/>
        <item m="1" x="59"/>
        <item x="23"/>
        <item x="24"/>
        <item x="26"/>
        <item x="27"/>
        <item x="25"/>
        <item x="28"/>
        <item x="29"/>
        <item x="36"/>
        <item x="37"/>
        <item x="55"/>
        <item x="38"/>
        <item x="30"/>
        <item x="31"/>
        <item x="32"/>
        <item x="33"/>
        <item x="34"/>
        <item x="35"/>
        <item h="1" x="56"/>
        <item x="39"/>
        <item x="40"/>
        <item x="41"/>
        <item x="42"/>
        <item x="43"/>
        <item x="44"/>
        <item x="54"/>
        <item x="45"/>
        <item x="46"/>
        <item x="47"/>
        <item x="48"/>
        <item x="49"/>
        <item x="50"/>
        <item x="51"/>
        <item h="1" x="57"/>
        <item t="default"/>
      </items>
    </pivotField>
    <pivotField showAll="0">
      <items count="22">
        <item x="0"/>
        <item x="1"/>
        <item x="2"/>
        <item x="5"/>
        <item x="18"/>
        <item x="3"/>
        <item x="6"/>
        <item x="7"/>
        <item x="9"/>
        <item x="10"/>
        <item x="11"/>
        <item x="17"/>
        <item x="12"/>
        <item x="13"/>
        <item x="4"/>
        <item x="14"/>
        <item x="15"/>
        <item x="8"/>
        <item x="16"/>
        <item m="1" x="20"/>
        <item x="19"/>
        <item t="default"/>
      </items>
    </pivotField>
    <pivotField showAll="0"/>
    <pivotField dataField="1" showAll="0"/>
    <pivotField showAll="0"/>
    <pivotField dataField="1" showAll="0"/>
    <pivotField showAll="0"/>
    <pivotField dataField="1" showAll="0"/>
    <pivotField showAll="0"/>
    <pivotField dataField="1" showAll="0"/>
    <pivotField showAll="0"/>
    <pivotField axis="axisPage" multipleItemSelectionAllowed="1" showAll="0">
      <items count="14">
        <item h="1" x="0"/>
        <item h="1" x="1"/>
        <item h="1" x="12"/>
        <item h="1" x="2"/>
        <item h="1" x="3"/>
        <item h="1" x="4"/>
        <item x="5"/>
        <item h="1" x="6"/>
        <item h="1" x="7"/>
        <item h="1" x="8"/>
        <item h="1" x="9"/>
        <item h="1" x="10"/>
        <item h="1" x="11"/>
        <item t="default"/>
      </items>
    </pivotField>
    <pivotField axis="axisPage" multipleItemSelectionAllowed="1" showAll="0">
      <items count="54">
        <item h="1" x="0"/>
        <item x="1"/>
        <item h="1" x="2"/>
        <item h="1" m="1" x="3"/>
        <item h="1" m="1" x="4"/>
        <item h="1" m="1" x="5"/>
        <item h="1" m="1" x="6"/>
        <item h="1" m="1" x="7"/>
        <item h="1" m="1" x="8"/>
        <item h="1" m="1" x="9"/>
        <item h="1" m="1" x="10"/>
        <item h="1" m="1" x="11"/>
        <item h="1" m="1" x="12"/>
        <item h="1" m="1" x="13"/>
        <item h="1" m="1" x="14"/>
        <item h="1" m="1" x="15"/>
        <item h="1" m="1" x="16"/>
        <item h="1" m="1" x="17"/>
        <item h="1" m="1" x="18"/>
        <item h="1" m="1" x="19"/>
        <item h="1" m="1" x="20"/>
        <item h="1" m="1" x="21"/>
        <item h="1" m="1" x="22"/>
        <item h="1" m="1" x="23"/>
        <item h="1" m="1" x="24"/>
        <item h="1" m="1" x="25"/>
        <item h="1" m="1" x="26"/>
        <item h="1" m="1" x="27"/>
        <item h="1" m="1" x="28"/>
        <item h="1" m="1" x="29"/>
        <item h="1" m="1" x="30"/>
        <item h="1" m="1" x="31"/>
        <item h="1" m="1" x="32"/>
        <item h="1" m="1" x="33"/>
        <item h="1" m="1" x="34"/>
        <item h="1" m="1" x="35"/>
        <item h="1" m="1" x="36"/>
        <item h="1" m="1" x="37"/>
        <item h="1" m="1" x="38"/>
        <item h="1" m="1" x="39"/>
        <item h="1" m="1" x="40"/>
        <item h="1" m="1" x="41"/>
        <item h="1" m="1" x="42"/>
        <item h="1" m="1" x="43"/>
        <item h="1" m="1" x="44"/>
        <item h="1" m="1" x="45"/>
        <item h="1" m="1" x="46"/>
        <item h="1" m="1" x="47"/>
        <item h="1" m="1" x="48"/>
        <item h="1" m="1" x="49"/>
        <item h="1" m="1" x="50"/>
        <item h="1" m="1" x="51"/>
        <item h="1" m="1" x="52"/>
        <item t="default"/>
      </items>
    </pivotField>
    <pivotField showAll="0">
      <items count="10">
        <item x="0"/>
        <item m="1" x="8"/>
        <item x="3"/>
        <item x="2"/>
        <item m="1" x="7"/>
        <item x="1"/>
        <item x="4"/>
        <item m="1" x="6"/>
        <item x="5"/>
        <item t="default"/>
      </items>
    </pivotField>
    <pivotField dataField="1" dragToRow="0" dragToCol="0" dragToPage="0" showAll="0" defaultSubtotal="0"/>
    <pivotField dataField="1" dragToRow="0" dragToCol="0" dragToPage="0" showAll="0" defaultSubtotal="0"/>
  </pivotFields>
  <rowFields count="1">
    <field x="0"/>
  </rowFields>
  <rowItems count="48">
    <i>
      <x/>
    </i>
    <i>
      <x v="1"/>
    </i>
    <i>
      <x v="2"/>
    </i>
    <i>
      <x v="3"/>
    </i>
    <i>
      <x v="4"/>
    </i>
    <i>
      <x v="5"/>
    </i>
    <i>
      <x v="7"/>
    </i>
    <i>
      <x v="9"/>
    </i>
    <i>
      <x v="10"/>
    </i>
    <i>
      <x v="11"/>
    </i>
    <i>
      <x v="12"/>
    </i>
    <i>
      <x v="13"/>
    </i>
    <i>
      <x v="15"/>
    </i>
    <i>
      <x v="16"/>
    </i>
    <i>
      <x v="17"/>
    </i>
    <i>
      <x v="18"/>
    </i>
    <i>
      <x v="19"/>
    </i>
    <i>
      <x v="20"/>
    </i>
    <i>
      <x v="21"/>
    </i>
    <i>
      <x v="22"/>
    </i>
    <i>
      <x v="24"/>
    </i>
    <i>
      <x v="25"/>
    </i>
    <i>
      <x v="28"/>
    </i>
    <i>
      <x v="29"/>
    </i>
    <i>
      <x v="31"/>
    </i>
    <i>
      <x v="32"/>
    </i>
    <i>
      <x v="34"/>
    </i>
    <i>
      <x v="36"/>
    </i>
    <i>
      <x v="37"/>
    </i>
    <i>
      <x v="38"/>
    </i>
    <i>
      <x v="39"/>
    </i>
    <i>
      <x v="40"/>
    </i>
    <i>
      <x v="41"/>
    </i>
    <i>
      <x v="42"/>
    </i>
    <i>
      <x v="45"/>
    </i>
    <i>
      <x v="46"/>
    </i>
    <i>
      <x v="47"/>
    </i>
    <i>
      <x v="48"/>
    </i>
    <i>
      <x v="49"/>
    </i>
    <i>
      <x v="50"/>
    </i>
    <i>
      <x v="51"/>
    </i>
    <i>
      <x v="52"/>
    </i>
    <i>
      <x v="54"/>
    </i>
    <i>
      <x v="55"/>
    </i>
    <i>
      <x v="56"/>
    </i>
    <i>
      <x v="57"/>
    </i>
    <i>
      <x v="58"/>
    </i>
    <i t="grand">
      <x/>
    </i>
  </rowItems>
  <colFields count="1">
    <field x="-2"/>
  </colFields>
  <colItems count="6">
    <i>
      <x/>
    </i>
    <i i="1">
      <x v="1"/>
    </i>
    <i i="2">
      <x v="2"/>
    </i>
    <i i="3">
      <x v="3"/>
    </i>
    <i i="4">
      <x v="4"/>
    </i>
    <i i="5">
      <x v="5"/>
    </i>
  </colItems>
  <pageFields count="2">
    <pageField fld="11" hier="-1"/>
    <pageField fld="12" hier="-1"/>
  </pageFields>
  <dataFields count="6">
    <dataField name="Visit" fld="3" baseField="0" baseItem="0"/>
    <dataField name="Chat" fld="5" baseField="0" baseItem="0"/>
    <dataField name="Chat/Visit %" fld="14" baseField="0" baseItem="0" numFmtId="10"/>
    <dataField name="Lead" fld="7" baseField="0" baseItem="0"/>
    <dataField name="Chat/Lead %" fld="15" baseField="0" baseItem="0" numFmtId="10"/>
    <dataField name="Appointment" fld="9" baseField="0" baseItem="0"/>
  </dataFields>
  <formats count="83">
    <format dxfId="212">
      <pivotArea collapsedLevelsAreSubtotals="1" fieldPosition="0">
        <references count="2">
          <reference field="4294967294" count="1" selected="0">
            <x v="2"/>
          </reference>
          <reference field="0" count="0"/>
        </references>
      </pivotArea>
    </format>
    <format dxfId="211">
      <pivotArea outline="0" collapsedLevelsAreSubtotals="1" fieldPosition="0">
        <references count="1">
          <reference field="4294967294" count="1" selected="0">
            <x v="4"/>
          </reference>
        </references>
      </pivotArea>
    </format>
    <format dxfId="210">
      <pivotArea outline="0" collapsedLevelsAreSubtotals="1" fieldPosition="0">
        <references count="1">
          <reference field="4294967294" count="1" selected="0">
            <x v="2"/>
          </reference>
        </references>
      </pivotArea>
    </format>
    <format dxfId="209">
      <pivotArea field="0" type="button" dataOnly="0" labelOnly="1" outline="0" axis="axisRow" fieldPosition="0"/>
    </format>
    <format dxfId="208">
      <pivotArea dataOnly="0" labelOnly="1" outline="0" fieldPosition="0">
        <references count="1">
          <reference field="4294967294" count="6">
            <x v="0"/>
            <x v="1"/>
            <x v="2"/>
            <x v="3"/>
            <x v="4"/>
            <x v="5"/>
          </reference>
        </references>
      </pivotArea>
    </format>
    <format dxfId="207">
      <pivotArea collapsedLevelsAreSubtotals="1" fieldPosition="0">
        <references count="1">
          <reference field="0" count="1">
            <x v="0"/>
          </reference>
        </references>
      </pivotArea>
    </format>
    <format dxfId="206">
      <pivotArea dataOnly="0" labelOnly="1" fieldPosition="0">
        <references count="1">
          <reference field="0" count="1">
            <x v="0"/>
          </reference>
        </references>
      </pivotArea>
    </format>
    <format dxfId="205">
      <pivotArea collapsedLevelsAreSubtotals="1" fieldPosition="0">
        <references count="1">
          <reference field="0" count="1">
            <x v="1"/>
          </reference>
        </references>
      </pivotArea>
    </format>
    <format dxfId="204">
      <pivotArea dataOnly="0" labelOnly="1" fieldPosition="0">
        <references count="1">
          <reference field="0" count="1">
            <x v="1"/>
          </reference>
        </references>
      </pivotArea>
    </format>
    <format dxfId="203">
      <pivotArea collapsedLevelsAreSubtotals="1" fieldPosition="0">
        <references count="1">
          <reference field="0" count="1">
            <x v="2"/>
          </reference>
        </references>
      </pivotArea>
    </format>
    <format dxfId="202">
      <pivotArea dataOnly="0" labelOnly="1" fieldPosition="0">
        <references count="1">
          <reference field="0" count="1">
            <x v="2"/>
          </reference>
        </references>
      </pivotArea>
    </format>
    <format dxfId="201">
      <pivotArea collapsedLevelsAreSubtotals="1" fieldPosition="0">
        <references count="1">
          <reference field="0" count="1">
            <x v="3"/>
          </reference>
        </references>
      </pivotArea>
    </format>
    <format dxfId="200">
      <pivotArea dataOnly="0" labelOnly="1" fieldPosition="0">
        <references count="1">
          <reference field="0" count="1">
            <x v="3"/>
          </reference>
        </references>
      </pivotArea>
    </format>
    <format dxfId="199">
      <pivotArea collapsedLevelsAreSubtotals="1" fieldPosition="0">
        <references count="1">
          <reference field="0" count="1">
            <x v="4"/>
          </reference>
        </references>
      </pivotArea>
    </format>
    <format dxfId="198">
      <pivotArea dataOnly="0" labelOnly="1" fieldPosition="0">
        <references count="1">
          <reference field="0" count="1">
            <x v="4"/>
          </reference>
        </references>
      </pivotArea>
    </format>
    <format dxfId="197">
      <pivotArea collapsedLevelsAreSubtotals="1" fieldPosition="0">
        <references count="1">
          <reference field="0" count="1">
            <x v="5"/>
          </reference>
        </references>
      </pivotArea>
    </format>
    <format dxfId="196">
      <pivotArea dataOnly="0" labelOnly="1" fieldPosition="0">
        <references count="1">
          <reference field="0" count="1">
            <x v="5"/>
          </reference>
        </references>
      </pivotArea>
    </format>
    <format dxfId="195">
      <pivotArea collapsedLevelsAreSubtotals="1" fieldPosition="0">
        <references count="1">
          <reference field="0" count="1">
            <x v="7"/>
          </reference>
        </references>
      </pivotArea>
    </format>
    <format dxfId="194">
      <pivotArea dataOnly="0" labelOnly="1" fieldPosition="0">
        <references count="1">
          <reference field="0" count="1">
            <x v="7"/>
          </reference>
        </references>
      </pivotArea>
    </format>
    <format dxfId="193">
      <pivotArea collapsedLevelsAreSubtotals="1" fieldPosition="0">
        <references count="1">
          <reference field="0" count="1">
            <x v="8"/>
          </reference>
        </references>
      </pivotArea>
    </format>
    <format dxfId="192">
      <pivotArea dataOnly="0" labelOnly="1" fieldPosition="0">
        <references count="1">
          <reference field="0" count="1">
            <x v="8"/>
          </reference>
        </references>
      </pivotArea>
    </format>
    <format dxfId="191">
      <pivotArea collapsedLevelsAreSubtotals="1" fieldPosition="0">
        <references count="1">
          <reference field="0" count="1">
            <x v="9"/>
          </reference>
        </references>
      </pivotArea>
    </format>
    <format dxfId="190">
      <pivotArea dataOnly="0" labelOnly="1" fieldPosition="0">
        <references count="1">
          <reference field="0" count="1">
            <x v="9"/>
          </reference>
        </references>
      </pivotArea>
    </format>
    <format dxfId="189">
      <pivotArea collapsedLevelsAreSubtotals="1" fieldPosition="0">
        <references count="1">
          <reference field="0" count="1">
            <x v="10"/>
          </reference>
        </references>
      </pivotArea>
    </format>
    <format dxfId="188">
      <pivotArea dataOnly="0" labelOnly="1" fieldPosition="0">
        <references count="1">
          <reference field="0" count="1">
            <x v="10"/>
          </reference>
        </references>
      </pivotArea>
    </format>
    <format dxfId="187">
      <pivotArea collapsedLevelsAreSubtotals="1" fieldPosition="0">
        <references count="1">
          <reference field="0" count="1">
            <x v="11"/>
          </reference>
        </references>
      </pivotArea>
    </format>
    <format dxfId="186">
      <pivotArea dataOnly="0" labelOnly="1" fieldPosition="0">
        <references count="1">
          <reference field="0" count="1">
            <x v="11"/>
          </reference>
        </references>
      </pivotArea>
    </format>
    <format dxfId="185">
      <pivotArea collapsedLevelsAreSubtotals="1" fieldPosition="0">
        <references count="1">
          <reference field="0" count="1">
            <x v="12"/>
          </reference>
        </references>
      </pivotArea>
    </format>
    <format dxfId="184">
      <pivotArea dataOnly="0" labelOnly="1" fieldPosition="0">
        <references count="1">
          <reference field="0" count="1">
            <x v="12"/>
          </reference>
        </references>
      </pivotArea>
    </format>
    <format dxfId="183">
      <pivotArea collapsedLevelsAreSubtotals="1" fieldPosition="0">
        <references count="1">
          <reference field="0" count="1">
            <x v="13"/>
          </reference>
        </references>
      </pivotArea>
    </format>
    <format dxfId="182">
      <pivotArea dataOnly="0" labelOnly="1" fieldPosition="0">
        <references count="1">
          <reference field="0" count="1">
            <x v="13"/>
          </reference>
        </references>
      </pivotArea>
    </format>
    <format dxfId="181">
      <pivotArea collapsedLevelsAreSubtotals="1" fieldPosition="0">
        <references count="1">
          <reference field="0" count="1">
            <x v="15"/>
          </reference>
        </references>
      </pivotArea>
    </format>
    <format dxfId="180">
      <pivotArea dataOnly="0" labelOnly="1" fieldPosition="0">
        <references count="1">
          <reference field="0" count="1">
            <x v="15"/>
          </reference>
        </references>
      </pivotArea>
    </format>
    <format dxfId="179">
      <pivotArea collapsedLevelsAreSubtotals="1" fieldPosition="0">
        <references count="1">
          <reference field="0" count="1">
            <x v="16"/>
          </reference>
        </references>
      </pivotArea>
    </format>
    <format dxfId="178">
      <pivotArea dataOnly="0" labelOnly="1" fieldPosition="0">
        <references count="1">
          <reference field="0" count="1">
            <x v="16"/>
          </reference>
        </references>
      </pivotArea>
    </format>
    <format dxfId="177">
      <pivotArea collapsedLevelsAreSubtotals="1" fieldPosition="0">
        <references count="1">
          <reference field="0" count="1">
            <x v="17"/>
          </reference>
        </references>
      </pivotArea>
    </format>
    <format dxfId="176">
      <pivotArea dataOnly="0" labelOnly="1" fieldPosition="0">
        <references count="1">
          <reference field="0" count="1">
            <x v="17"/>
          </reference>
        </references>
      </pivotArea>
    </format>
    <format dxfId="175">
      <pivotArea collapsedLevelsAreSubtotals="1" fieldPosition="0">
        <references count="1">
          <reference field="0" count="1">
            <x v="18"/>
          </reference>
        </references>
      </pivotArea>
    </format>
    <format dxfId="174">
      <pivotArea dataOnly="0" labelOnly="1" fieldPosition="0">
        <references count="1">
          <reference field="0" count="1">
            <x v="18"/>
          </reference>
        </references>
      </pivotArea>
    </format>
    <format dxfId="173">
      <pivotArea collapsedLevelsAreSubtotals="1" fieldPosition="0">
        <references count="1">
          <reference field="0" count="1">
            <x v="19"/>
          </reference>
        </references>
      </pivotArea>
    </format>
    <format dxfId="172">
      <pivotArea dataOnly="0" labelOnly="1" fieldPosition="0">
        <references count="1">
          <reference field="0" count="1">
            <x v="19"/>
          </reference>
        </references>
      </pivotArea>
    </format>
    <format dxfId="171">
      <pivotArea collapsedLevelsAreSubtotals="1" fieldPosition="0">
        <references count="1">
          <reference field="0" count="1">
            <x v="21"/>
          </reference>
        </references>
      </pivotArea>
    </format>
    <format dxfId="170">
      <pivotArea collapsedLevelsAreSubtotals="1" fieldPosition="0">
        <references count="1">
          <reference field="0" count="1">
            <x v="22"/>
          </reference>
        </references>
      </pivotArea>
    </format>
    <format dxfId="169">
      <pivotArea collapsedLevelsAreSubtotals="1" fieldPosition="0">
        <references count="1">
          <reference field="0" count="1">
            <x v="23"/>
          </reference>
        </references>
      </pivotArea>
    </format>
    <format dxfId="168">
      <pivotArea collapsedLevelsAreSubtotals="1" fieldPosition="0">
        <references count="1">
          <reference field="0" count="1">
            <x v="24"/>
          </reference>
        </references>
      </pivotArea>
    </format>
    <format dxfId="167">
      <pivotArea collapsedLevelsAreSubtotals="1" fieldPosition="0">
        <references count="1">
          <reference field="0" count="1">
            <x v="25"/>
          </reference>
        </references>
      </pivotArea>
    </format>
    <format dxfId="166">
      <pivotArea collapsedLevelsAreSubtotals="1" fieldPosition="0">
        <references count="1">
          <reference field="0" count="1">
            <x v="27"/>
          </reference>
        </references>
      </pivotArea>
    </format>
    <format dxfId="165">
      <pivotArea collapsedLevelsAreSubtotals="1" fieldPosition="0">
        <references count="1">
          <reference field="0" count="1">
            <x v="28"/>
          </reference>
        </references>
      </pivotArea>
    </format>
    <format dxfId="164">
      <pivotArea collapsedLevelsAreSubtotals="1" fieldPosition="0">
        <references count="1">
          <reference field="0" count="1">
            <x v="29"/>
          </reference>
        </references>
      </pivotArea>
    </format>
    <format dxfId="163">
      <pivotArea collapsedLevelsAreSubtotals="1" fieldPosition="0">
        <references count="1">
          <reference field="0" count="1">
            <x v="30"/>
          </reference>
        </references>
      </pivotArea>
    </format>
    <format dxfId="162">
      <pivotArea collapsedLevelsAreSubtotals="1" fieldPosition="0">
        <references count="1">
          <reference field="0" count="1">
            <x v="31"/>
          </reference>
        </references>
      </pivotArea>
    </format>
    <format dxfId="161">
      <pivotArea collapsedLevelsAreSubtotals="1" fieldPosition="0">
        <references count="1">
          <reference field="0" count="1">
            <x v="32"/>
          </reference>
        </references>
      </pivotArea>
    </format>
    <format dxfId="160">
      <pivotArea collapsedLevelsAreSubtotals="1" fieldPosition="0">
        <references count="1">
          <reference field="0" count="1">
            <x v="33"/>
          </reference>
        </references>
      </pivotArea>
    </format>
    <format dxfId="159">
      <pivotArea collapsedLevelsAreSubtotals="1" fieldPosition="0">
        <references count="1">
          <reference field="0" count="1">
            <x v="34"/>
          </reference>
        </references>
      </pivotArea>
    </format>
    <format dxfId="158">
      <pivotArea collapsedLevelsAreSubtotals="1" fieldPosition="0">
        <references count="1">
          <reference field="0" count="1">
            <x v="35"/>
          </reference>
        </references>
      </pivotArea>
    </format>
    <format dxfId="157">
      <pivotArea collapsedLevelsAreSubtotals="1" fieldPosition="0">
        <references count="1">
          <reference field="0" count="1">
            <x v="37"/>
          </reference>
        </references>
      </pivotArea>
    </format>
    <format dxfId="156">
      <pivotArea collapsedLevelsAreSubtotals="1" fieldPosition="0">
        <references count="1">
          <reference field="0" count="1">
            <x v="38"/>
          </reference>
        </references>
      </pivotArea>
    </format>
    <format dxfId="155">
      <pivotArea collapsedLevelsAreSubtotals="1" fieldPosition="0">
        <references count="1">
          <reference field="0" count="1">
            <x v="39"/>
          </reference>
        </references>
      </pivotArea>
    </format>
    <format dxfId="154">
      <pivotArea collapsedLevelsAreSubtotals="1" fieldPosition="0">
        <references count="1">
          <reference field="0" count="1">
            <x v="40"/>
          </reference>
        </references>
      </pivotArea>
    </format>
    <format dxfId="153">
      <pivotArea collapsedLevelsAreSubtotals="1" fieldPosition="0">
        <references count="1">
          <reference field="0" count="1">
            <x v="41"/>
          </reference>
        </references>
      </pivotArea>
    </format>
    <format dxfId="152">
      <pivotArea collapsedLevelsAreSubtotals="1" fieldPosition="0">
        <references count="1">
          <reference field="0" count="1">
            <x v="42"/>
          </reference>
        </references>
      </pivotArea>
    </format>
    <format dxfId="151">
      <pivotArea collapsedLevelsAreSubtotals="1" fieldPosition="0">
        <references count="1">
          <reference field="0" count="1">
            <x v="43"/>
          </reference>
        </references>
      </pivotArea>
    </format>
    <format dxfId="150">
      <pivotArea collapsedLevelsAreSubtotals="1" fieldPosition="0">
        <references count="1">
          <reference field="0" count="1">
            <x v="45"/>
          </reference>
        </references>
      </pivotArea>
    </format>
    <format dxfId="149">
      <pivotArea collapsedLevelsAreSubtotals="1" fieldPosition="0">
        <references count="1">
          <reference field="0" count="1">
            <x v="46"/>
          </reference>
        </references>
      </pivotArea>
    </format>
    <format dxfId="148">
      <pivotArea collapsedLevelsAreSubtotals="1" fieldPosition="0">
        <references count="1">
          <reference field="0" count="1">
            <x v="47"/>
          </reference>
        </references>
      </pivotArea>
    </format>
    <format dxfId="147">
      <pivotArea collapsedLevelsAreSubtotals="1" fieldPosition="0">
        <references count="1">
          <reference field="0" count="1">
            <x v="48"/>
          </reference>
        </references>
      </pivotArea>
    </format>
    <format dxfId="146">
      <pivotArea collapsedLevelsAreSubtotals="1" fieldPosition="0">
        <references count="1">
          <reference field="0" count="1">
            <x v="49"/>
          </reference>
        </references>
      </pivotArea>
    </format>
    <format dxfId="145">
      <pivotArea collapsedLevelsAreSubtotals="1" fieldPosition="0">
        <references count="1">
          <reference field="0" count="1">
            <x v="50"/>
          </reference>
        </references>
      </pivotArea>
    </format>
    <format dxfId="144">
      <pivotArea collapsedLevelsAreSubtotals="1" fieldPosition="0">
        <references count="1">
          <reference field="0" count="1">
            <x v="52"/>
          </reference>
        </references>
      </pivotArea>
    </format>
    <format dxfId="143">
      <pivotArea collapsedLevelsAreSubtotals="1" fieldPosition="0">
        <references count="1">
          <reference field="0" count="1">
            <x v="53"/>
          </reference>
        </references>
      </pivotArea>
    </format>
    <format dxfId="142">
      <pivotArea collapsedLevelsAreSubtotals="1" fieldPosition="0">
        <references count="1">
          <reference field="0" count="1">
            <x v="54"/>
          </reference>
        </references>
      </pivotArea>
    </format>
    <format dxfId="141">
      <pivotArea collapsedLevelsAreSubtotals="1" fieldPosition="0">
        <references count="1">
          <reference field="0" count="1">
            <x v="55"/>
          </reference>
        </references>
      </pivotArea>
    </format>
    <format dxfId="140">
      <pivotArea collapsedLevelsAreSubtotals="1" fieldPosition="0">
        <references count="1">
          <reference field="0" count="1">
            <x v="56"/>
          </reference>
        </references>
      </pivotArea>
    </format>
    <format dxfId="139">
      <pivotArea collapsedLevelsAreSubtotals="1" fieldPosition="0">
        <references count="1">
          <reference field="0" count="1">
            <x v="57"/>
          </reference>
        </references>
      </pivotArea>
    </format>
    <format dxfId="138">
      <pivotArea collapsedLevelsAreSubtotals="1" fieldPosition="0">
        <references count="1">
          <reference field="0" count="1">
            <x v="58"/>
          </reference>
        </references>
      </pivotArea>
    </format>
    <format dxfId="137">
      <pivotArea dataOnly="0" labelOnly="1" fieldPosition="0">
        <references count="1">
          <reference field="0" count="34">
            <x v="21"/>
            <x v="22"/>
            <x v="23"/>
            <x v="24"/>
            <x v="25"/>
            <x v="27"/>
            <x v="28"/>
            <x v="29"/>
            <x v="30"/>
            <x v="31"/>
            <x v="32"/>
            <x v="33"/>
            <x v="34"/>
            <x v="35"/>
            <x v="37"/>
            <x v="38"/>
            <x v="39"/>
            <x v="40"/>
            <x v="41"/>
            <x v="42"/>
            <x v="43"/>
            <x v="45"/>
            <x v="46"/>
            <x v="47"/>
            <x v="48"/>
            <x v="49"/>
            <x v="50"/>
            <x v="52"/>
            <x v="53"/>
            <x v="54"/>
            <x v="55"/>
            <x v="56"/>
            <x v="57"/>
            <x v="58"/>
          </reference>
        </references>
      </pivotArea>
    </format>
    <format dxfId="136">
      <pivotArea outline="0" collapsedLevelsAreSubtotals="1" fieldPosition="0"/>
    </format>
    <format dxfId="135">
      <pivotArea collapsedLevelsAreSubtotals="1" fieldPosition="0">
        <references count="1">
          <reference field="0" count="1">
            <x v="20"/>
          </reference>
        </references>
      </pivotArea>
    </format>
    <format dxfId="134">
      <pivotArea dataOnly="0" labelOnly="1" fieldPosition="0">
        <references count="1">
          <reference field="0" count="1">
            <x v="20"/>
          </reference>
        </references>
      </pivotArea>
    </format>
    <format dxfId="133">
      <pivotArea collapsedLevelsAreSubtotals="1" fieldPosition="0">
        <references count="1">
          <reference field="0" count="1">
            <x v="51"/>
          </reference>
        </references>
      </pivotArea>
    </format>
    <format dxfId="132">
      <pivotArea dataOnly="0" labelOnly="1" fieldPosition="0">
        <references count="1">
          <reference field="0" count="1">
            <x v="51"/>
          </reference>
        </references>
      </pivotArea>
    </format>
    <format dxfId="131">
      <pivotArea collapsedLevelsAreSubtotals="1" fieldPosition="0">
        <references count="1">
          <reference field="0" count="1">
            <x v="36"/>
          </reference>
        </references>
      </pivotArea>
    </format>
    <format dxfId="130">
      <pivotArea dataOnly="0" labelOnly="1" fieldPosition="0">
        <references count="1">
          <reference field="0" count="1">
            <x v="36"/>
          </reference>
        </references>
      </pivotArea>
    </format>
  </formats>
  <pivotTableStyleInfo name="PivotStyleLight22"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2FE444B-F675-A04F-AC38-62C9AC04C769}" name="PivotTable9" cacheId="243" applyNumberFormats="0" applyBorderFormats="0" applyFontFormats="0" applyPatternFormats="0" applyAlignmentFormats="0" applyWidthHeightFormats="1" dataCaption="Values" grandTotalCaption=" " updatedVersion="8" minRefreshableVersion="3" useAutoFormatting="1" rowGrandTotals="0" colGrandTotals="0" itemPrintTitles="1" createdVersion="8" indent="0" outline="1" outlineData="1" multipleFieldFilters="0" rowHeaderCaption="Brand">
  <location ref="P48:R65" firstHeaderRow="0" firstDataRow="1" firstDataCol="1" rowPageCount="2" colPageCount="1"/>
  <pivotFields count="16">
    <pivotField showAll="0"/>
    <pivotField axis="axisRow" showAll="0" sortType="ascending">
      <items count="22">
        <item x="0"/>
        <item x="1"/>
        <item x="2"/>
        <item x="5"/>
        <item h="1" x="18"/>
        <item x="3"/>
        <item x="6"/>
        <item x="7"/>
        <item x="9"/>
        <item x="10"/>
        <item x="11"/>
        <item x="17"/>
        <item x="12"/>
        <item x="13"/>
        <item x="4"/>
        <item x="14"/>
        <item x="15"/>
        <item x="8"/>
        <item x="16"/>
        <item h="1" m="1" x="20"/>
        <item h="1" x="19"/>
        <item t="default"/>
      </items>
    </pivotField>
    <pivotField showAll="0"/>
    <pivotField showAll="0"/>
    <pivotField showAll="0"/>
    <pivotField showAll="0"/>
    <pivotField showAll="0"/>
    <pivotField showAll="0"/>
    <pivotField showAll="0"/>
    <pivotField showAll="0"/>
    <pivotField showAll="0"/>
    <pivotField axis="axisPage" multipleItemSelectionAllowed="1" showAll="0">
      <items count="14">
        <item h="1" x="0"/>
        <item h="1" x="1"/>
        <item h="1" x="12"/>
        <item h="1" x="2"/>
        <item h="1" x="3"/>
        <item h="1" x="4"/>
        <item x="5"/>
        <item h="1" x="6"/>
        <item h="1" x="7"/>
        <item h="1" x="8"/>
        <item h="1" x="9"/>
        <item h="1" x="10"/>
        <item h="1" x="11"/>
        <item t="default"/>
      </items>
    </pivotField>
    <pivotField axis="axisPage" multipleItemSelectionAllowed="1" showAll="0">
      <items count="54">
        <item h="1" x="0"/>
        <item x="1"/>
        <item h="1" x="2"/>
        <item h="1" m="1" x="3"/>
        <item h="1" m="1" x="4"/>
        <item h="1" m="1" x="5"/>
        <item h="1" m="1" x="6"/>
        <item h="1" m="1" x="7"/>
        <item h="1" m="1" x="8"/>
        <item h="1" m="1" x="9"/>
        <item h="1" m="1" x="10"/>
        <item h="1" m="1" x="11"/>
        <item h="1" m="1" x="12"/>
        <item h="1" m="1" x="13"/>
        <item h="1" m="1" x="14"/>
        <item h="1" m="1" x="15"/>
        <item h="1" m="1" x="16"/>
        <item h="1" m="1" x="17"/>
        <item h="1" m="1" x="18"/>
        <item h="1" m="1" x="19"/>
        <item h="1" m="1" x="20"/>
        <item h="1" m="1" x="21"/>
        <item h="1" m="1" x="22"/>
        <item h="1" m="1" x="23"/>
        <item h="1" m="1" x="24"/>
        <item h="1" m="1" x="25"/>
        <item h="1" m="1" x="26"/>
        <item h="1" m="1" x="27"/>
        <item h="1" m="1" x="28"/>
        <item h="1" m="1" x="29"/>
        <item h="1" m="1" x="30"/>
        <item h="1" m="1" x="31"/>
        <item h="1" m="1" x="32"/>
        <item h="1" m="1" x="33"/>
        <item h="1" m="1" x="34"/>
        <item h="1" m="1" x="35"/>
        <item h="1" m="1" x="36"/>
        <item h="1" m="1" x="37"/>
        <item h="1" m="1" x="38"/>
        <item h="1" m="1" x="39"/>
        <item h="1" m="1" x="40"/>
        <item h="1" m="1" x="41"/>
        <item h="1" m="1" x="42"/>
        <item h="1" m="1" x="43"/>
        <item h="1" m="1" x="44"/>
        <item h="1" m="1" x="45"/>
        <item h="1" m="1" x="46"/>
        <item h="1" m="1" x="47"/>
        <item h="1" m="1" x="48"/>
        <item h="1" m="1" x="49"/>
        <item h="1" m="1" x="50"/>
        <item h="1" m="1" x="51"/>
        <item h="1" m="1" x="52"/>
        <item t="default"/>
      </items>
    </pivotField>
    <pivotField showAll="0"/>
    <pivotField dataField="1" dragToRow="0" dragToCol="0" dragToPage="0" showAll="0" defaultSubtotal="0"/>
    <pivotField dataField="1" dragToRow="0" dragToCol="0" dragToPage="0" showAll="0" defaultSubtotal="0"/>
  </pivotFields>
  <rowFields count="1">
    <field x="1"/>
  </rowFields>
  <rowItems count="17">
    <i>
      <x/>
    </i>
    <i>
      <x v="1"/>
    </i>
    <i>
      <x v="2"/>
    </i>
    <i>
      <x v="3"/>
    </i>
    <i>
      <x v="5"/>
    </i>
    <i>
      <x v="6"/>
    </i>
    <i>
      <x v="8"/>
    </i>
    <i>
      <x v="9"/>
    </i>
    <i>
      <x v="10"/>
    </i>
    <i>
      <x v="11"/>
    </i>
    <i>
      <x v="12"/>
    </i>
    <i>
      <x v="13"/>
    </i>
    <i>
      <x v="14"/>
    </i>
    <i>
      <x v="15"/>
    </i>
    <i>
      <x v="16"/>
    </i>
    <i>
      <x v="17"/>
    </i>
    <i>
      <x v="18"/>
    </i>
  </rowItems>
  <colFields count="1">
    <field x="-2"/>
  </colFields>
  <colItems count="2">
    <i>
      <x/>
    </i>
    <i i="1">
      <x v="1"/>
    </i>
  </colItems>
  <pageFields count="2">
    <pageField fld="11" hier="-1"/>
    <pageField fld="12" hier="-1"/>
  </pageFields>
  <dataFields count="2">
    <dataField name="Visit/Chat %" fld="14" baseField="0" baseItem="0"/>
    <dataField name="Chat/Lead %" fld="15" baseField="0" baseItem="0"/>
  </dataFields>
  <formats count="3">
    <format dxfId="215">
      <pivotArea outline="0" collapsedLevelsAreSubtotals="1" fieldPosition="0"/>
    </format>
    <format dxfId="214">
      <pivotArea field="1" type="button" dataOnly="0" labelOnly="1" outline="0" axis="axisRow" fieldPosition="0"/>
    </format>
    <format dxfId="213">
      <pivotArea dataOnly="0" outline="0" fieldPosition="0">
        <references count="1">
          <reference field="4294967294" count="2">
            <x v="0"/>
            <x v="1"/>
          </reference>
        </references>
      </pivotArea>
    </format>
  </formats>
  <pivotTableStyleInfo name="PivotStyleLight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BF02B14-FAE3-44D8-BC6D-19B1E9BCE6DE}" name="PivotTable2" cacheId="24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Dealership">
  <location ref="A4:E201" firstHeaderRow="0" firstDataRow="1" firstDataCol="1" rowPageCount="2" colPageCount="1"/>
  <pivotFields count="13">
    <pivotField axis="axisRow" showAll="0">
      <items count="61">
        <item x="0"/>
        <item x="1"/>
        <item x="2"/>
        <item x="3"/>
        <item x="4"/>
        <item x="5"/>
        <item x="7"/>
        <item x="6"/>
        <item m="1" x="58"/>
        <item x="8"/>
        <item x="9"/>
        <item x="10"/>
        <item x="11"/>
        <item x="12"/>
        <item x="53"/>
        <item x="13"/>
        <item x="14"/>
        <item x="15"/>
        <item x="16"/>
        <item x="17"/>
        <item x="52"/>
        <item x="18"/>
        <item x="19"/>
        <item x="20"/>
        <item x="21"/>
        <item x="22"/>
        <item m="1" x="59"/>
        <item x="23"/>
        <item x="24"/>
        <item x="26"/>
        <item x="27"/>
        <item x="25"/>
        <item x="28"/>
        <item x="29"/>
        <item x="36"/>
        <item x="37"/>
        <item x="55"/>
        <item x="38"/>
        <item x="30"/>
        <item x="31"/>
        <item x="32"/>
        <item x="33"/>
        <item x="34"/>
        <item x="35"/>
        <item x="56"/>
        <item x="39"/>
        <item x="40"/>
        <item x="41"/>
        <item x="42"/>
        <item x="43"/>
        <item x="44"/>
        <item x="54"/>
        <item x="45"/>
        <item x="46"/>
        <item x="47"/>
        <item x="48"/>
        <item x="49"/>
        <item x="50"/>
        <item x="51"/>
        <item x="57"/>
        <item t="default"/>
      </items>
    </pivotField>
    <pivotField axis="axisRow" showAll="0">
      <items count="9">
        <item h="1" f="1" x="4"/>
        <item x="2"/>
        <item h="1" f="1" x="7"/>
        <item h="1" f="1" x="6"/>
        <item x="0"/>
        <item h="1" f="1" x="5"/>
        <item x="1"/>
        <item h="1" x="3"/>
        <item t="default"/>
      </items>
    </pivotField>
    <pivotField dataField="1" showAll="0"/>
    <pivotField dataField="1" showAll="0"/>
    <pivotField showAll="0"/>
    <pivotField dataField="1" showAll="0"/>
    <pivotField axis="axisPage" multipleItemSelectionAllowed="1" showAll="0">
      <items count="14">
        <item h="1" x="7"/>
        <item h="1" x="8"/>
        <item h="1" x="9"/>
        <item h="1" x="10"/>
        <item h="1" x="11"/>
        <item h="1" x="0"/>
        <item h="1" x="1"/>
        <item h="1" x="2"/>
        <item x="3"/>
        <item h="1" x="4"/>
        <item h="1" x="5"/>
        <item h="1" x="6"/>
        <item h="1" x="12"/>
        <item t="default"/>
      </items>
    </pivotField>
    <pivotField axis="axisPage" multipleItemSelectionAllowed="1" showAll="0">
      <items count="4">
        <item h="1" x="0"/>
        <item x="1"/>
        <item h="1" x="2"/>
        <item t="default"/>
      </items>
    </pivotField>
    <pivotField showAll="0">
      <items count="22">
        <item x="0"/>
        <item x="1"/>
        <item x="2"/>
        <item x="5"/>
        <item x="18"/>
        <item x="3"/>
        <item x="6"/>
        <item x="7"/>
        <item x="9"/>
        <item x="10"/>
        <item x="11"/>
        <item x="17"/>
        <item x="12"/>
        <item x="13"/>
        <item x="4"/>
        <item x="14"/>
        <item x="15"/>
        <item x="8"/>
        <item x="16"/>
        <item m="1" x="20"/>
        <item x="19"/>
        <item t="default"/>
      </items>
    </pivotField>
    <pivotField showAll="0">
      <items count="10">
        <item x="0"/>
        <item m="1" x="8"/>
        <item x="3"/>
        <item x="2"/>
        <item m="1" x="7"/>
        <item x="1"/>
        <item x="4"/>
        <item m="1" x="6"/>
        <item x="5"/>
        <item t="default"/>
      </items>
    </pivotField>
    <pivotField dragToRow="0" dragToCol="0" dragToPage="0" showAll="0" defaultSubtotal="0"/>
    <pivotField dragToRow="0" dragToCol="0" dragToPage="0" showAll="0" defaultSubtotal="0"/>
    <pivotField dataField="1" dragToRow="0" dragToCol="0" dragToPage="0" showAll="0" defaultSubtotal="0"/>
  </pivotFields>
  <rowFields count="2">
    <field x="0"/>
    <field x="1"/>
  </rowFields>
  <rowItems count="197">
    <i>
      <x/>
    </i>
    <i r="1">
      <x v="1"/>
    </i>
    <i r="1">
      <x v="4"/>
    </i>
    <i r="1">
      <x v="6"/>
    </i>
    <i>
      <x v="1"/>
    </i>
    <i r="1">
      <x v="1"/>
    </i>
    <i r="1">
      <x v="4"/>
    </i>
    <i r="1">
      <x v="6"/>
    </i>
    <i>
      <x v="2"/>
    </i>
    <i r="1">
      <x v="1"/>
    </i>
    <i r="1">
      <x v="4"/>
    </i>
    <i r="1">
      <x v="6"/>
    </i>
    <i>
      <x v="3"/>
    </i>
    <i r="1">
      <x v="1"/>
    </i>
    <i r="1">
      <x v="4"/>
    </i>
    <i r="1">
      <x v="6"/>
    </i>
    <i>
      <x v="4"/>
    </i>
    <i r="1">
      <x v="1"/>
    </i>
    <i r="1">
      <x v="4"/>
    </i>
    <i>
      <x v="5"/>
    </i>
    <i r="1">
      <x v="1"/>
    </i>
    <i r="1">
      <x v="4"/>
    </i>
    <i r="1">
      <x v="6"/>
    </i>
    <i>
      <x v="6"/>
    </i>
    <i r="1">
      <x v="1"/>
    </i>
    <i r="1">
      <x v="4"/>
    </i>
    <i r="1">
      <x v="6"/>
    </i>
    <i>
      <x v="7"/>
    </i>
    <i r="1">
      <x v="1"/>
    </i>
    <i r="1">
      <x v="4"/>
    </i>
    <i r="1">
      <x v="6"/>
    </i>
    <i>
      <x v="9"/>
    </i>
    <i r="1">
      <x v="1"/>
    </i>
    <i r="1">
      <x v="4"/>
    </i>
    <i r="1">
      <x v="6"/>
    </i>
    <i>
      <x v="10"/>
    </i>
    <i r="1">
      <x v="1"/>
    </i>
    <i r="1">
      <x v="4"/>
    </i>
    <i r="1">
      <x v="6"/>
    </i>
    <i>
      <x v="11"/>
    </i>
    <i r="1">
      <x v="1"/>
    </i>
    <i r="1">
      <x v="4"/>
    </i>
    <i r="1">
      <x v="6"/>
    </i>
    <i>
      <x v="12"/>
    </i>
    <i r="1">
      <x v="1"/>
    </i>
    <i r="1">
      <x v="4"/>
    </i>
    <i r="1">
      <x v="6"/>
    </i>
    <i>
      <x v="13"/>
    </i>
    <i r="1">
      <x v="1"/>
    </i>
    <i r="1">
      <x v="4"/>
    </i>
    <i r="1">
      <x v="6"/>
    </i>
    <i>
      <x v="14"/>
    </i>
    <i r="1">
      <x v="1"/>
    </i>
    <i r="1">
      <x v="4"/>
    </i>
    <i r="1">
      <x v="6"/>
    </i>
    <i>
      <x v="15"/>
    </i>
    <i r="1">
      <x v="1"/>
    </i>
    <i r="1">
      <x v="4"/>
    </i>
    <i r="1">
      <x v="6"/>
    </i>
    <i>
      <x v="16"/>
    </i>
    <i r="1">
      <x v="1"/>
    </i>
    <i r="1">
      <x v="4"/>
    </i>
    <i r="1">
      <x v="6"/>
    </i>
    <i>
      <x v="17"/>
    </i>
    <i r="1">
      <x v="1"/>
    </i>
    <i r="1">
      <x v="4"/>
    </i>
    <i>
      <x v="18"/>
    </i>
    <i r="1">
      <x v="1"/>
    </i>
    <i r="1">
      <x v="4"/>
    </i>
    <i r="1">
      <x v="6"/>
    </i>
    <i>
      <x v="19"/>
    </i>
    <i r="1">
      <x v="1"/>
    </i>
    <i r="1">
      <x v="4"/>
    </i>
    <i r="1">
      <x v="6"/>
    </i>
    <i>
      <x v="20"/>
    </i>
    <i r="1">
      <x v="1"/>
    </i>
    <i r="1">
      <x v="4"/>
    </i>
    <i r="1">
      <x v="6"/>
    </i>
    <i>
      <x v="21"/>
    </i>
    <i r="1">
      <x v="1"/>
    </i>
    <i r="1">
      <x v="4"/>
    </i>
    <i r="1">
      <x v="6"/>
    </i>
    <i>
      <x v="22"/>
    </i>
    <i r="1">
      <x v="1"/>
    </i>
    <i r="1">
      <x v="4"/>
    </i>
    <i r="1">
      <x v="6"/>
    </i>
    <i>
      <x v="24"/>
    </i>
    <i r="1">
      <x v="1"/>
    </i>
    <i r="1">
      <x v="4"/>
    </i>
    <i r="1">
      <x v="6"/>
    </i>
    <i>
      <x v="25"/>
    </i>
    <i r="1">
      <x v="1"/>
    </i>
    <i r="1">
      <x v="4"/>
    </i>
    <i r="1">
      <x v="6"/>
    </i>
    <i>
      <x v="28"/>
    </i>
    <i r="1">
      <x v="1"/>
    </i>
    <i r="1">
      <x v="4"/>
    </i>
    <i r="1">
      <x v="6"/>
    </i>
    <i>
      <x v="29"/>
    </i>
    <i r="1">
      <x v="1"/>
    </i>
    <i r="1">
      <x v="4"/>
    </i>
    <i r="1">
      <x v="6"/>
    </i>
    <i>
      <x v="31"/>
    </i>
    <i r="1">
      <x v="1"/>
    </i>
    <i r="1">
      <x v="4"/>
    </i>
    <i r="1">
      <x v="6"/>
    </i>
    <i>
      <x v="32"/>
    </i>
    <i r="1">
      <x v="1"/>
    </i>
    <i r="1">
      <x v="4"/>
    </i>
    <i>
      <x v="34"/>
    </i>
    <i r="1">
      <x v="1"/>
    </i>
    <i r="1">
      <x v="4"/>
    </i>
    <i r="1">
      <x v="6"/>
    </i>
    <i>
      <x v="36"/>
    </i>
    <i r="1">
      <x v="1"/>
    </i>
    <i r="1">
      <x v="4"/>
    </i>
    <i r="1">
      <x v="6"/>
    </i>
    <i>
      <x v="37"/>
    </i>
    <i r="1">
      <x v="1"/>
    </i>
    <i r="1">
      <x v="4"/>
    </i>
    <i r="1">
      <x v="6"/>
    </i>
    <i>
      <x v="38"/>
    </i>
    <i r="1">
      <x v="1"/>
    </i>
    <i r="1">
      <x v="4"/>
    </i>
    <i r="1">
      <x v="6"/>
    </i>
    <i>
      <x v="39"/>
    </i>
    <i r="1">
      <x v="1"/>
    </i>
    <i r="1">
      <x v="4"/>
    </i>
    <i r="1">
      <x v="6"/>
    </i>
    <i>
      <x v="40"/>
    </i>
    <i r="1">
      <x v="1"/>
    </i>
    <i r="1">
      <x v="4"/>
    </i>
    <i r="1">
      <x v="6"/>
    </i>
    <i>
      <x v="41"/>
    </i>
    <i r="1">
      <x v="1"/>
    </i>
    <i r="1">
      <x v="4"/>
    </i>
    <i r="1">
      <x v="6"/>
    </i>
    <i>
      <x v="42"/>
    </i>
    <i r="1">
      <x v="1"/>
    </i>
    <i r="1">
      <x v="4"/>
    </i>
    <i r="1">
      <x v="6"/>
    </i>
    <i>
      <x v="44"/>
    </i>
    <i r="1">
      <x v="4"/>
    </i>
    <i r="1">
      <x v="6"/>
    </i>
    <i>
      <x v="45"/>
    </i>
    <i r="1">
      <x v="1"/>
    </i>
    <i r="1">
      <x v="4"/>
    </i>
    <i r="1">
      <x v="6"/>
    </i>
    <i>
      <x v="46"/>
    </i>
    <i r="1">
      <x v="1"/>
    </i>
    <i r="1">
      <x v="4"/>
    </i>
    <i r="1">
      <x v="6"/>
    </i>
    <i>
      <x v="47"/>
    </i>
    <i r="1">
      <x v="1"/>
    </i>
    <i r="1">
      <x v="4"/>
    </i>
    <i r="1">
      <x v="6"/>
    </i>
    <i>
      <x v="48"/>
    </i>
    <i r="1">
      <x v="1"/>
    </i>
    <i r="1">
      <x v="4"/>
    </i>
    <i r="1">
      <x v="6"/>
    </i>
    <i>
      <x v="49"/>
    </i>
    <i r="1">
      <x v="1"/>
    </i>
    <i r="1">
      <x v="4"/>
    </i>
    <i r="1">
      <x v="6"/>
    </i>
    <i>
      <x v="50"/>
    </i>
    <i r="1">
      <x v="1"/>
    </i>
    <i r="1">
      <x v="4"/>
    </i>
    <i r="1">
      <x v="6"/>
    </i>
    <i>
      <x v="51"/>
    </i>
    <i r="1">
      <x v="1"/>
    </i>
    <i r="1">
      <x v="4"/>
    </i>
    <i r="1">
      <x v="6"/>
    </i>
    <i>
      <x v="52"/>
    </i>
    <i r="1">
      <x v="1"/>
    </i>
    <i r="1">
      <x v="4"/>
    </i>
    <i r="1">
      <x v="6"/>
    </i>
    <i>
      <x v="54"/>
    </i>
    <i r="1">
      <x v="1"/>
    </i>
    <i r="1">
      <x v="4"/>
    </i>
    <i r="1">
      <x v="6"/>
    </i>
    <i>
      <x v="55"/>
    </i>
    <i r="1">
      <x v="1"/>
    </i>
    <i r="1">
      <x v="4"/>
    </i>
    <i r="1">
      <x v="6"/>
    </i>
    <i>
      <x v="56"/>
    </i>
    <i r="1">
      <x v="1"/>
    </i>
    <i r="1">
      <x v="4"/>
    </i>
    <i r="1">
      <x v="6"/>
    </i>
    <i>
      <x v="57"/>
    </i>
    <i r="1">
      <x v="1"/>
    </i>
    <i r="1">
      <x v="4"/>
    </i>
    <i r="1">
      <x v="6"/>
    </i>
    <i>
      <x v="58"/>
    </i>
    <i r="1">
      <x v="1"/>
    </i>
    <i r="1">
      <x v="4"/>
    </i>
    <i r="1">
      <x v="6"/>
    </i>
    <i t="grand">
      <x/>
    </i>
  </rowItems>
  <colFields count="1">
    <field x="-2"/>
  </colFields>
  <colItems count="4">
    <i>
      <x/>
    </i>
    <i i="1">
      <x v="1"/>
    </i>
    <i i="2">
      <x v="2"/>
    </i>
    <i i="3">
      <x v="3"/>
    </i>
  </colItems>
  <pageFields count="2">
    <pageField fld="6" hier="-1"/>
    <pageField fld="7" hier="-1"/>
  </pageFields>
  <dataFields count="4">
    <dataField name="  Chats" fld="2" baseField="0" baseItem="0"/>
    <dataField name="  Leads" fld="3" baseField="0" baseItem="0"/>
    <dataField name=" Appointments" fld="5" baseField="0" baseItem="0"/>
    <dataField name="  Lead to Chat " fld="12" baseField="0" baseItem="0"/>
  </dataFields>
  <formats count="8">
    <format dxfId="14">
      <pivotArea outline="0" collapsedLevelsAreSubtotals="1" fieldPosition="0">
        <references count="1">
          <reference field="4294967294" count="1" selected="0">
            <x v="0"/>
          </reference>
        </references>
      </pivotArea>
    </format>
    <format dxfId="13">
      <pivotArea dataOnly="0" labelOnly="1" outline="0" fieldPosition="0">
        <references count="1">
          <reference field="4294967294" count="1">
            <x v="0"/>
          </reference>
        </references>
      </pivotArea>
    </format>
    <format dxfId="12">
      <pivotArea outline="0" collapsedLevelsAreSubtotals="1" fieldPosition="0">
        <references count="1">
          <reference field="4294967294" count="1" selected="0">
            <x v="1"/>
          </reference>
        </references>
      </pivotArea>
    </format>
    <format dxfId="11">
      <pivotArea dataOnly="0" labelOnly="1" outline="0" fieldPosition="0">
        <references count="1">
          <reference field="4294967294" count="1">
            <x v="1"/>
          </reference>
        </references>
      </pivotArea>
    </format>
    <format dxfId="10">
      <pivotArea outline="0" collapsedLevelsAreSubtotals="1" fieldPosition="0">
        <references count="1">
          <reference field="4294967294" count="1" selected="0">
            <x v="2"/>
          </reference>
        </references>
      </pivotArea>
    </format>
    <format dxfId="9">
      <pivotArea dataOnly="0" labelOnly="1" outline="0" fieldPosition="0">
        <references count="1">
          <reference field="4294967294" count="1">
            <x v="2"/>
          </reference>
        </references>
      </pivotArea>
    </format>
    <format dxfId="8">
      <pivotArea outline="0" collapsedLevelsAreSubtotals="1" fieldPosition="0">
        <references count="1">
          <reference field="4294967294" count="1" selected="0">
            <x v="3"/>
          </reference>
        </references>
      </pivotArea>
    </format>
    <format dxfId="7">
      <pivotArea dataOnly="0" labelOnly="1" outline="0" fieldPosition="0">
        <references count="1">
          <reference field="4294967294"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6A59C9CA-9CA1-4023-A82D-471C8A0371D6}" name="PivotTable1" cacheId="24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203" firstHeaderRow="0" firstDataRow="1" firstDataCol="1" rowPageCount="1" colPageCount="1"/>
  <pivotFields count="7">
    <pivotField axis="axisRow" showAll="0">
      <items count="52">
        <item x="0"/>
        <item x="1"/>
        <item x="2"/>
        <item x="3"/>
        <item x="4"/>
        <item x="5"/>
        <item x="6"/>
        <item x="7"/>
        <item x="8"/>
        <item x="9"/>
        <item x="10"/>
        <item x="11"/>
        <item x="12"/>
        <item x="13"/>
        <item x="14"/>
        <item x="15"/>
        <item x="16"/>
        <item x="17"/>
        <item x="18"/>
        <item x="19"/>
        <item x="20"/>
        <item x="21"/>
        <item x="22"/>
        <item x="23"/>
        <item x="24"/>
        <item x="26"/>
        <item x="25"/>
        <item x="27"/>
        <item x="33"/>
        <item x="34"/>
        <item x="35"/>
        <item x="28"/>
        <item x="29"/>
        <item x="30"/>
        <item x="31"/>
        <item x="32"/>
        <item x="36"/>
        <item x="37"/>
        <item x="38"/>
        <item x="39"/>
        <item x="40"/>
        <item x="41"/>
        <item x="42"/>
        <item x="43"/>
        <item x="44"/>
        <item x="45"/>
        <item x="46"/>
        <item x="47"/>
        <item x="48"/>
        <item x="49"/>
        <item x="50"/>
        <item t="default"/>
      </items>
    </pivotField>
    <pivotField axis="axisRow" showAll="0">
      <items count="5">
        <item x="0"/>
        <item x="1"/>
        <item x="2"/>
        <item x="3"/>
        <item t="default"/>
      </items>
    </pivotField>
    <pivotField dataField="1" showAll="0"/>
    <pivotField dataField="1" showAll="0"/>
    <pivotField showAll="0"/>
    <pivotField dataField="1" showAll="0"/>
    <pivotField axis="axisPage" multipleItemSelectionAllowed="1" showAll="0">
      <items count="5">
        <item h="1" x="0"/>
        <item h="1" x="3"/>
        <item h="1" x="1"/>
        <item x="2"/>
        <item t="default"/>
      </items>
    </pivotField>
  </pivotFields>
  <rowFields count="2">
    <field x="0"/>
    <field x="1"/>
  </rowFields>
  <rowItems count="200">
    <i>
      <x/>
    </i>
    <i r="1">
      <x/>
    </i>
    <i r="1">
      <x v="1"/>
    </i>
    <i r="1">
      <x v="2"/>
    </i>
    <i>
      <x v="1"/>
    </i>
    <i r="1">
      <x/>
    </i>
    <i r="1">
      <x v="1"/>
    </i>
    <i r="1">
      <x v="2"/>
    </i>
    <i>
      <x v="2"/>
    </i>
    <i r="1">
      <x/>
    </i>
    <i r="1">
      <x v="1"/>
    </i>
    <i r="1">
      <x v="2"/>
    </i>
    <i>
      <x v="3"/>
    </i>
    <i r="1">
      <x/>
    </i>
    <i r="1">
      <x v="1"/>
    </i>
    <i r="1">
      <x v="2"/>
    </i>
    <i>
      <x v="4"/>
    </i>
    <i r="1">
      <x/>
    </i>
    <i r="1">
      <x v="1"/>
    </i>
    <i r="1">
      <x v="2"/>
    </i>
    <i>
      <x v="5"/>
    </i>
    <i r="1">
      <x/>
    </i>
    <i r="1">
      <x v="1"/>
    </i>
    <i r="1">
      <x v="2"/>
    </i>
    <i>
      <x v="6"/>
    </i>
    <i r="1">
      <x/>
    </i>
    <i r="1">
      <x v="1"/>
    </i>
    <i r="1">
      <x v="2"/>
    </i>
    <i>
      <x v="7"/>
    </i>
    <i r="1">
      <x/>
    </i>
    <i r="1">
      <x v="1"/>
    </i>
    <i r="1">
      <x v="2"/>
    </i>
    <i>
      <x v="8"/>
    </i>
    <i r="1">
      <x/>
    </i>
    <i r="1">
      <x v="1"/>
    </i>
    <i r="1">
      <x v="2"/>
    </i>
    <i>
      <x v="9"/>
    </i>
    <i r="1">
      <x/>
    </i>
    <i r="1">
      <x v="1"/>
    </i>
    <i r="1">
      <x v="2"/>
    </i>
    <i>
      <x v="10"/>
    </i>
    <i r="1">
      <x/>
    </i>
    <i r="1">
      <x v="1"/>
    </i>
    <i r="1">
      <x v="2"/>
    </i>
    <i>
      <x v="11"/>
    </i>
    <i r="1">
      <x/>
    </i>
    <i r="1">
      <x v="1"/>
    </i>
    <i r="1">
      <x v="2"/>
    </i>
    <i>
      <x v="12"/>
    </i>
    <i r="1">
      <x/>
    </i>
    <i r="1">
      <x v="1"/>
    </i>
    <i r="1">
      <x v="2"/>
    </i>
    <i>
      <x v="13"/>
    </i>
    <i r="1">
      <x/>
    </i>
    <i r="1">
      <x v="1"/>
    </i>
    <i r="1">
      <x v="2"/>
    </i>
    <i>
      <x v="14"/>
    </i>
    <i r="1">
      <x/>
    </i>
    <i r="1">
      <x v="1"/>
    </i>
    <i r="1">
      <x v="2"/>
    </i>
    <i>
      <x v="15"/>
    </i>
    <i r="1">
      <x/>
    </i>
    <i r="1">
      <x v="1"/>
    </i>
    <i r="1">
      <x v="2"/>
    </i>
    <i>
      <x v="16"/>
    </i>
    <i r="1">
      <x/>
    </i>
    <i r="1">
      <x v="1"/>
    </i>
    <i r="1">
      <x v="2"/>
    </i>
    <i>
      <x v="17"/>
    </i>
    <i r="1">
      <x/>
    </i>
    <i r="1">
      <x v="1"/>
    </i>
    <i r="1">
      <x v="2"/>
    </i>
    <i>
      <x v="18"/>
    </i>
    <i r="1">
      <x/>
    </i>
    <i r="1">
      <x v="1"/>
    </i>
    <i r="1">
      <x v="2"/>
    </i>
    <i>
      <x v="19"/>
    </i>
    <i r="1">
      <x/>
    </i>
    <i r="1">
      <x v="1"/>
    </i>
    <i r="1">
      <x v="2"/>
    </i>
    <i>
      <x v="20"/>
    </i>
    <i r="1">
      <x/>
    </i>
    <i r="1">
      <x v="1"/>
    </i>
    <i r="1">
      <x v="2"/>
    </i>
    <i>
      <x v="21"/>
    </i>
    <i r="1">
      <x/>
    </i>
    <i r="1">
      <x v="1"/>
    </i>
    <i r="1">
      <x v="2"/>
    </i>
    <i>
      <x v="22"/>
    </i>
    <i r="1">
      <x/>
    </i>
    <i r="1">
      <x v="1"/>
    </i>
    <i r="1">
      <x v="2"/>
    </i>
    <i>
      <x v="23"/>
    </i>
    <i r="1">
      <x/>
    </i>
    <i r="1">
      <x v="1"/>
    </i>
    <i r="1">
      <x v="2"/>
    </i>
    <i>
      <x v="24"/>
    </i>
    <i r="1">
      <x/>
    </i>
    <i r="1">
      <x v="1"/>
    </i>
    <i r="1">
      <x v="2"/>
    </i>
    <i>
      <x v="25"/>
    </i>
    <i r="1">
      <x/>
    </i>
    <i r="1">
      <x v="1"/>
    </i>
    <i r="1">
      <x v="2"/>
    </i>
    <i>
      <x v="26"/>
    </i>
    <i r="1">
      <x/>
    </i>
    <i r="1">
      <x v="1"/>
    </i>
    <i r="1">
      <x v="2"/>
    </i>
    <i>
      <x v="27"/>
    </i>
    <i r="1">
      <x/>
    </i>
    <i r="1">
      <x v="1"/>
    </i>
    <i r="1">
      <x v="2"/>
    </i>
    <i>
      <x v="28"/>
    </i>
    <i r="1">
      <x/>
    </i>
    <i r="1">
      <x v="1"/>
    </i>
    <i r="1">
      <x v="2"/>
    </i>
    <i>
      <x v="29"/>
    </i>
    <i r="1">
      <x/>
    </i>
    <i r="1">
      <x v="1"/>
    </i>
    <i r="1">
      <x v="2"/>
    </i>
    <i>
      <x v="30"/>
    </i>
    <i r="1">
      <x/>
    </i>
    <i r="1">
      <x v="1"/>
    </i>
    <i r="1">
      <x v="2"/>
    </i>
    <i>
      <x v="31"/>
    </i>
    <i r="1">
      <x/>
    </i>
    <i r="1">
      <x v="1"/>
    </i>
    <i r="1">
      <x v="2"/>
    </i>
    <i>
      <x v="32"/>
    </i>
    <i r="1">
      <x/>
    </i>
    <i r="1">
      <x v="1"/>
    </i>
    <i r="1">
      <x v="2"/>
    </i>
    <i>
      <x v="33"/>
    </i>
    <i r="1">
      <x/>
    </i>
    <i r="1">
      <x v="1"/>
    </i>
    <i r="1">
      <x v="2"/>
    </i>
    <i>
      <x v="34"/>
    </i>
    <i r="1">
      <x/>
    </i>
    <i r="1">
      <x v="1"/>
    </i>
    <i r="1">
      <x v="2"/>
    </i>
    <i>
      <x v="35"/>
    </i>
    <i r="1">
      <x/>
    </i>
    <i r="1">
      <x v="1"/>
    </i>
    <i r="1">
      <x v="2"/>
    </i>
    <i>
      <x v="36"/>
    </i>
    <i r="1">
      <x v="1"/>
    </i>
    <i r="1">
      <x v="2"/>
    </i>
    <i>
      <x v="37"/>
    </i>
    <i r="1">
      <x/>
    </i>
    <i r="1">
      <x v="1"/>
    </i>
    <i r="1">
      <x v="2"/>
    </i>
    <i>
      <x v="38"/>
    </i>
    <i r="1">
      <x/>
    </i>
    <i r="1">
      <x v="1"/>
    </i>
    <i r="1">
      <x v="2"/>
    </i>
    <i>
      <x v="39"/>
    </i>
    <i r="1">
      <x/>
    </i>
    <i r="1">
      <x v="1"/>
    </i>
    <i r="1">
      <x v="2"/>
    </i>
    <i>
      <x v="40"/>
    </i>
    <i r="1">
      <x/>
    </i>
    <i r="1">
      <x v="1"/>
    </i>
    <i r="1">
      <x v="2"/>
    </i>
    <i>
      <x v="41"/>
    </i>
    <i r="1">
      <x/>
    </i>
    <i r="1">
      <x v="1"/>
    </i>
    <i r="1">
      <x v="2"/>
    </i>
    <i>
      <x v="42"/>
    </i>
    <i r="1">
      <x/>
    </i>
    <i r="1">
      <x v="1"/>
    </i>
    <i r="1">
      <x v="2"/>
    </i>
    <i>
      <x v="43"/>
    </i>
    <i r="1">
      <x/>
    </i>
    <i r="1">
      <x v="1"/>
    </i>
    <i r="1">
      <x v="2"/>
    </i>
    <i>
      <x v="44"/>
    </i>
    <i r="1">
      <x/>
    </i>
    <i r="1">
      <x v="1"/>
    </i>
    <i r="1">
      <x v="2"/>
    </i>
    <i>
      <x v="45"/>
    </i>
    <i r="1">
      <x/>
    </i>
    <i r="1">
      <x v="1"/>
    </i>
    <i r="1">
      <x v="2"/>
    </i>
    <i>
      <x v="46"/>
    </i>
    <i r="1">
      <x/>
    </i>
    <i r="1">
      <x v="1"/>
    </i>
    <i r="1">
      <x v="2"/>
    </i>
    <i>
      <x v="47"/>
    </i>
    <i r="1">
      <x/>
    </i>
    <i r="1">
      <x v="1"/>
    </i>
    <i r="1">
      <x v="2"/>
    </i>
    <i>
      <x v="48"/>
    </i>
    <i r="1">
      <x/>
    </i>
    <i r="1">
      <x v="1"/>
    </i>
    <i r="1">
      <x v="2"/>
    </i>
    <i>
      <x v="49"/>
    </i>
    <i r="1">
      <x/>
    </i>
    <i r="1">
      <x v="1"/>
    </i>
    <i r="1">
      <x v="2"/>
    </i>
    <i t="grand">
      <x/>
    </i>
  </rowItems>
  <colFields count="1">
    <field x="-2"/>
  </colFields>
  <colItems count="3">
    <i>
      <x/>
    </i>
    <i i="1">
      <x v="1"/>
    </i>
    <i i="2">
      <x v="2"/>
    </i>
  </colItems>
  <pageFields count="1">
    <pageField fld="6" hier="-1"/>
  </pageFields>
  <dataFields count="3">
    <dataField name=" Chats" fld="2" baseField="0" baseItem="0"/>
    <dataField name=" Leads" fld="3" baseField="0" baseItem="0"/>
    <dataField name="  Appointments" fld="5" baseField="0" baseItem="0"/>
  </dataFields>
  <formats count="7">
    <format dxfId="6">
      <pivotArea outline="0" collapsedLevelsAreSubtotals="1" fieldPosition="0">
        <references count="1">
          <reference field="4294967294" count="1" selected="0">
            <x v="2"/>
          </reference>
        </references>
      </pivotArea>
    </format>
    <format dxfId="5">
      <pivotArea dataOnly="0" labelOnly="1" outline="0" fieldPosition="0">
        <references count="1">
          <reference field="4294967294" count="1">
            <x v="2"/>
          </reference>
        </references>
      </pivotArea>
    </format>
    <format dxfId="4">
      <pivotArea outline="0" collapsedLevelsAreSubtotals="1" fieldPosition="0">
        <references count="1">
          <reference field="4294967294" count="1" selected="0">
            <x v="1"/>
          </reference>
        </references>
      </pivotArea>
    </format>
    <format dxfId="3">
      <pivotArea dataOnly="0" labelOnly="1" outline="0" fieldPosition="0">
        <references count="1">
          <reference field="4294967294" count="1">
            <x v="1"/>
          </reference>
        </references>
      </pivotArea>
    </format>
    <format dxfId="2">
      <pivotArea outline="0" collapsedLevelsAreSubtotals="1" fieldPosition="0">
        <references count="1">
          <reference field="4294967294" count="1" selected="0">
            <x v="0"/>
          </reference>
        </references>
      </pivotArea>
    </format>
    <format dxfId="1">
      <pivotArea dataOnly="0" labelOnly="1" outline="0" fieldPosition="0">
        <references count="1">
          <reference field="6" count="0"/>
        </references>
      </pivotArea>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0E33D9B-2A19-E74A-8732-2199942307B5}" name="PivotTable5" cacheId="24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5" firstHeaderRow="0" firstDataRow="1" firstDataCol="1"/>
  <pivotFields count="7">
    <pivotField showAll="0"/>
    <pivotField axis="axisRow" showAll="0">
      <items count="3">
        <item x="0"/>
        <item h="1" x="1"/>
        <item t="default"/>
      </items>
    </pivotField>
    <pivotField showAll="0"/>
    <pivotField dataField="1" showAll="0"/>
    <pivotField dataField="1" showAll="0"/>
    <pivotField dataField="1" showAll="0"/>
    <pivotField dataField="1" showAll="0"/>
  </pivotFields>
  <rowFields count="1">
    <field x="1"/>
  </rowFields>
  <rowItems count="2">
    <i>
      <x/>
    </i>
    <i t="grand">
      <x/>
    </i>
  </rowItems>
  <colFields count="1">
    <field x="-2"/>
  </colFields>
  <colItems count="4">
    <i>
      <x/>
    </i>
    <i i="1">
      <x v="1"/>
    </i>
    <i i="2">
      <x v="2"/>
    </i>
    <i i="3">
      <x v="3"/>
    </i>
  </colItems>
  <dataFields count="4">
    <dataField name="Sum of Chats Answered First" fld="6" baseField="0" baseItem="0"/>
    <dataField name="Sum of Chats Participated" fld="3" baseField="0" baseItem="0"/>
    <dataField name="Sum of Leads" fld="4" baseField="0" baseItem="0"/>
    <dataField name="Sum of Lead %"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B1EF0CF-E363-1F4F-8B5D-9B6590688674}" name="PivotTable7" cacheId="24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4" firstHeaderRow="0" firstDataRow="1" firstDataCol="1" rowPageCount="1" colPageCount="1"/>
  <pivotFields count="11">
    <pivotField showAll="0"/>
    <pivotField showAll="0"/>
    <pivotField axis="axisRow" showAll="0">
      <items count="4">
        <item m="1" x="1"/>
        <item m="1" x="2"/>
        <item h="1" x="0"/>
        <item t="default"/>
      </items>
    </pivotField>
    <pivotField showAll="0"/>
    <pivotField dataField="1" showAll="0"/>
    <pivotField dataField="1" showAll="0"/>
    <pivotField dataField="1" showAll="0"/>
    <pivotField dataField="1" showAll="0"/>
    <pivotField showAll="0"/>
    <pivotField showAll="0"/>
    <pivotField axis="axisPage" multipleItemSelectionAllowed="1" showAll="0">
      <items count="4">
        <item h="1" m="1" x="1"/>
        <item m="1" x="2"/>
        <item h="1" x="0"/>
        <item t="default"/>
      </items>
    </pivotField>
  </pivotFields>
  <rowFields count="1">
    <field x="2"/>
  </rowFields>
  <rowItems count="1">
    <i t="grand">
      <x/>
    </i>
  </rowItems>
  <colFields count="1">
    <field x="-2"/>
  </colFields>
  <colItems count="4">
    <i>
      <x/>
    </i>
    <i i="1">
      <x v="1"/>
    </i>
    <i i="2">
      <x v="2"/>
    </i>
    <i i="3">
      <x v="3"/>
    </i>
  </colItems>
  <pageFields count="1">
    <pageField fld="10" hier="-1"/>
  </pageFields>
  <dataFields count="4">
    <dataField name="Sum of Sessions Joined" fld="4" baseField="0" baseItem="0"/>
    <dataField name="Sum of Chats Participated" fld="5" baseField="0" baseItem="0"/>
    <dataField name="Sum of Chats Answered First" fld="6" baseField="0" baseItem="0"/>
    <dataField name="Sum of Agent Leads"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Brand" xr10:uid="{45688CAD-7DAB-DB4C-AF05-456F346580E0}" sourceName="Brand">
  <pivotTables>
    <pivotTable tabId="2" name="PivotTable28"/>
  </pivotTables>
  <data>
    <tabular pivotCacheId="159526212">
      <items count="21">
        <i x="0" s="1"/>
        <i x="1" s="1"/>
        <i x="2" s="1"/>
        <i x="5" s="1"/>
        <i x="3" s="1"/>
        <i x="6" s="1"/>
        <i x="9" s="1"/>
        <i x="10" s="1"/>
        <i x="11" s="1"/>
        <i x="17" s="1"/>
        <i x="12" s="1"/>
        <i x="13" s="1"/>
        <i x="4" s="1"/>
        <i x="14" s="1"/>
        <i x="15" s="1"/>
        <i x="8" s="1"/>
        <i x="16" s="1"/>
        <i x="18" s="1" nd="1"/>
        <i x="7" s="1" nd="1"/>
        <i x="20" s="1" nd="1"/>
        <i x="19"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ket" xr10:uid="{C51BE899-C062-564A-84FC-C472A2838562}" sourceName="Market">
  <pivotTables>
    <pivotTable tabId="2" name="PivotTable28"/>
  </pivotTables>
  <data>
    <tabular pivotCacheId="159526212">
      <items count="9">
        <i x="0" s="1"/>
        <i x="3" s="1"/>
        <i x="2" s="1"/>
        <i x="1" s="1"/>
        <i x="4" s="1"/>
        <i x="8" s="1" nd="1"/>
        <i x="7" s="1" nd="1"/>
        <i x="6" s="1" nd="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rand" xr10:uid="{F8E691C8-A787-0946-8E9C-229517547831}" cache="Slicer_Brand" caption="Brand" style="SlicerStyleOther1" rowHeight="251883"/>
  <slicer name="Market" xr10:uid="{868E6FB0-FA4E-6C40-96F4-C5FDAB26E9E1}" cache="Slicer_Market" caption="Market" style="SlicerStyleOther1" rowHeight="251883"/>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DD190-78D1-B24C-9A2F-8ED5518C7768}">
  <sheetPr>
    <tabColor theme="5" tint="-0.249977111117893"/>
  </sheetPr>
  <dimension ref="A2:AA248"/>
  <sheetViews>
    <sheetView tabSelected="1" zoomScaleNormal="100" zoomScaleSheetLayoutView="50" workbookViewId="0">
      <selection activeCell="I28" sqref="I28"/>
    </sheetView>
  </sheetViews>
  <sheetFormatPr baseColWidth="10" defaultColWidth="11" defaultRowHeight="16" x14ac:dyDescent="0.2"/>
  <cols>
    <col min="1" max="1" width="36.6640625" bestFit="1" customWidth="1"/>
    <col min="2" max="2" width="12.1640625" bestFit="1" customWidth="1"/>
    <col min="3" max="3" width="5.1640625" bestFit="1" customWidth="1"/>
    <col min="4" max="4" width="11.33203125" bestFit="1" customWidth="1"/>
    <col min="5" max="5" width="5.1640625" bestFit="1" customWidth="1"/>
    <col min="6" max="6" width="11.5" bestFit="1" customWidth="1"/>
    <col min="7" max="7" width="11.83203125" bestFit="1" customWidth="1"/>
    <col min="8" max="8" width="13.83203125" bestFit="1" customWidth="1"/>
    <col min="11" max="11" width="13.1640625" bestFit="1" customWidth="1"/>
    <col min="12" max="12" width="12.33203125" bestFit="1" customWidth="1"/>
    <col min="13" max="13" width="7.1640625" style="28" bestFit="1" customWidth="1"/>
    <col min="14" max="14" width="11.5" bestFit="1" customWidth="1"/>
    <col min="15" max="15" width="13.83203125" style="28" bestFit="1" customWidth="1"/>
    <col min="16" max="16" width="13.83203125" bestFit="1" customWidth="1"/>
    <col min="17" max="17" width="12.1640625" bestFit="1" customWidth="1"/>
    <col min="18" max="18" width="11.5" style="22" bestFit="1" customWidth="1"/>
    <col min="19" max="19" width="13.83203125" style="29" bestFit="1" customWidth="1"/>
    <col min="20" max="20" width="25.5" bestFit="1" customWidth="1"/>
    <col min="21" max="21" width="25.6640625" style="22" bestFit="1" customWidth="1"/>
    <col min="22" max="22" width="7.1640625" bestFit="1" customWidth="1"/>
    <col min="23" max="23" width="11.5" style="22" bestFit="1" customWidth="1"/>
    <col min="24" max="24" width="9.83203125" bestFit="1" customWidth="1"/>
    <col min="25" max="25" width="13.83203125" bestFit="1" customWidth="1"/>
    <col min="26" max="26" width="19.33203125" bestFit="1" customWidth="1"/>
    <col min="27" max="27" width="13.83203125" style="22" bestFit="1" customWidth="1"/>
    <col min="28" max="28" width="15.1640625" bestFit="1" customWidth="1"/>
    <col min="29" max="29" width="19.33203125" bestFit="1" customWidth="1"/>
    <col min="30" max="30" width="15.1640625" bestFit="1" customWidth="1"/>
    <col min="31" max="31" width="9.5" bestFit="1" customWidth="1"/>
    <col min="32" max="32" width="19.33203125" bestFit="1" customWidth="1"/>
  </cols>
  <sheetData>
    <row r="2" spans="1:18" x14ac:dyDescent="0.2">
      <c r="A2" s="11" t="s">
        <v>0</v>
      </c>
      <c r="B2" t="s">
        <v>1</v>
      </c>
    </row>
    <row r="3" spans="1:18" x14ac:dyDescent="0.2">
      <c r="A3" s="11" t="s">
        <v>2</v>
      </c>
      <c r="B3" s="12">
        <v>2024</v>
      </c>
    </row>
    <row r="4" spans="1:18" ht="17" thickBot="1" x14ac:dyDescent="0.25">
      <c r="A4" s="55" t="s">
        <v>3</v>
      </c>
      <c r="B4" s="55"/>
      <c r="C4" s="55"/>
      <c r="D4" s="55"/>
      <c r="E4" s="55"/>
      <c r="F4" s="55"/>
      <c r="G4" s="55"/>
    </row>
    <row r="5" spans="1:18" ht="17" thickBot="1" x14ac:dyDescent="0.25">
      <c r="A5" s="20" t="s">
        <v>4</v>
      </c>
      <c r="B5" s="21" t="s">
        <v>5</v>
      </c>
      <c r="C5" s="21" t="s">
        <v>6</v>
      </c>
      <c r="D5" s="21" t="s">
        <v>7</v>
      </c>
      <c r="E5" s="21" t="s">
        <v>8</v>
      </c>
      <c r="F5" s="21" t="s">
        <v>9</v>
      </c>
      <c r="G5" s="21" t="s">
        <v>10</v>
      </c>
      <c r="M5" s="42"/>
      <c r="N5" s="43"/>
    </row>
    <row r="6" spans="1:18" ht="19" x14ac:dyDescent="0.25">
      <c r="A6" s="24" t="s">
        <v>11</v>
      </c>
      <c r="B6" s="50">
        <v>18333</v>
      </c>
      <c r="C6" s="50">
        <v>64</v>
      </c>
      <c r="D6" s="30">
        <v>3.4909725631375116E-3</v>
      </c>
      <c r="E6" s="50">
        <v>32</v>
      </c>
      <c r="F6" s="30">
        <v>0.5</v>
      </c>
      <c r="G6" s="50">
        <v>4</v>
      </c>
      <c r="K6" s="57" t="s">
        <v>12</v>
      </c>
      <c r="L6" s="58"/>
      <c r="M6" s="57" t="s">
        <v>13</v>
      </c>
      <c r="N6" s="58"/>
      <c r="O6" s="57" t="s">
        <v>14</v>
      </c>
      <c r="P6" s="58"/>
      <c r="Q6" s="57" t="s">
        <v>15</v>
      </c>
      <c r="R6" s="58"/>
    </row>
    <row r="7" spans="1:18" ht="19" x14ac:dyDescent="0.25">
      <c r="A7" s="24" t="s">
        <v>16</v>
      </c>
      <c r="B7" s="50">
        <v>7664</v>
      </c>
      <c r="C7" s="50">
        <v>25</v>
      </c>
      <c r="D7" s="30">
        <v>3.2620041753653444E-3</v>
      </c>
      <c r="E7" s="50">
        <v>22</v>
      </c>
      <c r="F7" s="30">
        <v>0.88</v>
      </c>
      <c r="G7" s="50">
        <v>6</v>
      </c>
      <c r="K7" s="59"/>
      <c r="L7" s="60"/>
      <c r="M7" s="59"/>
      <c r="N7" s="60"/>
      <c r="O7" s="59"/>
      <c r="P7" s="60"/>
      <c r="Q7" s="59"/>
      <c r="R7" s="60"/>
    </row>
    <row r="8" spans="1:18" ht="19" x14ac:dyDescent="0.25">
      <c r="A8" s="24" t="s">
        <v>17</v>
      </c>
      <c r="B8" s="50">
        <v>13416</v>
      </c>
      <c r="C8" s="50">
        <v>41</v>
      </c>
      <c r="D8" s="30">
        <v>3.0560524746571257E-3</v>
      </c>
      <c r="E8" s="50">
        <v>31</v>
      </c>
      <c r="F8" s="30">
        <v>0.75609756097560976</v>
      </c>
      <c r="G8" s="50">
        <v>5</v>
      </c>
      <c r="K8" s="59"/>
      <c r="L8" s="60"/>
      <c r="M8" s="59"/>
      <c r="N8" s="60"/>
      <c r="O8" s="59"/>
      <c r="P8" s="60"/>
      <c r="Q8" s="59"/>
      <c r="R8" s="60"/>
    </row>
    <row r="9" spans="1:18" ht="19" x14ac:dyDescent="0.25">
      <c r="A9" s="24" t="s">
        <v>18</v>
      </c>
      <c r="B9" s="50">
        <v>12092</v>
      </c>
      <c r="C9" s="50">
        <v>33</v>
      </c>
      <c r="D9" s="30">
        <v>2.7290770757525638E-3</v>
      </c>
      <c r="E9" s="50">
        <v>22</v>
      </c>
      <c r="F9" s="30">
        <v>0.66666666666666663</v>
      </c>
      <c r="G9" s="50">
        <v>1</v>
      </c>
      <c r="K9" s="61">
        <f>$C$166</f>
        <v>94.531914893617028</v>
      </c>
      <c r="L9" s="62"/>
      <c r="M9" s="61">
        <f>$E$166</f>
        <v>71.659574468085111</v>
      </c>
      <c r="N9" s="62"/>
      <c r="O9" s="65">
        <f>D165</f>
        <v>3.6363487555551919E-3</v>
      </c>
      <c r="P9" s="66"/>
      <c r="Q9" s="65">
        <f>F165</f>
        <v>0.75804636506864731</v>
      </c>
      <c r="R9" s="66"/>
    </row>
    <row r="10" spans="1:18" ht="19" x14ac:dyDescent="0.25">
      <c r="A10" s="24" t="s">
        <v>19</v>
      </c>
      <c r="B10" s="50">
        <v>9558</v>
      </c>
      <c r="C10" s="50">
        <v>30</v>
      </c>
      <c r="D10" s="30">
        <v>3.1387319522912741E-3</v>
      </c>
      <c r="E10" s="50">
        <v>24</v>
      </c>
      <c r="F10" s="30">
        <v>0.8</v>
      </c>
      <c r="G10" s="50">
        <v>1</v>
      </c>
      <c r="K10" s="61"/>
      <c r="L10" s="62"/>
      <c r="M10" s="61"/>
      <c r="N10" s="62"/>
      <c r="O10" s="65"/>
      <c r="P10" s="66"/>
      <c r="Q10" s="65"/>
      <c r="R10" s="66"/>
    </row>
    <row r="11" spans="1:18" ht="19" x14ac:dyDescent="0.25">
      <c r="A11" s="24" t="s">
        <v>20</v>
      </c>
      <c r="B11" s="50">
        <v>24766</v>
      </c>
      <c r="C11" s="50">
        <v>71</v>
      </c>
      <c r="D11" s="30">
        <v>2.8668335621416458E-3</v>
      </c>
      <c r="E11" s="50">
        <v>59</v>
      </c>
      <c r="F11" s="30">
        <v>0.83098591549295775</v>
      </c>
      <c r="G11" s="50">
        <v>4</v>
      </c>
      <c r="K11" s="63"/>
      <c r="L11" s="64"/>
      <c r="M11" s="63"/>
      <c r="N11" s="64"/>
      <c r="O11" s="67"/>
      <c r="P11" s="68"/>
      <c r="Q11" s="67"/>
      <c r="R11" s="68"/>
    </row>
    <row r="12" spans="1:18" ht="19" x14ac:dyDescent="0.25">
      <c r="A12" s="24" t="s">
        <v>21</v>
      </c>
      <c r="B12" s="50">
        <v>13229</v>
      </c>
      <c r="C12" s="50">
        <v>39</v>
      </c>
      <c r="D12" s="30">
        <v>2.9480686370851918E-3</v>
      </c>
      <c r="E12" s="50">
        <v>29</v>
      </c>
      <c r="F12" s="30">
        <v>0.74358974358974361</v>
      </c>
      <c r="G12" s="50">
        <v>1</v>
      </c>
    </row>
    <row r="13" spans="1:18" ht="19" x14ac:dyDescent="0.25">
      <c r="A13" s="24" t="s">
        <v>22</v>
      </c>
      <c r="B13" s="50">
        <v>40443</v>
      </c>
      <c r="C13" s="50">
        <v>167</v>
      </c>
      <c r="D13" s="30">
        <v>4.1292683529906291E-3</v>
      </c>
      <c r="E13" s="50">
        <v>134</v>
      </c>
      <c r="F13" s="30">
        <v>0.80239520958083832</v>
      </c>
      <c r="G13" s="50">
        <v>24</v>
      </c>
    </row>
    <row r="14" spans="1:18" ht="19" x14ac:dyDescent="0.25">
      <c r="A14" s="24" t="s">
        <v>23</v>
      </c>
      <c r="B14" s="50">
        <v>54700</v>
      </c>
      <c r="C14" s="50">
        <v>172</v>
      </c>
      <c r="D14" s="30">
        <v>3.1444241316270567E-3</v>
      </c>
      <c r="E14" s="50">
        <v>138</v>
      </c>
      <c r="F14" s="30">
        <v>0.80232558139534882</v>
      </c>
      <c r="G14" s="50">
        <v>0</v>
      </c>
    </row>
    <row r="15" spans="1:18" ht="19" x14ac:dyDescent="0.25">
      <c r="A15" s="24" t="s">
        <v>24</v>
      </c>
      <c r="B15" s="50">
        <v>30417</v>
      </c>
      <c r="C15" s="50">
        <v>61</v>
      </c>
      <c r="D15" s="30">
        <v>2.0054574744386364E-3</v>
      </c>
      <c r="E15" s="50">
        <v>45</v>
      </c>
      <c r="F15" s="30">
        <v>0.73770491803278693</v>
      </c>
      <c r="G15" s="50">
        <v>6</v>
      </c>
    </row>
    <row r="16" spans="1:18" ht="19" x14ac:dyDescent="0.25">
      <c r="A16" s="24" t="s">
        <v>25</v>
      </c>
      <c r="B16" s="50">
        <v>54239</v>
      </c>
      <c r="C16" s="50">
        <v>163</v>
      </c>
      <c r="D16" s="30">
        <v>3.0052176478179908E-3</v>
      </c>
      <c r="E16" s="50">
        <v>129</v>
      </c>
      <c r="F16" s="30">
        <v>0.79141104294478526</v>
      </c>
      <c r="G16" s="50">
        <v>17</v>
      </c>
    </row>
    <row r="17" spans="1:27" ht="19" x14ac:dyDescent="0.25">
      <c r="A17" s="24" t="s">
        <v>26</v>
      </c>
      <c r="B17" s="50">
        <v>50264</v>
      </c>
      <c r="C17" s="50">
        <v>177</v>
      </c>
      <c r="D17" s="30">
        <v>3.5214069711921058E-3</v>
      </c>
      <c r="E17" s="50">
        <v>162</v>
      </c>
      <c r="F17" s="30">
        <v>0.9152542372881356</v>
      </c>
      <c r="G17" s="50">
        <v>30</v>
      </c>
      <c r="S17"/>
      <c r="U17"/>
      <c r="W17"/>
      <c r="AA17"/>
    </row>
    <row r="18" spans="1:27" ht="19" x14ac:dyDescent="0.25">
      <c r="A18" s="24" t="s">
        <v>27</v>
      </c>
      <c r="B18" s="50">
        <v>33825</v>
      </c>
      <c r="C18" s="50">
        <v>198</v>
      </c>
      <c r="D18" s="30">
        <v>5.8536585365853658E-3</v>
      </c>
      <c r="E18" s="50">
        <v>175</v>
      </c>
      <c r="F18" s="30">
        <v>0.88383838383838387</v>
      </c>
      <c r="G18" s="50">
        <v>34</v>
      </c>
      <c r="S18"/>
      <c r="U18"/>
      <c r="W18"/>
      <c r="AA18"/>
    </row>
    <row r="19" spans="1:27" ht="19" x14ac:dyDescent="0.25">
      <c r="A19" s="24" t="s">
        <v>28</v>
      </c>
      <c r="B19" s="50">
        <v>66653</v>
      </c>
      <c r="C19" s="50">
        <v>217</v>
      </c>
      <c r="D19" s="30">
        <v>3.255667411819423E-3</v>
      </c>
      <c r="E19" s="50">
        <v>133</v>
      </c>
      <c r="F19" s="30">
        <v>0.61290322580645162</v>
      </c>
      <c r="G19" s="50">
        <v>19</v>
      </c>
      <c r="S19"/>
      <c r="U19"/>
      <c r="W19"/>
      <c r="AA19"/>
    </row>
    <row r="20" spans="1:27" ht="19" x14ac:dyDescent="0.25">
      <c r="A20" s="24" t="s">
        <v>29</v>
      </c>
      <c r="B20" s="50">
        <v>11881</v>
      </c>
      <c r="C20" s="50">
        <v>28</v>
      </c>
      <c r="D20" s="30">
        <v>2.3567039811463681E-3</v>
      </c>
      <c r="E20" s="50">
        <v>20</v>
      </c>
      <c r="F20" s="30">
        <v>0.7142857142857143</v>
      </c>
      <c r="G20" s="50">
        <v>0</v>
      </c>
      <c r="S20"/>
      <c r="U20"/>
      <c r="W20"/>
      <c r="AA20"/>
    </row>
    <row r="21" spans="1:27" ht="19" x14ac:dyDescent="0.25">
      <c r="A21" s="24" t="s">
        <v>30</v>
      </c>
      <c r="B21" s="50">
        <v>13274</v>
      </c>
      <c r="C21" s="50">
        <v>32</v>
      </c>
      <c r="D21" s="30">
        <v>2.4107277384360403E-3</v>
      </c>
      <c r="E21" s="50">
        <v>17</v>
      </c>
      <c r="F21" s="30">
        <v>0.53125</v>
      </c>
      <c r="G21" s="50">
        <v>2</v>
      </c>
      <c r="S21"/>
      <c r="U21"/>
      <c r="W21"/>
      <c r="AA21"/>
    </row>
    <row r="22" spans="1:27" ht="19" x14ac:dyDescent="0.25">
      <c r="A22" s="24" t="s">
        <v>31</v>
      </c>
      <c r="B22" s="50">
        <v>35332</v>
      </c>
      <c r="C22" s="50">
        <v>110</v>
      </c>
      <c r="D22" s="30">
        <v>3.1133250311332502E-3</v>
      </c>
      <c r="E22" s="50">
        <v>63</v>
      </c>
      <c r="F22" s="30">
        <v>0.57272727272727275</v>
      </c>
      <c r="G22" s="50">
        <v>12</v>
      </c>
      <c r="S22"/>
      <c r="U22"/>
      <c r="W22"/>
      <c r="AA22"/>
    </row>
    <row r="23" spans="1:27" ht="19" x14ac:dyDescent="0.25">
      <c r="A23" s="24" t="s">
        <v>32</v>
      </c>
      <c r="B23" s="50">
        <v>22892</v>
      </c>
      <c r="C23" s="50">
        <v>97</v>
      </c>
      <c r="D23" s="30">
        <v>4.2372881355932203E-3</v>
      </c>
      <c r="E23" s="50">
        <v>80</v>
      </c>
      <c r="F23" s="30">
        <v>0.82474226804123707</v>
      </c>
      <c r="G23" s="50">
        <v>8</v>
      </c>
      <c r="S23"/>
      <c r="U23"/>
      <c r="W23"/>
      <c r="AA23"/>
    </row>
    <row r="24" spans="1:27" ht="19" x14ac:dyDescent="0.25">
      <c r="A24" s="24" t="s">
        <v>33</v>
      </c>
      <c r="B24" s="50">
        <v>28290</v>
      </c>
      <c r="C24" s="50">
        <v>60</v>
      </c>
      <c r="D24" s="30">
        <v>2.1208907741251328E-3</v>
      </c>
      <c r="E24" s="50">
        <v>46</v>
      </c>
      <c r="F24" s="30">
        <v>0.76666666666666672</v>
      </c>
      <c r="G24" s="50">
        <v>5</v>
      </c>
      <c r="S24"/>
      <c r="U24"/>
      <c r="W24"/>
      <c r="AA24"/>
    </row>
    <row r="25" spans="1:27" ht="19" x14ac:dyDescent="0.25">
      <c r="A25" s="24" t="s">
        <v>34</v>
      </c>
      <c r="B25" s="50">
        <v>11127</v>
      </c>
      <c r="C25" s="50">
        <v>34</v>
      </c>
      <c r="D25" s="30">
        <v>3.0556304484587039E-3</v>
      </c>
      <c r="E25" s="50">
        <v>17</v>
      </c>
      <c r="F25" s="30">
        <v>0.5</v>
      </c>
      <c r="G25" s="50">
        <v>4</v>
      </c>
      <c r="S25"/>
      <c r="U25"/>
      <c r="W25"/>
      <c r="AA25"/>
    </row>
    <row r="26" spans="1:27" ht="19" x14ac:dyDescent="0.25">
      <c r="A26" s="24" t="s">
        <v>35</v>
      </c>
      <c r="B26" s="50">
        <v>8749</v>
      </c>
      <c r="C26" s="50">
        <v>52</v>
      </c>
      <c r="D26" s="30">
        <v>5.9435364041604752E-3</v>
      </c>
      <c r="E26" s="50">
        <v>45</v>
      </c>
      <c r="F26" s="30">
        <v>0.86538461538461542</v>
      </c>
      <c r="G26" s="50">
        <v>5</v>
      </c>
      <c r="S26"/>
      <c r="U26"/>
      <c r="W26"/>
      <c r="AA26"/>
    </row>
    <row r="27" spans="1:27" ht="19" x14ac:dyDescent="0.25">
      <c r="A27" s="24" t="s">
        <v>36</v>
      </c>
      <c r="B27" s="50">
        <v>43560</v>
      </c>
      <c r="C27" s="50">
        <v>263</v>
      </c>
      <c r="D27" s="30">
        <v>6.0376492194674017E-3</v>
      </c>
      <c r="E27" s="50">
        <v>204</v>
      </c>
      <c r="F27" s="30">
        <v>0.7756653992395437</v>
      </c>
      <c r="G27" s="50">
        <v>48</v>
      </c>
      <c r="S27"/>
      <c r="U27"/>
      <c r="W27"/>
      <c r="AA27"/>
    </row>
    <row r="28" spans="1:27" ht="19" x14ac:dyDescent="0.25">
      <c r="A28" s="24" t="s">
        <v>37</v>
      </c>
      <c r="B28" s="50">
        <v>22811</v>
      </c>
      <c r="C28" s="50">
        <v>97</v>
      </c>
      <c r="D28" s="30">
        <v>4.2523344000701419E-3</v>
      </c>
      <c r="E28" s="50">
        <v>78</v>
      </c>
      <c r="F28" s="30">
        <v>0.80412371134020622</v>
      </c>
      <c r="G28" s="50">
        <v>12</v>
      </c>
      <c r="S28"/>
      <c r="U28"/>
      <c r="W28"/>
      <c r="AA28"/>
    </row>
    <row r="29" spans="1:27" ht="19" x14ac:dyDescent="0.25">
      <c r="A29" s="24" t="s">
        <v>38</v>
      </c>
      <c r="B29" s="50">
        <v>36611</v>
      </c>
      <c r="C29" s="50">
        <v>225</v>
      </c>
      <c r="D29" s="30">
        <v>6.1456939171287321E-3</v>
      </c>
      <c r="E29" s="50">
        <v>185</v>
      </c>
      <c r="F29" s="30">
        <v>0.82222222222222219</v>
      </c>
      <c r="G29" s="50">
        <v>38</v>
      </c>
      <c r="S29"/>
      <c r="U29"/>
      <c r="W29"/>
      <c r="AA29"/>
    </row>
    <row r="30" spans="1:27" ht="19" x14ac:dyDescent="0.25">
      <c r="A30" s="24" t="s">
        <v>39</v>
      </c>
      <c r="B30" s="50">
        <v>28633</v>
      </c>
      <c r="C30" s="50">
        <v>165</v>
      </c>
      <c r="D30" s="30">
        <v>5.7625816365731849E-3</v>
      </c>
      <c r="E30" s="50">
        <v>128</v>
      </c>
      <c r="F30" s="30">
        <v>0.77575757575757576</v>
      </c>
      <c r="G30" s="50">
        <v>24</v>
      </c>
      <c r="S30"/>
      <c r="U30"/>
      <c r="W30"/>
      <c r="AA30"/>
    </row>
    <row r="31" spans="1:27" ht="19" x14ac:dyDescent="0.25">
      <c r="A31" s="24" t="s">
        <v>40</v>
      </c>
      <c r="B31" s="50">
        <v>6882</v>
      </c>
      <c r="C31" s="50">
        <v>19</v>
      </c>
      <c r="D31" s="30">
        <v>2.7608253414705027E-3</v>
      </c>
      <c r="E31" s="50">
        <v>16</v>
      </c>
      <c r="F31" s="30">
        <v>0.84210526315789469</v>
      </c>
      <c r="G31" s="50">
        <v>2</v>
      </c>
      <c r="S31"/>
      <c r="U31"/>
      <c r="W31"/>
      <c r="AA31"/>
    </row>
    <row r="32" spans="1:27" ht="19" x14ac:dyDescent="0.25">
      <c r="A32" s="24" t="s">
        <v>41</v>
      </c>
      <c r="B32" s="50">
        <v>28086</v>
      </c>
      <c r="C32" s="50">
        <v>82</v>
      </c>
      <c r="D32" s="30">
        <v>2.9196040732037314E-3</v>
      </c>
      <c r="E32" s="50">
        <v>67</v>
      </c>
      <c r="F32" s="30">
        <v>0.81707317073170727</v>
      </c>
      <c r="G32" s="50">
        <v>3</v>
      </c>
      <c r="S32"/>
      <c r="U32"/>
      <c r="W32"/>
      <c r="AA32"/>
    </row>
    <row r="33" spans="1:27" ht="19" x14ac:dyDescent="0.25">
      <c r="A33" s="24" t="s">
        <v>42</v>
      </c>
      <c r="B33" s="50">
        <v>37892</v>
      </c>
      <c r="C33" s="50">
        <v>76</v>
      </c>
      <c r="D33" s="30">
        <v>2.0057004116964001E-3</v>
      </c>
      <c r="E33" s="50">
        <v>60</v>
      </c>
      <c r="F33" s="30">
        <v>0.78947368421052633</v>
      </c>
      <c r="G33" s="50">
        <v>6</v>
      </c>
      <c r="S33"/>
      <c r="U33"/>
      <c r="W33"/>
      <c r="AA33"/>
    </row>
    <row r="34" spans="1:27" ht="19" x14ac:dyDescent="0.25">
      <c r="A34" s="24" t="s">
        <v>43</v>
      </c>
      <c r="B34" s="50">
        <v>33144</v>
      </c>
      <c r="C34" s="50">
        <v>96</v>
      </c>
      <c r="D34" s="30">
        <v>2.8964518464880519E-3</v>
      </c>
      <c r="E34" s="50">
        <v>74</v>
      </c>
      <c r="F34" s="30">
        <v>0.77083333333333337</v>
      </c>
      <c r="G34" s="50">
        <v>6</v>
      </c>
      <c r="K34" s="11" t="s">
        <v>0</v>
      </c>
      <c r="L34" t="s">
        <v>1</v>
      </c>
      <c r="P34" s="11" t="s">
        <v>0</v>
      </c>
      <c r="Q34" t="s">
        <v>1</v>
      </c>
      <c r="S34"/>
      <c r="U34"/>
      <c r="W34"/>
      <c r="AA34"/>
    </row>
    <row r="35" spans="1:27" ht="19" x14ac:dyDescent="0.25">
      <c r="A35" s="24" t="s">
        <v>44</v>
      </c>
      <c r="B35" s="50">
        <v>10971</v>
      </c>
      <c r="C35" s="50">
        <v>32</v>
      </c>
      <c r="D35" s="30">
        <v>2.9167806034089872E-3</v>
      </c>
      <c r="E35" s="50">
        <v>27</v>
      </c>
      <c r="F35" s="30">
        <v>0.84375</v>
      </c>
      <c r="G35" s="50">
        <v>0</v>
      </c>
      <c r="K35" s="11" t="s">
        <v>2</v>
      </c>
      <c r="L35" s="12">
        <v>2024</v>
      </c>
      <c r="P35" s="11" t="s">
        <v>2</v>
      </c>
      <c r="Q35" s="12">
        <v>2024</v>
      </c>
      <c r="S35"/>
      <c r="U35"/>
      <c r="W35"/>
      <c r="AA35"/>
    </row>
    <row r="36" spans="1:27" ht="20" thickBot="1" x14ac:dyDescent="0.3">
      <c r="A36" s="24" t="s">
        <v>45</v>
      </c>
      <c r="B36" s="50">
        <v>7966</v>
      </c>
      <c r="C36" s="50">
        <v>6</v>
      </c>
      <c r="D36" s="30">
        <v>7.5320110469495355E-4</v>
      </c>
      <c r="E36" s="50">
        <v>4</v>
      </c>
      <c r="F36" s="30">
        <v>0.66666666666666663</v>
      </c>
      <c r="G36" s="50">
        <v>0</v>
      </c>
      <c r="K36" s="56" t="s">
        <v>46</v>
      </c>
      <c r="L36" s="56"/>
      <c r="M36" s="56"/>
      <c r="N36" s="56"/>
      <c r="O36" s="23"/>
      <c r="P36" s="56" t="s">
        <v>47</v>
      </c>
      <c r="Q36" s="56"/>
      <c r="R36" s="56"/>
      <c r="S36"/>
      <c r="U36"/>
      <c r="W36"/>
      <c r="AA36"/>
    </row>
    <row r="37" spans="1:27" ht="19" x14ac:dyDescent="0.25">
      <c r="A37" s="24" t="s">
        <v>48</v>
      </c>
      <c r="B37" s="50">
        <v>12284</v>
      </c>
      <c r="C37" s="50">
        <v>15</v>
      </c>
      <c r="D37" s="30">
        <v>1.2211006186909801E-3</v>
      </c>
      <c r="E37" s="50">
        <v>12</v>
      </c>
      <c r="F37" s="30">
        <v>0.8</v>
      </c>
      <c r="G37" s="50">
        <v>1</v>
      </c>
      <c r="K37" s="53" t="s">
        <v>49</v>
      </c>
      <c r="L37" s="52" t="s">
        <v>50</v>
      </c>
      <c r="M37" s="51"/>
      <c r="N37" s="51"/>
      <c r="O37"/>
      <c r="P37" s="11" t="s">
        <v>51</v>
      </c>
      <c r="Q37" s="21" t="s">
        <v>52</v>
      </c>
      <c r="R37" s="21" t="s">
        <v>9</v>
      </c>
      <c r="S37"/>
      <c r="U37"/>
      <c r="W37"/>
      <c r="AA37"/>
    </row>
    <row r="38" spans="1:27" ht="19" x14ac:dyDescent="0.25">
      <c r="A38" s="24" t="s">
        <v>53</v>
      </c>
      <c r="B38" s="50">
        <v>9538</v>
      </c>
      <c r="C38" s="50">
        <v>18</v>
      </c>
      <c r="D38" s="30">
        <v>1.887188089746278E-3</v>
      </c>
      <c r="E38" s="50">
        <v>15</v>
      </c>
      <c r="F38" s="30">
        <v>0.83333333333333337</v>
      </c>
      <c r="G38" s="50">
        <v>0</v>
      </c>
      <c r="K38" s="54" t="s">
        <v>51</v>
      </c>
      <c r="L38" s="21" t="s">
        <v>54</v>
      </c>
      <c r="M38" s="21" t="s">
        <v>55</v>
      </c>
      <c r="N38" s="21" t="s">
        <v>56</v>
      </c>
      <c r="O38"/>
      <c r="P38" s="12" t="s">
        <v>57</v>
      </c>
      <c r="Q38" s="31">
        <v>2.7478857787453272E-3</v>
      </c>
      <c r="R38" s="31">
        <v>0.73466833541927412</v>
      </c>
      <c r="S38"/>
      <c r="U38"/>
      <c r="W38"/>
      <c r="AA38"/>
    </row>
    <row r="39" spans="1:27" ht="19" x14ac:dyDescent="0.25">
      <c r="A39" s="24" t="s">
        <v>58</v>
      </c>
      <c r="B39" s="50">
        <v>11189</v>
      </c>
      <c r="C39" s="50">
        <v>40</v>
      </c>
      <c r="D39" s="30">
        <v>3.57493967289302E-3</v>
      </c>
      <c r="E39" s="50">
        <v>29</v>
      </c>
      <c r="F39" s="30">
        <v>0.72499999999999998</v>
      </c>
      <c r="G39" s="50">
        <v>4</v>
      </c>
      <c r="K39" t="s">
        <v>57</v>
      </c>
      <c r="L39" s="31"/>
      <c r="M39" s="31">
        <v>0.311639549436796</v>
      </c>
      <c r="N39" s="31">
        <v>0.42428035043804757</v>
      </c>
      <c r="O39"/>
      <c r="P39" s="12" t="s">
        <v>59</v>
      </c>
      <c r="Q39" s="31">
        <v>4.451875294414257E-3</v>
      </c>
      <c r="R39" s="31">
        <v>0.70864381520119224</v>
      </c>
      <c r="S39"/>
      <c r="U39"/>
      <c r="W39"/>
      <c r="AA39"/>
    </row>
    <row r="40" spans="1:27" ht="19" x14ac:dyDescent="0.25">
      <c r="A40" s="24" t="s">
        <v>60</v>
      </c>
      <c r="B40" s="50">
        <v>44776</v>
      </c>
      <c r="C40" s="50">
        <v>130</v>
      </c>
      <c r="D40" s="30">
        <v>2.9033410755762014E-3</v>
      </c>
      <c r="E40" s="50">
        <v>112</v>
      </c>
      <c r="F40" s="30">
        <v>0.86153846153846159</v>
      </c>
      <c r="G40" s="50">
        <v>15</v>
      </c>
      <c r="K40" t="s">
        <v>59</v>
      </c>
      <c r="L40" s="31">
        <v>0.19672131147540983</v>
      </c>
      <c r="M40" s="31">
        <v>0.44187779433681074</v>
      </c>
      <c r="N40" s="31">
        <v>0.36140089418777943</v>
      </c>
      <c r="O40"/>
      <c r="P40" s="12" t="s">
        <v>61</v>
      </c>
      <c r="Q40" s="31">
        <v>3.0322894020778021E-3</v>
      </c>
      <c r="R40" s="31">
        <v>0.72006220839813373</v>
      </c>
      <c r="S40"/>
      <c r="U40"/>
      <c r="W40"/>
      <c r="AA40"/>
    </row>
    <row r="41" spans="1:27" ht="19" x14ac:dyDescent="0.25">
      <c r="A41" s="24" t="s">
        <v>62</v>
      </c>
      <c r="B41" s="50">
        <v>29867</v>
      </c>
      <c r="C41" s="50">
        <v>63</v>
      </c>
      <c r="D41" s="30">
        <v>2.1093514581310476E-3</v>
      </c>
      <c r="E41" s="50">
        <v>45</v>
      </c>
      <c r="F41" s="30">
        <v>0.7142857142857143</v>
      </c>
      <c r="G41" s="50">
        <v>2</v>
      </c>
      <c r="K41" t="s">
        <v>61</v>
      </c>
      <c r="L41" s="31">
        <v>0.22239502332814931</v>
      </c>
      <c r="M41" s="31">
        <v>0.35925349922239502</v>
      </c>
      <c r="N41" s="31">
        <v>0.41835147744945567</v>
      </c>
      <c r="O41"/>
      <c r="P41" s="12" t="s">
        <v>63</v>
      </c>
      <c r="Q41" s="31">
        <v>3.6544919221937985E-3</v>
      </c>
      <c r="R41" s="31">
        <v>0.8</v>
      </c>
      <c r="S41"/>
      <c r="U41"/>
      <c r="W41"/>
      <c r="AA41"/>
    </row>
    <row r="42" spans="1:27" ht="19" x14ac:dyDescent="0.25">
      <c r="A42" s="24" t="s">
        <v>64</v>
      </c>
      <c r="B42" s="50">
        <v>20319</v>
      </c>
      <c r="C42" s="50">
        <v>54</v>
      </c>
      <c r="D42" s="30">
        <v>2.6576111029086077E-3</v>
      </c>
      <c r="E42" s="50">
        <v>50</v>
      </c>
      <c r="F42" s="30">
        <v>0.92592592592592593</v>
      </c>
      <c r="G42" s="50">
        <v>6</v>
      </c>
      <c r="K42" t="s">
        <v>63</v>
      </c>
      <c r="L42" s="31">
        <v>0.15471698113207547</v>
      </c>
      <c r="M42" s="31">
        <v>0.31603773584905659</v>
      </c>
      <c r="N42" s="31">
        <v>0.52924528301886797</v>
      </c>
      <c r="O42"/>
      <c r="P42" s="12" t="s">
        <v>65</v>
      </c>
      <c r="Q42" s="31">
        <v>3.6474422961382527E-3</v>
      </c>
      <c r="R42" s="31">
        <v>0.86251621271076528</v>
      </c>
      <c r="S42"/>
      <c r="U42"/>
      <c r="W42"/>
      <c r="AA42"/>
    </row>
    <row r="43" spans="1:27" ht="19" x14ac:dyDescent="0.25">
      <c r="A43" s="24" t="s">
        <v>66</v>
      </c>
      <c r="B43" s="50">
        <v>51690</v>
      </c>
      <c r="C43" s="50">
        <v>194</v>
      </c>
      <c r="D43" s="30">
        <v>3.7531437415360804E-3</v>
      </c>
      <c r="E43" s="50">
        <v>160</v>
      </c>
      <c r="F43" s="30">
        <v>0.82474226804123707</v>
      </c>
      <c r="G43" s="50">
        <v>33</v>
      </c>
      <c r="K43" t="s">
        <v>65</v>
      </c>
      <c r="L43" s="31">
        <v>0.13099870298313879</v>
      </c>
      <c r="M43" s="31">
        <v>0.29312581063553828</v>
      </c>
      <c r="N43" s="31">
        <v>0.57587548638132291</v>
      </c>
      <c r="O43"/>
      <c r="R43"/>
      <c r="S43"/>
      <c r="U43"/>
      <c r="W43"/>
      <c r="AA43"/>
    </row>
    <row r="44" spans="1:27" ht="19" x14ac:dyDescent="0.25">
      <c r="A44" s="24" t="s">
        <v>67</v>
      </c>
      <c r="B44" s="50">
        <v>22077</v>
      </c>
      <c r="C44" s="50">
        <v>166</v>
      </c>
      <c r="D44" s="30">
        <v>7.5191375639806135E-3</v>
      </c>
      <c r="E44" s="50">
        <v>119</v>
      </c>
      <c r="F44" s="30">
        <v>0.7168674698795181</v>
      </c>
      <c r="G44" s="50">
        <v>19</v>
      </c>
      <c r="L44" s="31"/>
      <c r="M44" s="31"/>
      <c r="N44" s="31"/>
      <c r="O44"/>
      <c r="R44"/>
      <c r="S44"/>
      <c r="U44"/>
      <c r="W44"/>
      <c r="AA44"/>
    </row>
    <row r="45" spans="1:27" ht="19" x14ac:dyDescent="0.25">
      <c r="A45" s="24" t="s">
        <v>68</v>
      </c>
      <c r="B45" s="50">
        <v>50891</v>
      </c>
      <c r="C45" s="50">
        <v>267</v>
      </c>
      <c r="D45" s="30">
        <v>5.246507240965986E-3</v>
      </c>
      <c r="E45" s="50">
        <v>142</v>
      </c>
      <c r="F45" s="30">
        <v>0.53183520599250933</v>
      </c>
      <c r="G45" s="50">
        <v>15</v>
      </c>
      <c r="K45" s="11" t="s">
        <v>0</v>
      </c>
      <c r="L45" t="s">
        <v>1</v>
      </c>
      <c r="M45"/>
      <c r="O45"/>
      <c r="P45" s="11" t="s">
        <v>0</v>
      </c>
      <c r="Q45" t="s">
        <v>1</v>
      </c>
      <c r="R45"/>
      <c r="S45"/>
      <c r="U45"/>
      <c r="W45"/>
      <c r="AA45"/>
    </row>
    <row r="46" spans="1:27" ht="19" x14ac:dyDescent="0.25">
      <c r="A46" s="24" t="s">
        <v>69</v>
      </c>
      <c r="B46" s="50">
        <v>11901</v>
      </c>
      <c r="C46" s="50">
        <v>7</v>
      </c>
      <c r="D46" s="30">
        <v>5.8818586673388786E-4</v>
      </c>
      <c r="E46" s="50">
        <v>5</v>
      </c>
      <c r="F46" s="30">
        <v>0.7142857142857143</v>
      </c>
      <c r="G46" s="50">
        <v>0</v>
      </c>
      <c r="K46" s="11" t="s">
        <v>2</v>
      </c>
      <c r="L46" s="12">
        <v>2024</v>
      </c>
      <c r="O46"/>
      <c r="P46" s="11" t="s">
        <v>2</v>
      </c>
      <c r="Q46" s="12">
        <v>2024</v>
      </c>
      <c r="S46"/>
      <c r="U46"/>
      <c r="W46"/>
      <c r="AA46"/>
    </row>
    <row r="47" spans="1:27" ht="20" thickBot="1" x14ac:dyDescent="0.3">
      <c r="A47" s="24" t="s">
        <v>70</v>
      </c>
      <c r="B47" s="50">
        <v>16145</v>
      </c>
      <c r="C47" s="50">
        <v>84</v>
      </c>
      <c r="D47" s="30">
        <v>5.2028491793124805E-3</v>
      </c>
      <c r="E47" s="50">
        <v>59</v>
      </c>
      <c r="F47" s="30">
        <v>0.70238095238095233</v>
      </c>
      <c r="G47" s="50">
        <v>9</v>
      </c>
      <c r="K47" s="56" t="s">
        <v>71</v>
      </c>
      <c r="L47" s="56"/>
      <c r="M47" s="56"/>
      <c r="N47" s="56"/>
      <c r="O47"/>
      <c r="P47" s="56" t="s">
        <v>72</v>
      </c>
      <c r="Q47" s="56"/>
      <c r="R47" s="56"/>
      <c r="S47"/>
      <c r="U47"/>
      <c r="W47"/>
      <c r="AA47"/>
    </row>
    <row r="48" spans="1:27" ht="19" x14ac:dyDescent="0.25">
      <c r="A48" s="24" t="s">
        <v>73</v>
      </c>
      <c r="B48" s="50">
        <v>25799</v>
      </c>
      <c r="C48" s="50">
        <v>118</v>
      </c>
      <c r="D48" s="30">
        <v>4.5738206907244465E-3</v>
      </c>
      <c r="E48" s="50">
        <v>99</v>
      </c>
      <c r="F48" s="30">
        <v>0.83898305084745761</v>
      </c>
      <c r="G48" s="50">
        <v>25</v>
      </c>
      <c r="K48" s="53" t="s">
        <v>49</v>
      </c>
      <c r="L48" s="52" t="s">
        <v>50</v>
      </c>
      <c r="M48" s="51"/>
      <c r="N48" s="51"/>
      <c r="O48"/>
      <c r="P48" s="20" t="s">
        <v>74</v>
      </c>
      <c r="Q48" s="21" t="s">
        <v>52</v>
      </c>
      <c r="R48" s="21" t="s">
        <v>9</v>
      </c>
      <c r="S48"/>
      <c r="U48"/>
      <c r="W48"/>
      <c r="AA48"/>
    </row>
    <row r="49" spans="1:27" ht="19" x14ac:dyDescent="0.25">
      <c r="A49" s="24" t="s">
        <v>75</v>
      </c>
      <c r="B49" s="50">
        <v>25744</v>
      </c>
      <c r="C49" s="50">
        <v>142</v>
      </c>
      <c r="D49" s="30">
        <v>5.5158483530142943E-3</v>
      </c>
      <c r="E49" s="50">
        <v>110</v>
      </c>
      <c r="F49" s="30">
        <v>0.77464788732394363</v>
      </c>
      <c r="G49" s="50">
        <v>22</v>
      </c>
      <c r="K49" s="54" t="s">
        <v>74</v>
      </c>
      <c r="L49" s="21" t="s">
        <v>54</v>
      </c>
      <c r="M49" s="21" t="s">
        <v>55</v>
      </c>
      <c r="N49" s="21" t="s">
        <v>56</v>
      </c>
      <c r="O49"/>
      <c r="P49" s="12" t="s">
        <v>76</v>
      </c>
      <c r="Q49" s="31">
        <v>2.8699204169307696E-3</v>
      </c>
      <c r="R49" s="31">
        <v>0.70552147239263807</v>
      </c>
      <c r="S49"/>
      <c r="U49"/>
      <c r="W49"/>
      <c r="AA49"/>
    </row>
    <row r="50" spans="1:27" ht="19" x14ac:dyDescent="0.25">
      <c r="A50" s="24" t="s">
        <v>77</v>
      </c>
      <c r="B50" s="50">
        <v>30823</v>
      </c>
      <c r="C50" s="50">
        <v>137</v>
      </c>
      <c r="D50" s="30">
        <v>4.4447328293806569E-3</v>
      </c>
      <c r="E50" s="50">
        <v>83</v>
      </c>
      <c r="F50" s="30">
        <v>0.6058394160583942</v>
      </c>
      <c r="G50" s="50">
        <v>14</v>
      </c>
      <c r="K50" t="s">
        <v>76</v>
      </c>
      <c r="L50" s="31">
        <v>0.14723926380368099</v>
      </c>
      <c r="M50" s="31">
        <v>0.27607361963190186</v>
      </c>
      <c r="N50" s="31">
        <v>0.57668711656441718</v>
      </c>
      <c r="O50"/>
      <c r="P50" s="12" t="s">
        <v>78</v>
      </c>
      <c r="Q50" s="31">
        <v>3.4244904728918894E-3</v>
      </c>
      <c r="R50" s="31">
        <v>0.81481481481481477</v>
      </c>
      <c r="S50"/>
      <c r="U50"/>
      <c r="W50"/>
      <c r="AA50"/>
    </row>
    <row r="51" spans="1:27" ht="19" x14ac:dyDescent="0.25">
      <c r="A51" s="24" t="s">
        <v>79</v>
      </c>
      <c r="B51" s="50">
        <v>17161</v>
      </c>
      <c r="C51" s="50">
        <v>31</v>
      </c>
      <c r="D51" s="30">
        <v>1.8064215372064565E-3</v>
      </c>
      <c r="E51" s="50">
        <v>24</v>
      </c>
      <c r="F51" s="30">
        <v>0.77419354838709675</v>
      </c>
      <c r="G51" s="50">
        <v>6</v>
      </c>
      <c r="K51" t="s">
        <v>78</v>
      </c>
      <c r="L51" s="31">
        <v>0.21652421652421652</v>
      </c>
      <c r="M51" s="31">
        <v>0.30199430199430199</v>
      </c>
      <c r="N51" s="31">
        <v>0.48148148148148145</v>
      </c>
      <c r="O51"/>
      <c r="P51" s="12" t="s">
        <v>80</v>
      </c>
      <c r="Q51" s="31">
        <v>3.1830906726951144E-3</v>
      </c>
      <c r="R51" s="31">
        <v>0.78472861085556578</v>
      </c>
      <c r="S51"/>
      <c r="U51"/>
      <c r="W51"/>
      <c r="AA51"/>
    </row>
    <row r="52" spans="1:27" ht="19" x14ac:dyDescent="0.25">
      <c r="A52" s="24" t="s">
        <v>81</v>
      </c>
      <c r="B52" s="50">
        <v>23926</v>
      </c>
      <c r="C52" s="50">
        <v>45</v>
      </c>
      <c r="D52" s="30">
        <v>1.8807991306528462E-3</v>
      </c>
      <c r="E52" s="50">
        <v>38</v>
      </c>
      <c r="F52" s="30">
        <v>0.84444444444444444</v>
      </c>
      <c r="G52" s="50">
        <v>2</v>
      </c>
      <c r="K52" t="s">
        <v>80</v>
      </c>
      <c r="L52" s="31">
        <v>0.28610855565777371</v>
      </c>
      <c r="M52" s="31">
        <v>0.30818767249310025</v>
      </c>
      <c r="N52" s="31">
        <v>0.40570377184912604</v>
      </c>
      <c r="O52"/>
      <c r="P52" s="12" t="s">
        <v>82</v>
      </c>
      <c r="Q52" s="31">
        <v>2.4107277384360403E-3</v>
      </c>
      <c r="R52" s="31">
        <v>0.53125</v>
      </c>
      <c r="S52"/>
      <c r="U52"/>
      <c r="W52"/>
      <c r="AA52"/>
    </row>
    <row r="53" spans="1:27" x14ac:dyDescent="0.2">
      <c r="A53" s="12" t="s">
        <v>83</v>
      </c>
      <c r="B53" s="21">
        <v>1221830</v>
      </c>
      <c r="C53" s="21">
        <v>4443</v>
      </c>
      <c r="D53" s="31">
        <v>3.6363487555551919E-3</v>
      </c>
      <c r="E53" s="21">
        <v>3368</v>
      </c>
      <c r="F53" s="31">
        <v>0.75804636506864731</v>
      </c>
      <c r="G53" s="21">
        <v>500</v>
      </c>
      <c r="K53" t="s">
        <v>82</v>
      </c>
      <c r="L53" s="31">
        <v>0.46875</v>
      </c>
      <c r="M53" s="31">
        <v>0.28125</v>
      </c>
      <c r="N53" s="31">
        <v>0.25</v>
      </c>
      <c r="O53"/>
      <c r="P53" s="12" t="s">
        <v>84</v>
      </c>
      <c r="Q53" s="31">
        <v>3.830749466659691E-3</v>
      </c>
      <c r="R53" s="31">
        <v>0.79514415781487102</v>
      </c>
      <c r="S53"/>
      <c r="U53"/>
      <c r="W53"/>
      <c r="AA53"/>
    </row>
    <row r="54" spans="1:27" x14ac:dyDescent="0.2">
      <c r="K54" t="s">
        <v>84</v>
      </c>
      <c r="L54" s="31">
        <v>0.16236722306525037</v>
      </c>
      <c r="M54" s="31">
        <v>0.31411229135053109</v>
      </c>
      <c r="N54" s="31">
        <v>0.52352048558421849</v>
      </c>
      <c r="O54"/>
      <c r="P54" s="12" t="s">
        <v>85</v>
      </c>
      <c r="Q54" s="31">
        <v>6.0233706782315388E-3</v>
      </c>
      <c r="R54" s="31">
        <v>0.68</v>
      </c>
      <c r="S54"/>
      <c r="U54"/>
      <c r="W54"/>
      <c r="AA54"/>
    </row>
    <row r="55" spans="1:27" x14ac:dyDescent="0.2">
      <c r="K55" t="s">
        <v>85</v>
      </c>
      <c r="L55" s="31">
        <v>0.22</v>
      </c>
      <c r="M55" s="31">
        <v>0.35</v>
      </c>
      <c r="N55" s="31">
        <v>0.43</v>
      </c>
      <c r="O55"/>
      <c r="P55" s="12" t="s">
        <v>86</v>
      </c>
      <c r="Q55" s="31">
        <v>4.2523344000701419E-3</v>
      </c>
      <c r="R55" s="31">
        <v>0.80412371134020622</v>
      </c>
      <c r="S55"/>
      <c r="U55"/>
      <c r="W55"/>
      <c r="AA55"/>
    </row>
    <row r="56" spans="1:27" x14ac:dyDescent="0.2">
      <c r="K56" t="s">
        <v>86</v>
      </c>
      <c r="L56" s="31">
        <v>0.35051546391752575</v>
      </c>
      <c r="M56" s="31">
        <v>0.32989690721649484</v>
      </c>
      <c r="N56" s="31">
        <v>0.31958762886597936</v>
      </c>
      <c r="O56"/>
      <c r="P56" s="12" t="s">
        <v>87</v>
      </c>
      <c r="Q56" s="31">
        <v>5.9775611550487405E-3</v>
      </c>
      <c r="R56" s="31">
        <v>0.8025641025641026</v>
      </c>
      <c r="S56"/>
      <c r="U56"/>
      <c r="W56"/>
      <c r="AA56"/>
    </row>
    <row r="57" spans="1:27" x14ac:dyDescent="0.2">
      <c r="K57" t="s">
        <v>87</v>
      </c>
      <c r="L57" s="31">
        <v>0.14871794871794872</v>
      </c>
      <c r="M57" s="31">
        <v>0.4794871794871795</v>
      </c>
      <c r="N57" s="31">
        <v>0.37179487179487181</v>
      </c>
      <c r="O57"/>
      <c r="P57" s="12" t="s">
        <v>88</v>
      </c>
      <c r="Q57" s="31">
        <v>2.7608253414705027E-3</v>
      </c>
      <c r="R57" s="31">
        <v>0.84210526315789469</v>
      </c>
      <c r="S57"/>
      <c r="U57"/>
      <c r="W57"/>
      <c r="AA57"/>
    </row>
    <row r="58" spans="1:27" x14ac:dyDescent="0.2">
      <c r="K58" t="s">
        <v>88</v>
      </c>
      <c r="L58" s="31">
        <v>5.2631578947368418E-2</v>
      </c>
      <c r="M58" s="31">
        <v>0.21052631578947367</v>
      </c>
      <c r="N58" s="31">
        <v>0.73684210526315785</v>
      </c>
      <c r="O58"/>
      <c r="P58" s="12" t="s">
        <v>89</v>
      </c>
      <c r="Q58" s="31">
        <v>5.8818586673388786E-4</v>
      </c>
      <c r="R58" s="31">
        <v>0.7142857142857143</v>
      </c>
      <c r="S58"/>
      <c r="U58"/>
      <c r="W58"/>
      <c r="AA58"/>
    </row>
    <row r="59" spans="1:27" x14ac:dyDescent="0.2">
      <c r="K59" t="s">
        <v>89</v>
      </c>
      <c r="L59" s="31">
        <v>0.14285714285714285</v>
      </c>
      <c r="M59" s="31">
        <v>0.14285714285714285</v>
      </c>
      <c r="N59" s="31">
        <v>0.7142857142857143</v>
      </c>
      <c r="O59"/>
      <c r="P59" s="12" t="s">
        <v>90</v>
      </c>
      <c r="Q59" s="31">
        <v>2.9196040732037314E-3</v>
      </c>
      <c r="R59" s="31">
        <v>0.81707317073170727</v>
      </c>
      <c r="S59"/>
      <c r="U59"/>
      <c r="W59"/>
      <c r="AA59"/>
    </row>
    <row r="60" spans="1:27" x14ac:dyDescent="0.2">
      <c r="K60" t="s">
        <v>90</v>
      </c>
      <c r="L60" s="31">
        <v>0.2073170731707317</v>
      </c>
      <c r="M60" s="31">
        <v>0.23170731707317074</v>
      </c>
      <c r="N60" s="31">
        <v>0.56097560975609762</v>
      </c>
      <c r="O60"/>
      <c r="P60" s="12" t="s">
        <v>91</v>
      </c>
      <c r="Q60" s="31">
        <v>2.4213075060532689E-3</v>
      </c>
      <c r="R60" s="31">
        <v>0.77906976744186052</v>
      </c>
      <c r="S60"/>
      <c r="U60"/>
      <c r="W60"/>
      <c r="AA60"/>
    </row>
    <row r="61" spans="1:27" x14ac:dyDescent="0.2">
      <c r="K61" t="s">
        <v>91</v>
      </c>
      <c r="L61" s="31">
        <v>0.18023255813953487</v>
      </c>
      <c r="M61" s="31">
        <v>0.20348837209302326</v>
      </c>
      <c r="N61" s="31">
        <v>0.61627906976744184</v>
      </c>
      <c r="O61"/>
      <c r="P61" s="12" t="s">
        <v>92</v>
      </c>
      <c r="Q61" s="31">
        <v>2.1776935248868068E-3</v>
      </c>
      <c r="R61" s="31">
        <v>0.76978417266187049</v>
      </c>
      <c r="S61"/>
      <c r="U61"/>
      <c r="W61"/>
      <c r="AA61"/>
    </row>
    <row r="62" spans="1:27" x14ac:dyDescent="0.2">
      <c r="K62" t="s">
        <v>92</v>
      </c>
      <c r="L62" s="31">
        <v>0.21582733812949639</v>
      </c>
      <c r="M62" s="31">
        <v>0.20863309352517986</v>
      </c>
      <c r="N62" s="31">
        <v>0.57553956834532372</v>
      </c>
      <c r="O62"/>
      <c r="P62" s="12" t="s">
        <v>93</v>
      </c>
      <c r="Q62" s="31">
        <v>2.3313274618419482E-3</v>
      </c>
      <c r="R62" s="31">
        <v>0.81196581196581197</v>
      </c>
      <c r="S62"/>
      <c r="U62"/>
      <c r="W62"/>
      <c r="AA62"/>
    </row>
    <row r="63" spans="1:27" x14ac:dyDescent="0.2">
      <c r="K63" t="s">
        <v>93</v>
      </c>
      <c r="L63" s="31">
        <v>0.12820512820512819</v>
      </c>
      <c r="M63" s="31">
        <v>0.3247863247863248</v>
      </c>
      <c r="N63" s="31">
        <v>0.54700854700854706</v>
      </c>
      <c r="O63"/>
      <c r="P63" s="12" t="s">
        <v>94</v>
      </c>
      <c r="Q63" s="31">
        <v>5.2028491793124805E-3</v>
      </c>
      <c r="R63" s="31">
        <v>0.70238095238095233</v>
      </c>
      <c r="S63"/>
      <c r="U63"/>
      <c r="W63"/>
      <c r="AA63"/>
    </row>
    <row r="64" spans="1:27" x14ac:dyDescent="0.2">
      <c r="K64" t="s">
        <v>94</v>
      </c>
      <c r="L64" s="31">
        <v>0.11904761904761904</v>
      </c>
      <c r="M64" s="31">
        <v>0.42857142857142855</v>
      </c>
      <c r="N64" s="31">
        <v>0.45238095238095238</v>
      </c>
      <c r="O64"/>
      <c r="P64" s="12" t="s">
        <v>95</v>
      </c>
      <c r="Q64" s="31">
        <v>5.2427085630906527E-3</v>
      </c>
      <c r="R64" s="31">
        <v>0.68824163969795038</v>
      </c>
      <c r="S64"/>
      <c r="U64"/>
      <c r="W64"/>
      <c r="AA64"/>
    </row>
    <row r="65" spans="11:27" x14ac:dyDescent="0.2">
      <c r="K65" t="s">
        <v>95</v>
      </c>
      <c r="L65" s="31">
        <v>9.9244875943905075E-2</v>
      </c>
      <c r="M65" s="31">
        <v>0.48327939590075514</v>
      </c>
      <c r="N65" s="31">
        <v>0.41747572815533979</v>
      </c>
      <c r="O65"/>
      <c r="P65" s="12" t="s">
        <v>96</v>
      </c>
      <c r="Q65" s="31">
        <v>1.8497334923455108E-3</v>
      </c>
      <c r="R65" s="31">
        <v>0.81578947368421051</v>
      </c>
      <c r="S65"/>
      <c r="U65"/>
      <c r="W65"/>
      <c r="AA65"/>
    </row>
    <row r="66" spans="11:27" x14ac:dyDescent="0.2">
      <c r="K66" t="s">
        <v>96</v>
      </c>
      <c r="L66" s="31">
        <v>0.10526315789473684</v>
      </c>
      <c r="M66" s="31">
        <v>0.38157894736842107</v>
      </c>
      <c r="N66" s="31">
        <v>0.51315789473684215</v>
      </c>
      <c r="O66"/>
      <c r="S66"/>
      <c r="U66"/>
      <c r="W66"/>
      <c r="AA66"/>
    </row>
    <row r="67" spans="11:27" x14ac:dyDescent="0.2">
      <c r="O67"/>
      <c r="S67"/>
      <c r="U67"/>
      <c r="W67"/>
      <c r="AA67"/>
    </row>
    <row r="68" spans="11:27" x14ac:dyDescent="0.2">
      <c r="O68"/>
      <c r="S68"/>
      <c r="U68"/>
      <c r="W68"/>
      <c r="AA68"/>
    </row>
    <row r="69" spans="11:27" x14ac:dyDescent="0.2">
      <c r="O69"/>
      <c r="S69"/>
      <c r="U69"/>
      <c r="W69"/>
      <c r="AA69"/>
    </row>
    <row r="70" spans="11:27" x14ac:dyDescent="0.2">
      <c r="O70"/>
      <c r="S70"/>
      <c r="U70"/>
      <c r="W70"/>
      <c r="AA70"/>
    </row>
    <row r="71" spans="11:27" x14ac:dyDescent="0.2">
      <c r="O71"/>
      <c r="S71"/>
      <c r="U71"/>
      <c r="W71"/>
      <c r="AA71"/>
    </row>
    <row r="72" spans="11:27" x14ac:dyDescent="0.2">
      <c r="O72"/>
      <c r="S72"/>
    </row>
    <row r="73" spans="11:27" x14ac:dyDescent="0.2">
      <c r="O73"/>
      <c r="S73"/>
    </row>
    <row r="74" spans="11:27" x14ac:dyDescent="0.2">
      <c r="O74"/>
      <c r="S74"/>
    </row>
    <row r="75" spans="11:27" x14ac:dyDescent="0.2">
      <c r="O75"/>
      <c r="S75"/>
    </row>
    <row r="76" spans="11:27" x14ac:dyDescent="0.2">
      <c r="O76"/>
      <c r="R76"/>
      <c r="S76"/>
    </row>
    <row r="77" spans="11:27" x14ac:dyDescent="0.2">
      <c r="O77"/>
      <c r="R77"/>
      <c r="S77"/>
    </row>
    <row r="78" spans="11:27" x14ac:dyDescent="0.2">
      <c r="O78"/>
      <c r="R78"/>
      <c r="S78"/>
    </row>
    <row r="79" spans="11:27" x14ac:dyDescent="0.2">
      <c r="O79"/>
      <c r="R79"/>
      <c r="S79"/>
    </row>
    <row r="80" spans="11:27" x14ac:dyDescent="0.2">
      <c r="O80"/>
      <c r="R80"/>
      <c r="S80"/>
    </row>
    <row r="81" spans="12:19" x14ac:dyDescent="0.2">
      <c r="O81"/>
      <c r="R81"/>
      <c r="S81"/>
    </row>
    <row r="82" spans="12:19" x14ac:dyDescent="0.2">
      <c r="O82"/>
      <c r="R82"/>
      <c r="S82"/>
    </row>
    <row r="83" spans="12:19" x14ac:dyDescent="0.2">
      <c r="O83"/>
      <c r="R83"/>
      <c r="S83"/>
    </row>
    <row r="84" spans="12:19" x14ac:dyDescent="0.2">
      <c r="M84"/>
      <c r="O84"/>
      <c r="R84"/>
      <c r="S84"/>
    </row>
    <row r="85" spans="12:19" x14ac:dyDescent="0.2">
      <c r="O85"/>
      <c r="R85"/>
      <c r="S85"/>
    </row>
    <row r="86" spans="12:19" x14ac:dyDescent="0.2">
      <c r="M86"/>
      <c r="O86"/>
      <c r="R86"/>
      <c r="S86"/>
    </row>
    <row r="87" spans="12:19" x14ac:dyDescent="0.2">
      <c r="M87"/>
      <c r="O87"/>
      <c r="R87"/>
      <c r="S87"/>
    </row>
    <row r="88" spans="12:19" x14ac:dyDescent="0.2">
      <c r="M88"/>
      <c r="O88"/>
      <c r="R88"/>
      <c r="S88"/>
    </row>
    <row r="89" spans="12:19" x14ac:dyDescent="0.2">
      <c r="M89"/>
      <c r="O89"/>
      <c r="R89"/>
      <c r="S89"/>
    </row>
    <row r="90" spans="12:19" x14ac:dyDescent="0.2">
      <c r="M90"/>
      <c r="O90"/>
      <c r="R90"/>
      <c r="S90"/>
    </row>
    <row r="91" spans="12:19" x14ac:dyDescent="0.2">
      <c r="M91"/>
      <c r="O91"/>
      <c r="R91"/>
      <c r="S91"/>
    </row>
    <row r="92" spans="12:19" x14ac:dyDescent="0.2">
      <c r="M92"/>
      <c r="O92"/>
      <c r="R92"/>
      <c r="S92"/>
    </row>
    <row r="93" spans="12:19" x14ac:dyDescent="0.2">
      <c r="L93" s="6"/>
      <c r="M93" s="6"/>
      <c r="N93" s="6"/>
      <c r="O93" s="6"/>
      <c r="P93" s="6"/>
      <c r="Q93" s="6"/>
      <c r="R93"/>
      <c r="S93"/>
    </row>
    <row r="94" spans="12:19" x14ac:dyDescent="0.2">
      <c r="L94" s="23"/>
      <c r="M94" s="23"/>
      <c r="N94" s="23"/>
      <c r="O94" s="23"/>
      <c r="P94" s="23"/>
      <c r="Q94" s="23"/>
      <c r="R94"/>
      <c r="S94"/>
    </row>
    <row r="95" spans="12:19" x14ac:dyDescent="0.2">
      <c r="M95"/>
      <c r="O95"/>
      <c r="R95"/>
      <c r="S95"/>
    </row>
    <row r="96" spans="12:19" x14ac:dyDescent="0.2">
      <c r="M96"/>
      <c r="O96"/>
      <c r="R96"/>
      <c r="S96"/>
    </row>
    <row r="97" spans="13:19" x14ac:dyDescent="0.2">
      <c r="M97"/>
      <c r="O97"/>
      <c r="R97"/>
      <c r="S97"/>
    </row>
    <row r="98" spans="13:19" x14ac:dyDescent="0.2">
      <c r="M98"/>
      <c r="O98"/>
      <c r="R98"/>
      <c r="S98"/>
    </row>
    <row r="99" spans="13:19" x14ac:dyDescent="0.2">
      <c r="M99"/>
      <c r="O99"/>
      <c r="R99"/>
      <c r="S99"/>
    </row>
    <row r="100" spans="13:19" x14ac:dyDescent="0.2">
      <c r="M100"/>
      <c r="O100"/>
      <c r="R100"/>
      <c r="S100"/>
    </row>
    <row r="101" spans="13:19" x14ac:dyDescent="0.2">
      <c r="M101"/>
      <c r="O101"/>
      <c r="R101"/>
      <c r="S101"/>
    </row>
    <row r="102" spans="13:19" x14ac:dyDescent="0.2">
      <c r="M102"/>
      <c r="O102"/>
      <c r="R102"/>
      <c r="S102"/>
    </row>
    <row r="103" spans="13:19" x14ac:dyDescent="0.2">
      <c r="M103"/>
      <c r="O103"/>
      <c r="R103"/>
      <c r="S103"/>
    </row>
    <row r="104" spans="13:19" x14ac:dyDescent="0.2">
      <c r="M104"/>
      <c r="O104"/>
      <c r="R104"/>
      <c r="S104"/>
    </row>
    <row r="105" spans="13:19" x14ac:dyDescent="0.2">
      <c r="M105"/>
      <c r="O105"/>
      <c r="R105"/>
      <c r="S105"/>
    </row>
    <row r="106" spans="13:19" x14ac:dyDescent="0.2">
      <c r="M106"/>
      <c r="O106"/>
      <c r="R106"/>
      <c r="S106"/>
    </row>
    <row r="107" spans="13:19" x14ac:dyDescent="0.2">
      <c r="M107"/>
      <c r="O107"/>
      <c r="R107"/>
      <c r="S107"/>
    </row>
    <row r="108" spans="13:19" x14ac:dyDescent="0.2">
      <c r="M108"/>
      <c r="O108"/>
      <c r="R108"/>
      <c r="S108"/>
    </row>
    <row r="109" spans="13:19" x14ac:dyDescent="0.2">
      <c r="M109"/>
      <c r="O109"/>
      <c r="R109"/>
      <c r="S109"/>
    </row>
    <row r="110" spans="13:19" x14ac:dyDescent="0.2">
      <c r="M110"/>
      <c r="O110"/>
      <c r="R110"/>
      <c r="S110"/>
    </row>
    <row r="111" spans="13:19" x14ac:dyDescent="0.2">
      <c r="M111"/>
      <c r="O111"/>
      <c r="R111"/>
      <c r="S111"/>
    </row>
    <row r="112" spans="13:19" x14ac:dyDescent="0.2">
      <c r="M112"/>
      <c r="O112"/>
      <c r="R112"/>
      <c r="S112"/>
    </row>
    <row r="113" spans="13:19" x14ac:dyDescent="0.2">
      <c r="M113"/>
      <c r="O113"/>
      <c r="R113"/>
      <c r="S113"/>
    </row>
    <row r="114" spans="13:19" x14ac:dyDescent="0.2">
      <c r="M114"/>
      <c r="O114"/>
      <c r="R114"/>
      <c r="S114"/>
    </row>
    <row r="115" spans="13:19" x14ac:dyDescent="0.2">
      <c r="M115"/>
      <c r="O115"/>
      <c r="R115"/>
      <c r="S115"/>
    </row>
    <row r="116" spans="13:19" x14ac:dyDescent="0.2">
      <c r="M116"/>
      <c r="O116"/>
      <c r="R116"/>
      <c r="S116"/>
    </row>
    <row r="117" spans="13:19" x14ac:dyDescent="0.2">
      <c r="M117"/>
      <c r="O117"/>
      <c r="R117"/>
      <c r="S117"/>
    </row>
    <row r="118" spans="13:19" x14ac:dyDescent="0.2">
      <c r="M118"/>
      <c r="O118"/>
      <c r="R118"/>
      <c r="S118"/>
    </row>
    <row r="119" spans="13:19" x14ac:dyDescent="0.2">
      <c r="M119"/>
      <c r="O119"/>
      <c r="R119"/>
      <c r="S119"/>
    </row>
    <row r="120" spans="13:19" x14ac:dyDescent="0.2">
      <c r="M120"/>
      <c r="O120"/>
      <c r="R120"/>
      <c r="S120"/>
    </row>
    <row r="121" spans="13:19" x14ac:dyDescent="0.2">
      <c r="M121"/>
      <c r="O121"/>
      <c r="R121"/>
      <c r="S121"/>
    </row>
    <row r="122" spans="13:19" x14ac:dyDescent="0.2">
      <c r="M122"/>
      <c r="O122"/>
      <c r="R122"/>
      <c r="S122"/>
    </row>
    <row r="123" spans="13:19" x14ac:dyDescent="0.2">
      <c r="M123"/>
      <c r="O123"/>
      <c r="R123"/>
      <c r="S123"/>
    </row>
    <row r="124" spans="13:19" x14ac:dyDescent="0.2">
      <c r="M124"/>
      <c r="O124"/>
      <c r="R124"/>
      <c r="S124"/>
    </row>
    <row r="125" spans="13:19" x14ac:dyDescent="0.2">
      <c r="M125"/>
      <c r="O125"/>
      <c r="R125"/>
      <c r="S125"/>
    </row>
    <row r="126" spans="13:19" x14ac:dyDescent="0.2">
      <c r="M126"/>
      <c r="O126"/>
      <c r="R126"/>
      <c r="S126"/>
    </row>
    <row r="127" spans="13:19" x14ac:dyDescent="0.2">
      <c r="M127"/>
      <c r="O127"/>
      <c r="R127"/>
      <c r="S127"/>
    </row>
    <row r="128" spans="13:19" x14ac:dyDescent="0.2">
      <c r="M128"/>
      <c r="O128"/>
      <c r="R128"/>
      <c r="S128"/>
    </row>
    <row r="129" spans="13:19" x14ac:dyDescent="0.2">
      <c r="M129"/>
      <c r="O129"/>
      <c r="R129"/>
      <c r="S129"/>
    </row>
    <row r="130" spans="13:19" x14ac:dyDescent="0.2">
      <c r="M130"/>
      <c r="O130"/>
      <c r="R130"/>
      <c r="S130"/>
    </row>
    <row r="131" spans="13:19" x14ac:dyDescent="0.2">
      <c r="M131"/>
      <c r="O131"/>
      <c r="R131"/>
      <c r="S131"/>
    </row>
    <row r="132" spans="13:19" x14ac:dyDescent="0.2">
      <c r="M132"/>
      <c r="O132"/>
      <c r="R132"/>
      <c r="S132"/>
    </row>
    <row r="133" spans="13:19" x14ac:dyDescent="0.2">
      <c r="M133"/>
      <c r="O133"/>
      <c r="R133"/>
      <c r="S133"/>
    </row>
    <row r="134" spans="13:19" x14ac:dyDescent="0.2">
      <c r="M134"/>
      <c r="O134"/>
      <c r="R134"/>
      <c r="S134"/>
    </row>
    <row r="135" spans="13:19" x14ac:dyDescent="0.2">
      <c r="M135"/>
      <c r="O135"/>
      <c r="R135"/>
      <c r="S135"/>
    </row>
    <row r="136" spans="13:19" x14ac:dyDescent="0.2">
      <c r="M136"/>
      <c r="O136"/>
      <c r="R136"/>
      <c r="S136"/>
    </row>
    <row r="137" spans="13:19" x14ac:dyDescent="0.2">
      <c r="M137"/>
      <c r="O137"/>
      <c r="R137"/>
      <c r="S137"/>
    </row>
    <row r="138" spans="13:19" x14ac:dyDescent="0.2">
      <c r="M138"/>
      <c r="O138"/>
      <c r="R138"/>
      <c r="S138"/>
    </row>
    <row r="139" spans="13:19" x14ac:dyDescent="0.2">
      <c r="M139"/>
      <c r="O139"/>
      <c r="R139"/>
      <c r="S139"/>
    </row>
    <row r="140" spans="13:19" x14ac:dyDescent="0.2">
      <c r="M140"/>
      <c r="O140"/>
      <c r="R140"/>
      <c r="S140"/>
    </row>
    <row r="141" spans="13:19" x14ac:dyDescent="0.2">
      <c r="M141"/>
      <c r="O141"/>
      <c r="R141"/>
      <c r="S141"/>
    </row>
    <row r="142" spans="13:19" x14ac:dyDescent="0.2">
      <c r="M142"/>
      <c r="O142"/>
      <c r="R142"/>
      <c r="S142"/>
    </row>
    <row r="143" spans="13:19" x14ac:dyDescent="0.2">
      <c r="M143"/>
      <c r="O143"/>
      <c r="R143"/>
      <c r="S143"/>
    </row>
    <row r="144" spans="13:19" x14ac:dyDescent="0.2">
      <c r="M144"/>
      <c r="O144"/>
      <c r="R144"/>
      <c r="S144"/>
    </row>
    <row r="145" spans="13:19" x14ac:dyDescent="0.2">
      <c r="M145"/>
      <c r="O145"/>
      <c r="R145"/>
      <c r="S145"/>
    </row>
    <row r="146" spans="13:19" x14ac:dyDescent="0.2">
      <c r="M146"/>
      <c r="O146"/>
      <c r="R146"/>
      <c r="S146"/>
    </row>
    <row r="147" spans="13:19" x14ac:dyDescent="0.2">
      <c r="M147"/>
      <c r="O147"/>
      <c r="R147"/>
      <c r="S147"/>
    </row>
    <row r="148" spans="13:19" x14ac:dyDescent="0.2">
      <c r="M148"/>
      <c r="O148"/>
      <c r="R148"/>
      <c r="S148"/>
    </row>
    <row r="149" spans="13:19" x14ac:dyDescent="0.2">
      <c r="M149"/>
      <c r="O149"/>
      <c r="R149"/>
      <c r="S149"/>
    </row>
    <row r="150" spans="13:19" x14ac:dyDescent="0.2">
      <c r="M150"/>
      <c r="O150"/>
      <c r="R150"/>
      <c r="S150"/>
    </row>
    <row r="151" spans="13:19" x14ac:dyDescent="0.2">
      <c r="M151"/>
      <c r="O151"/>
      <c r="R151"/>
      <c r="S151"/>
    </row>
    <row r="152" spans="13:19" x14ac:dyDescent="0.2">
      <c r="M152"/>
      <c r="O152"/>
      <c r="R152"/>
      <c r="S152"/>
    </row>
    <row r="153" spans="13:19" x14ac:dyDescent="0.2">
      <c r="M153"/>
      <c r="O153"/>
      <c r="R153"/>
      <c r="S153"/>
    </row>
    <row r="154" spans="13:19" x14ac:dyDescent="0.2">
      <c r="M154"/>
      <c r="O154"/>
      <c r="R154"/>
      <c r="S154"/>
    </row>
    <row r="155" spans="13:19" x14ac:dyDescent="0.2">
      <c r="M155"/>
      <c r="O155"/>
      <c r="R155"/>
      <c r="S155"/>
    </row>
    <row r="156" spans="13:19" x14ac:dyDescent="0.2">
      <c r="M156"/>
      <c r="O156"/>
      <c r="R156"/>
      <c r="S156"/>
    </row>
    <row r="157" spans="13:19" x14ac:dyDescent="0.2">
      <c r="M157"/>
      <c r="O157"/>
      <c r="R157"/>
      <c r="S157"/>
    </row>
    <row r="158" spans="13:19" x14ac:dyDescent="0.2">
      <c r="M158"/>
      <c r="O158"/>
      <c r="R158"/>
      <c r="S158"/>
    </row>
    <row r="159" spans="13:19" x14ac:dyDescent="0.2">
      <c r="M159"/>
      <c r="O159"/>
      <c r="R159"/>
      <c r="S159"/>
    </row>
    <row r="160" spans="13:19" x14ac:dyDescent="0.2">
      <c r="M160"/>
      <c r="O160"/>
      <c r="R160"/>
      <c r="S160"/>
    </row>
    <row r="161" spans="1:19" x14ac:dyDescent="0.2">
      <c r="M161"/>
      <c r="O161"/>
      <c r="R161"/>
      <c r="S161"/>
    </row>
    <row r="162" spans="1:19" x14ac:dyDescent="0.2">
      <c r="M162"/>
      <c r="O162"/>
      <c r="R162"/>
      <c r="S162"/>
    </row>
    <row r="163" spans="1:19" x14ac:dyDescent="0.2">
      <c r="M163"/>
      <c r="O163"/>
      <c r="R163"/>
      <c r="S163"/>
    </row>
    <row r="164" spans="1:19" x14ac:dyDescent="0.2">
      <c r="M164"/>
      <c r="O164"/>
      <c r="R164"/>
      <c r="S164"/>
    </row>
    <row r="165" spans="1:19" x14ac:dyDescent="0.2">
      <c r="A165" s="33">
        <f>COUNT(B6:B58)-1</f>
        <v>47</v>
      </c>
      <c r="B165" s="33">
        <f>GETPIVOTDATA("Visit",$A$5)</f>
        <v>1221830</v>
      </c>
      <c r="C165" s="33">
        <f>GETPIVOTDATA("Chat",$A$5)</f>
        <v>4443</v>
      </c>
      <c r="D165" s="34">
        <f>GETPIVOTDATA("Chat/Visit %",$A$5)</f>
        <v>3.6363487555551919E-3</v>
      </c>
      <c r="E165" s="33">
        <f>GETPIVOTDATA("Lead",$A$5)</f>
        <v>3368</v>
      </c>
      <c r="F165" s="34">
        <f>GETPIVOTDATA("Chat/Lead %",$A$5)</f>
        <v>0.75804636506864731</v>
      </c>
      <c r="G165" s="33">
        <f>GETPIVOTDATA("Appointment",$A$5)</f>
        <v>500</v>
      </c>
      <c r="H165" s="32"/>
      <c r="I165" s="32"/>
      <c r="M165"/>
      <c r="O165"/>
      <c r="R165"/>
      <c r="S165"/>
    </row>
    <row r="166" spans="1:19" x14ac:dyDescent="0.2">
      <c r="C166">
        <f>C165/A165</f>
        <v>94.531914893617028</v>
      </c>
      <c r="E166">
        <f>E165/A165</f>
        <v>71.659574468085111</v>
      </c>
      <c r="J166" s="32"/>
      <c r="M166"/>
      <c r="O166"/>
      <c r="R166"/>
      <c r="S166"/>
    </row>
    <row r="167" spans="1:19" x14ac:dyDescent="0.2">
      <c r="M167"/>
      <c r="O167"/>
      <c r="R167"/>
      <c r="S167"/>
    </row>
    <row r="168" spans="1:19" x14ac:dyDescent="0.2">
      <c r="M168"/>
      <c r="O168"/>
      <c r="R168"/>
      <c r="S168"/>
    </row>
    <row r="169" spans="1:19" x14ac:dyDescent="0.2">
      <c r="M169"/>
      <c r="O169"/>
      <c r="R169"/>
      <c r="S169"/>
    </row>
    <row r="170" spans="1:19" x14ac:dyDescent="0.2">
      <c r="M170"/>
      <c r="O170"/>
      <c r="R170"/>
      <c r="S170"/>
    </row>
    <row r="171" spans="1:19" x14ac:dyDescent="0.2">
      <c r="M171"/>
      <c r="O171"/>
      <c r="R171"/>
      <c r="S171"/>
    </row>
    <row r="172" spans="1:19" x14ac:dyDescent="0.2">
      <c r="M172"/>
      <c r="O172"/>
      <c r="R172"/>
      <c r="S172"/>
    </row>
    <row r="173" spans="1:19" x14ac:dyDescent="0.2">
      <c r="M173"/>
      <c r="O173"/>
      <c r="R173"/>
      <c r="S173"/>
    </row>
    <row r="174" spans="1:19" x14ac:dyDescent="0.2">
      <c r="M174"/>
      <c r="O174"/>
      <c r="R174"/>
      <c r="S174"/>
    </row>
    <row r="175" spans="1:19" x14ac:dyDescent="0.2">
      <c r="M175"/>
      <c r="O175"/>
      <c r="R175"/>
      <c r="S175"/>
    </row>
    <row r="176" spans="1:19" x14ac:dyDescent="0.2">
      <c r="M176"/>
      <c r="O176"/>
      <c r="R176"/>
      <c r="S176"/>
    </row>
    <row r="177" spans="1:27" s="32" customFormat="1" x14ac:dyDescent="0.2">
      <c r="A177"/>
      <c r="B177"/>
      <c r="C177"/>
      <c r="D177"/>
      <c r="E177"/>
      <c r="F177"/>
      <c r="G177"/>
      <c r="H177"/>
      <c r="I177"/>
      <c r="J177"/>
      <c r="K177"/>
      <c r="L177"/>
      <c r="M177"/>
      <c r="N177"/>
      <c r="O177"/>
      <c r="P177"/>
      <c r="Q177"/>
      <c r="R177"/>
      <c r="S177"/>
      <c r="U177" s="35"/>
      <c r="W177" s="35"/>
      <c r="AA177" s="35"/>
    </row>
    <row r="178" spans="1:27" x14ac:dyDescent="0.2">
      <c r="M178"/>
      <c r="O178"/>
      <c r="R178"/>
      <c r="S178" s="32"/>
    </row>
    <row r="179" spans="1:27" x14ac:dyDescent="0.2">
      <c r="M179"/>
      <c r="O179"/>
      <c r="R179"/>
      <c r="S179"/>
    </row>
    <row r="180" spans="1:27" x14ac:dyDescent="0.2">
      <c r="M180"/>
      <c r="O180"/>
      <c r="R180"/>
      <c r="S180"/>
    </row>
    <row r="181" spans="1:27" x14ac:dyDescent="0.2">
      <c r="M181"/>
      <c r="O181"/>
      <c r="R181"/>
      <c r="S181"/>
    </row>
    <row r="182" spans="1:27" x14ac:dyDescent="0.2">
      <c r="M182"/>
      <c r="O182"/>
      <c r="R182"/>
      <c r="S182"/>
    </row>
    <row r="183" spans="1:27" x14ac:dyDescent="0.2">
      <c r="M183"/>
      <c r="O183"/>
      <c r="R183"/>
      <c r="S183"/>
    </row>
    <row r="184" spans="1:27" x14ac:dyDescent="0.2">
      <c r="M184"/>
      <c r="O184"/>
      <c r="R184"/>
      <c r="S184"/>
    </row>
    <row r="185" spans="1:27" x14ac:dyDescent="0.2">
      <c r="M185"/>
      <c r="O185"/>
      <c r="R185"/>
      <c r="S185"/>
    </row>
    <row r="186" spans="1:27" x14ac:dyDescent="0.2">
      <c r="M186"/>
      <c r="O186"/>
      <c r="R186"/>
      <c r="S186"/>
    </row>
    <row r="187" spans="1:27" x14ac:dyDescent="0.2">
      <c r="M187"/>
      <c r="O187"/>
      <c r="R187"/>
      <c r="S187"/>
    </row>
    <row r="188" spans="1:27" x14ac:dyDescent="0.2">
      <c r="M188"/>
      <c r="O188"/>
      <c r="R188"/>
      <c r="S188"/>
    </row>
    <row r="189" spans="1:27" x14ac:dyDescent="0.2">
      <c r="M189"/>
      <c r="O189"/>
      <c r="R189"/>
      <c r="S189"/>
    </row>
    <row r="190" spans="1:27" x14ac:dyDescent="0.2">
      <c r="M190"/>
      <c r="O190"/>
      <c r="R190"/>
      <c r="S190"/>
    </row>
    <row r="191" spans="1:27" x14ac:dyDescent="0.2">
      <c r="M191"/>
      <c r="O191"/>
      <c r="R191"/>
      <c r="S191"/>
    </row>
    <row r="192" spans="1:27" x14ac:dyDescent="0.2">
      <c r="M192"/>
      <c r="O192"/>
      <c r="R192"/>
      <c r="S192"/>
    </row>
    <row r="193" spans="11:19" x14ac:dyDescent="0.2">
      <c r="M193"/>
      <c r="O193"/>
      <c r="R193"/>
      <c r="S193"/>
    </row>
    <row r="194" spans="11:19" x14ac:dyDescent="0.2">
      <c r="M194"/>
      <c r="O194"/>
      <c r="R194"/>
      <c r="S194"/>
    </row>
    <row r="195" spans="11:19" x14ac:dyDescent="0.2">
      <c r="M195"/>
      <c r="O195"/>
      <c r="R195"/>
      <c r="S195"/>
    </row>
    <row r="196" spans="11:19" x14ac:dyDescent="0.2">
      <c r="M196"/>
      <c r="O196"/>
      <c r="R196"/>
      <c r="S196"/>
    </row>
    <row r="197" spans="11:19" x14ac:dyDescent="0.2">
      <c r="M197"/>
      <c r="O197"/>
      <c r="R197"/>
      <c r="S197"/>
    </row>
    <row r="198" spans="11:19" x14ac:dyDescent="0.2">
      <c r="K198" s="32"/>
      <c r="L198" s="32"/>
      <c r="M198" s="32"/>
      <c r="N198" s="32"/>
      <c r="O198" s="32"/>
      <c r="P198" s="32"/>
      <c r="Q198" s="32"/>
      <c r="R198" s="32"/>
      <c r="S198"/>
    </row>
    <row r="199" spans="11:19" x14ac:dyDescent="0.2">
      <c r="M199"/>
      <c r="O199"/>
      <c r="R199"/>
      <c r="S199"/>
    </row>
    <row r="200" spans="11:19" x14ac:dyDescent="0.2">
      <c r="M200"/>
      <c r="O200"/>
      <c r="R200"/>
      <c r="S200"/>
    </row>
    <row r="201" spans="11:19" x14ac:dyDescent="0.2">
      <c r="M201"/>
      <c r="O201"/>
      <c r="R201"/>
      <c r="S201"/>
    </row>
    <row r="202" spans="11:19" x14ac:dyDescent="0.2">
      <c r="M202"/>
      <c r="O202"/>
      <c r="R202"/>
      <c r="S202"/>
    </row>
    <row r="203" spans="11:19" x14ac:dyDescent="0.2">
      <c r="M203"/>
      <c r="O203"/>
      <c r="R203"/>
      <c r="S203"/>
    </row>
    <row r="204" spans="11:19" x14ac:dyDescent="0.2">
      <c r="M204"/>
      <c r="O204"/>
      <c r="R204"/>
      <c r="S204"/>
    </row>
    <row r="205" spans="11:19" x14ac:dyDescent="0.2">
      <c r="M205"/>
      <c r="O205"/>
      <c r="R205"/>
      <c r="S205"/>
    </row>
    <row r="206" spans="11:19" x14ac:dyDescent="0.2">
      <c r="M206"/>
      <c r="O206"/>
      <c r="R206"/>
      <c r="S206"/>
    </row>
    <row r="207" spans="11:19" x14ac:dyDescent="0.2">
      <c r="M207"/>
      <c r="O207"/>
      <c r="R207"/>
      <c r="S207"/>
    </row>
    <row r="208" spans="11:19" x14ac:dyDescent="0.2">
      <c r="M208"/>
      <c r="O208"/>
      <c r="R208"/>
      <c r="S208"/>
    </row>
    <row r="209" spans="13:19" x14ac:dyDescent="0.2">
      <c r="M209"/>
      <c r="O209"/>
      <c r="R209"/>
      <c r="S209"/>
    </row>
    <row r="210" spans="13:19" x14ac:dyDescent="0.2">
      <c r="M210"/>
      <c r="O210"/>
      <c r="R210"/>
      <c r="S210"/>
    </row>
    <row r="211" spans="13:19" x14ac:dyDescent="0.2">
      <c r="M211"/>
      <c r="O211"/>
      <c r="R211"/>
      <c r="S211"/>
    </row>
    <row r="212" spans="13:19" x14ac:dyDescent="0.2">
      <c r="M212"/>
      <c r="O212"/>
      <c r="R212"/>
      <c r="S212"/>
    </row>
    <row r="213" spans="13:19" x14ac:dyDescent="0.2">
      <c r="M213"/>
      <c r="O213"/>
      <c r="R213"/>
      <c r="S213"/>
    </row>
    <row r="214" spans="13:19" x14ac:dyDescent="0.2">
      <c r="M214"/>
      <c r="O214"/>
      <c r="R214"/>
      <c r="S214"/>
    </row>
    <row r="215" spans="13:19" x14ac:dyDescent="0.2">
      <c r="M215"/>
      <c r="O215"/>
      <c r="R215"/>
      <c r="S215"/>
    </row>
    <row r="216" spans="13:19" x14ac:dyDescent="0.2">
      <c r="M216"/>
      <c r="O216"/>
      <c r="R216"/>
      <c r="S216"/>
    </row>
    <row r="217" spans="13:19" x14ac:dyDescent="0.2">
      <c r="M217"/>
      <c r="O217"/>
      <c r="R217"/>
      <c r="S217"/>
    </row>
    <row r="218" spans="13:19" x14ac:dyDescent="0.2">
      <c r="M218"/>
      <c r="O218"/>
      <c r="R218"/>
      <c r="S218"/>
    </row>
    <row r="219" spans="13:19" x14ac:dyDescent="0.2">
      <c r="M219"/>
      <c r="O219"/>
      <c r="R219"/>
      <c r="S219"/>
    </row>
    <row r="220" spans="13:19" x14ac:dyDescent="0.2">
      <c r="M220"/>
      <c r="O220"/>
      <c r="R220"/>
      <c r="S220"/>
    </row>
    <row r="221" spans="13:19" x14ac:dyDescent="0.2">
      <c r="M221"/>
      <c r="O221"/>
      <c r="R221"/>
      <c r="S221"/>
    </row>
    <row r="222" spans="13:19" x14ac:dyDescent="0.2">
      <c r="M222"/>
      <c r="O222"/>
      <c r="R222"/>
      <c r="S222"/>
    </row>
    <row r="223" spans="13:19" x14ac:dyDescent="0.2">
      <c r="M223"/>
      <c r="O223"/>
      <c r="R223"/>
      <c r="S223"/>
    </row>
    <row r="224" spans="13:19" x14ac:dyDescent="0.2">
      <c r="M224"/>
      <c r="O224"/>
      <c r="R224"/>
      <c r="S224"/>
    </row>
    <row r="225" spans="13:19" x14ac:dyDescent="0.2">
      <c r="M225"/>
      <c r="O225"/>
      <c r="R225"/>
      <c r="S225"/>
    </row>
    <row r="226" spans="13:19" x14ac:dyDescent="0.2">
      <c r="M226"/>
      <c r="O226"/>
      <c r="R226"/>
      <c r="S226"/>
    </row>
    <row r="227" spans="13:19" x14ac:dyDescent="0.2">
      <c r="M227"/>
      <c r="O227"/>
      <c r="R227"/>
      <c r="S227"/>
    </row>
    <row r="228" spans="13:19" x14ac:dyDescent="0.2">
      <c r="M228"/>
      <c r="O228"/>
      <c r="R228"/>
      <c r="S228"/>
    </row>
    <row r="229" spans="13:19" x14ac:dyDescent="0.2">
      <c r="M229"/>
      <c r="O229"/>
      <c r="R229"/>
    </row>
    <row r="230" spans="13:19" x14ac:dyDescent="0.2">
      <c r="M230"/>
      <c r="O230"/>
      <c r="R230"/>
    </row>
    <row r="231" spans="13:19" x14ac:dyDescent="0.2">
      <c r="M231"/>
      <c r="O231"/>
      <c r="R231"/>
    </row>
    <row r="232" spans="13:19" x14ac:dyDescent="0.2">
      <c r="M232"/>
      <c r="O232"/>
      <c r="R232"/>
    </row>
    <row r="233" spans="13:19" x14ac:dyDescent="0.2">
      <c r="M233"/>
      <c r="O233"/>
      <c r="R233"/>
    </row>
    <row r="234" spans="13:19" x14ac:dyDescent="0.2">
      <c r="M234"/>
      <c r="O234"/>
      <c r="R234"/>
    </row>
    <row r="235" spans="13:19" x14ac:dyDescent="0.2">
      <c r="M235"/>
      <c r="O235"/>
      <c r="R235"/>
    </row>
    <row r="236" spans="13:19" x14ac:dyDescent="0.2">
      <c r="M236"/>
      <c r="O236"/>
      <c r="R236"/>
    </row>
    <row r="237" spans="13:19" x14ac:dyDescent="0.2">
      <c r="M237"/>
      <c r="O237"/>
      <c r="R237"/>
    </row>
    <row r="238" spans="13:19" x14ac:dyDescent="0.2">
      <c r="M238"/>
      <c r="O238"/>
      <c r="R238"/>
    </row>
    <row r="239" spans="13:19" x14ac:dyDescent="0.2">
      <c r="M239"/>
      <c r="O239"/>
      <c r="R239"/>
    </row>
    <row r="240" spans="13:19" x14ac:dyDescent="0.2">
      <c r="M240"/>
      <c r="O240"/>
      <c r="R240"/>
    </row>
    <row r="241" spans="13:18" x14ac:dyDescent="0.2">
      <c r="M241"/>
      <c r="O241"/>
      <c r="R241"/>
    </row>
    <row r="242" spans="13:18" x14ac:dyDescent="0.2">
      <c r="M242"/>
      <c r="O242"/>
      <c r="R242"/>
    </row>
    <row r="243" spans="13:18" x14ac:dyDescent="0.2">
      <c r="M243"/>
      <c r="O243"/>
      <c r="R243"/>
    </row>
    <row r="244" spans="13:18" x14ac:dyDescent="0.2">
      <c r="M244"/>
      <c r="O244"/>
      <c r="R244"/>
    </row>
    <row r="245" spans="13:18" x14ac:dyDescent="0.2">
      <c r="M245"/>
      <c r="O245"/>
      <c r="R245"/>
    </row>
    <row r="246" spans="13:18" x14ac:dyDescent="0.2">
      <c r="M246"/>
      <c r="O246"/>
      <c r="R246"/>
    </row>
    <row r="247" spans="13:18" x14ac:dyDescent="0.2">
      <c r="M247"/>
      <c r="O247"/>
      <c r="R247"/>
    </row>
    <row r="248" spans="13:18" x14ac:dyDescent="0.2">
      <c r="M248"/>
      <c r="O248"/>
      <c r="R248"/>
    </row>
  </sheetData>
  <mergeCells count="13">
    <mergeCell ref="A4:G4"/>
    <mergeCell ref="K36:N36"/>
    <mergeCell ref="P36:R36"/>
    <mergeCell ref="K47:N47"/>
    <mergeCell ref="P47:R47"/>
    <mergeCell ref="K6:L8"/>
    <mergeCell ref="K9:L11"/>
    <mergeCell ref="M6:N8"/>
    <mergeCell ref="M9:N11"/>
    <mergeCell ref="O6:P8"/>
    <mergeCell ref="O9:P11"/>
    <mergeCell ref="Q6:R8"/>
    <mergeCell ref="Q9:R11"/>
  </mergeCells>
  <pageMargins left="0.7" right="0.7" top="0.75" bottom="0.75" header="0.3" footer="0.3"/>
  <pageSetup orientation="portrait" horizontalDpi="0" verticalDpi="0"/>
  <drawing r:id="rId6"/>
  <extLst>
    <ext xmlns:x14="http://schemas.microsoft.com/office/spreadsheetml/2009/9/main" uri="{A8765BA9-456A-4dab-B4F3-ACF838C121DE}">
      <x14:slicerList>
        <x14:slicer r:id="rId7"/>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D5A2-2CC4-F646-A886-9A1138377848}">
  <dimension ref="A1:N938"/>
  <sheetViews>
    <sheetView topLeftCell="A897" workbookViewId="0">
      <selection activeCell="L905" sqref="L905"/>
    </sheetView>
  </sheetViews>
  <sheetFormatPr baseColWidth="10" defaultColWidth="11" defaultRowHeight="16" x14ac:dyDescent="0.2"/>
  <cols>
    <col min="1" max="1" width="33" bestFit="1" customWidth="1"/>
    <col min="13" max="13" width="6.5" bestFit="1" customWidth="1"/>
    <col min="14" max="14" width="13.1640625" bestFit="1" customWidth="1"/>
  </cols>
  <sheetData>
    <row r="1" spans="1:14" ht="21" x14ac:dyDescent="0.2">
      <c r="A1" s="1" t="s">
        <v>97</v>
      </c>
      <c r="B1" s="1" t="s">
        <v>74</v>
      </c>
      <c r="C1" s="1" t="s">
        <v>98</v>
      </c>
      <c r="D1" s="2" t="s">
        <v>99</v>
      </c>
      <c r="E1" s="2" t="s">
        <v>100</v>
      </c>
      <c r="F1" s="2" t="s">
        <v>101</v>
      </c>
      <c r="G1" s="2" t="s">
        <v>102</v>
      </c>
      <c r="H1" s="2" t="s">
        <v>103</v>
      </c>
      <c r="I1" s="2" t="s">
        <v>104</v>
      </c>
      <c r="J1" s="2" t="s">
        <v>105</v>
      </c>
      <c r="K1" s="2" t="s">
        <v>106</v>
      </c>
      <c r="L1" s="8" t="s">
        <v>0</v>
      </c>
      <c r="M1" s="8" t="s">
        <v>2</v>
      </c>
      <c r="N1" s="8" t="s">
        <v>51</v>
      </c>
    </row>
    <row r="2" spans="1:14" ht="21" x14ac:dyDescent="0.2">
      <c r="A2" s="3" t="s">
        <v>11</v>
      </c>
      <c r="B2" s="3" t="str">
        <f>VLOOKUP(A2,'Store Data'!$E:$F,2,0)</f>
        <v>Acura</v>
      </c>
      <c r="C2" s="3" t="s">
        <v>107</v>
      </c>
      <c r="D2" s="4">
        <v>16595</v>
      </c>
      <c r="E2" s="5">
        <v>63</v>
      </c>
      <c r="F2" s="5">
        <v>51</v>
      </c>
      <c r="G2" s="7">
        <v>3.0000000000000001E-3</v>
      </c>
      <c r="H2" s="5">
        <v>38</v>
      </c>
      <c r="I2" s="7">
        <v>0.745</v>
      </c>
      <c r="J2" s="5">
        <v>4</v>
      </c>
      <c r="K2" s="5">
        <v>1</v>
      </c>
      <c r="L2" t="s">
        <v>108</v>
      </c>
      <c r="M2" s="9">
        <v>2023</v>
      </c>
      <c r="N2" t="str">
        <f>VLOOKUP(A2,'Store Data'!$A:$B,2,0)</f>
        <v>Arizona</v>
      </c>
    </row>
    <row r="3" spans="1:14" ht="21" x14ac:dyDescent="0.2">
      <c r="A3" s="3" t="s">
        <v>16</v>
      </c>
      <c r="B3" s="3" t="str">
        <f>VLOOKUP(A3,'Store Data'!$E:$F,2,0)</f>
        <v>Acura</v>
      </c>
      <c r="C3" s="3" t="s">
        <v>109</v>
      </c>
      <c r="D3" s="4">
        <v>9338</v>
      </c>
      <c r="E3" s="5">
        <v>14</v>
      </c>
      <c r="F3" s="5">
        <v>13</v>
      </c>
      <c r="G3" s="7">
        <v>1.2999999999999999E-3</v>
      </c>
      <c r="H3" s="5">
        <v>12</v>
      </c>
      <c r="I3" s="7">
        <v>0.92300000000000004</v>
      </c>
      <c r="J3" s="5">
        <v>0</v>
      </c>
      <c r="K3" s="5">
        <v>0</v>
      </c>
      <c r="L3" t="s">
        <v>108</v>
      </c>
      <c r="M3" s="9">
        <v>2023</v>
      </c>
      <c r="N3" t="str">
        <f>VLOOKUP(A3,'Store Data'!$A:$B,2,0)</f>
        <v>Southern CA</v>
      </c>
    </row>
    <row r="4" spans="1:14" ht="21" x14ac:dyDescent="0.2">
      <c r="A4" s="3" t="s">
        <v>17</v>
      </c>
      <c r="B4" s="3" t="str">
        <f>VLOOKUP(A4,'Store Data'!$E:$F,2,0)</f>
        <v>Audi</v>
      </c>
      <c r="C4" s="3" t="s">
        <v>107</v>
      </c>
      <c r="D4" s="4">
        <v>21118</v>
      </c>
      <c r="E4" s="5">
        <v>61</v>
      </c>
      <c r="F4" s="5">
        <v>55</v>
      </c>
      <c r="G4" s="7">
        <v>2.5999999999999999E-3</v>
      </c>
      <c r="H4" s="5">
        <v>41</v>
      </c>
      <c r="I4" s="7">
        <v>0.74539999999999995</v>
      </c>
      <c r="J4" s="5">
        <v>5</v>
      </c>
      <c r="K4" s="5">
        <v>1</v>
      </c>
      <c r="L4" t="s">
        <v>108</v>
      </c>
      <c r="M4" s="9">
        <v>2023</v>
      </c>
      <c r="N4" t="str">
        <f>VLOOKUP(A4,'Store Data'!$A:$B,2,0)</f>
        <v>Arizona</v>
      </c>
    </row>
    <row r="5" spans="1:14" ht="21" x14ac:dyDescent="0.2">
      <c r="A5" s="3" t="s">
        <v>18</v>
      </c>
      <c r="B5" s="3" t="str">
        <f>VLOOKUP(A5,'Store Data'!$E:$F,2,0)</f>
        <v>Audi</v>
      </c>
      <c r="C5" s="3" t="s">
        <v>109</v>
      </c>
      <c r="D5" s="4">
        <v>13757</v>
      </c>
      <c r="E5" s="5">
        <v>31</v>
      </c>
      <c r="F5" s="5">
        <v>27</v>
      </c>
      <c r="G5" s="7">
        <v>1.9E-3</v>
      </c>
      <c r="H5" s="5">
        <v>13</v>
      </c>
      <c r="I5" s="7">
        <v>0.48139999999999999</v>
      </c>
      <c r="J5" s="5">
        <v>1</v>
      </c>
      <c r="K5" s="5">
        <v>0</v>
      </c>
      <c r="L5" t="s">
        <v>108</v>
      </c>
      <c r="M5" s="9">
        <v>2023</v>
      </c>
      <c r="N5" t="str">
        <f>VLOOKUP(A5,'Store Data'!$A:$B,2,0)</f>
        <v>Southern CA</v>
      </c>
    </row>
    <row r="6" spans="1:14" ht="21" x14ac:dyDescent="0.2">
      <c r="A6" s="3" t="s">
        <v>19</v>
      </c>
      <c r="B6" s="3" t="str">
        <f>VLOOKUP(A6,'Store Data'!$E:$F,2,0)</f>
        <v>Audi</v>
      </c>
      <c r="C6" s="3" t="s">
        <v>109</v>
      </c>
      <c r="D6" s="4">
        <v>17871</v>
      </c>
      <c r="E6" s="5">
        <v>37</v>
      </c>
      <c r="F6" s="5">
        <v>30</v>
      </c>
      <c r="G6" s="7">
        <v>1.6000000000000001E-3</v>
      </c>
      <c r="H6" s="5">
        <v>24</v>
      </c>
      <c r="I6" s="7">
        <v>0.8</v>
      </c>
      <c r="J6" s="5">
        <v>3</v>
      </c>
      <c r="K6" s="5">
        <v>0</v>
      </c>
      <c r="L6" t="s">
        <v>108</v>
      </c>
      <c r="M6" s="9">
        <v>2023</v>
      </c>
      <c r="N6" t="str">
        <f>VLOOKUP(A6,'Store Data'!$A:$B,2,0)</f>
        <v>Orange County</v>
      </c>
    </row>
    <row r="7" spans="1:14" ht="21" x14ac:dyDescent="0.2">
      <c r="A7" s="3" t="s">
        <v>20</v>
      </c>
      <c r="B7" s="3" t="str">
        <f>VLOOKUP(A7,'Store Data'!$E:$F,2,0)</f>
        <v>Audi</v>
      </c>
      <c r="C7" s="3" t="s">
        <v>107</v>
      </c>
      <c r="D7" s="4">
        <v>19557</v>
      </c>
      <c r="E7" s="5">
        <v>61</v>
      </c>
      <c r="F7" s="5">
        <v>53</v>
      </c>
      <c r="G7" s="7">
        <v>2.7000000000000001E-3</v>
      </c>
      <c r="H7" s="5">
        <v>41</v>
      </c>
      <c r="I7" s="7">
        <v>0.77349999999999997</v>
      </c>
      <c r="J7" s="5">
        <v>3</v>
      </c>
      <c r="K7" s="5">
        <v>4</v>
      </c>
      <c r="L7" t="s">
        <v>108</v>
      </c>
      <c r="M7" s="9">
        <v>2023</v>
      </c>
      <c r="N7" t="str">
        <f>VLOOKUP(A7,'Store Data'!$A:$B,2,0)</f>
        <v>Arizona</v>
      </c>
    </row>
    <row r="8" spans="1:14" ht="21" x14ac:dyDescent="0.2">
      <c r="A8" s="3" t="s">
        <v>21</v>
      </c>
      <c r="B8" s="3" t="str">
        <f>VLOOKUP(A8,'Store Data'!$E:$F,2,0)</f>
        <v>Audi</v>
      </c>
      <c r="C8" s="3" t="s">
        <v>109</v>
      </c>
      <c r="D8" s="4">
        <v>21380</v>
      </c>
      <c r="E8" s="5">
        <v>62</v>
      </c>
      <c r="F8" s="5">
        <v>53</v>
      </c>
      <c r="G8" s="7">
        <v>2.3999999999999998E-3</v>
      </c>
      <c r="H8" s="5">
        <v>44</v>
      </c>
      <c r="I8" s="7">
        <v>0.83009999999999995</v>
      </c>
      <c r="J8" s="5">
        <v>1</v>
      </c>
      <c r="K8" s="5">
        <v>0</v>
      </c>
      <c r="L8" t="s">
        <v>108</v>
      </c>
      <c r="M8" s="9">
        <v>2023</v>
      </c>
      <c r="N8" t="str">
        <f>VLOOKUP(A8,'Store Data'!$A:$B,2,0)</f>
        <v>Orange County</v>
      </c>
    </row>
    <row r="9" spans="1:14" ht="21" x14ac:dyDescent="0.2">
      <c r="A9" s="3" t="s">
        <v>110</v>
      </c>
      <c r="B9" s="3" t="str">
        <f>VLOOKUP(A9,'Store Data'!$E:$F,2,0)</f>
        <v>Audi</v>
      </c>
      <c r="C9" s="3" t="s">
        <v>109</v>
      </c>
      <c r="D9" s="4">
        <v>29932</v>
      </c>
      <c r="E9" s="5">
        <v>114</v>
      </c>
      <c r="F9" s="5">
        <v>101</v>
      </c>
      <c r="G9" s="7">
        <v>3.3E-3</v>
      </c>
      <c r="H9" s="5">
        <v>80</v>
      </c>
      <c r="I9" s="7">
        <v>0.79200000000000004</v>
      </c>
      <c r="J9" s="5">
        <v>10</v>
      </c>
      <c r="K9" s="5">
        <v>0</v>
      </c>
      <c r="L9" t="s">
        <v>108</v>
      </c>
      <c r="M9" s="9">
        <v>2023</v>
      </c>
      <c r="N9" t="str">
        <f>VLOOKUP(A9,'Store Data'!$A:$B,2,0)</f>
        <v>Northern CA</v>
      </c>
    </row>
    <row r="10" spans="1:14" ht="21" x14ac:dyDescent="0.2">
      <c r="A10" s="3" t="s">
        <v>22</v>
      </c>
      <c r="B10" s="3" t="str">
        <f>VLOOKUP(A10,'Store Data'!$E:$F,2,0)</f>
        <v>BMW</v>
      </c>
      <c r="C10" s="3" t="s">
        <v>107</v>
      </c>
      <c r="D10" s="4">
        <v>35716</v>
      </c>
      <c r="E10" s="5">
        <v>246</v>
      </c>
      <c r="F10" s="5">
        <v>199</v>
      </c>
      <c r="G10" s="7">
        <v>5.4999999999999997E-3</v>
      </c>
      <c r="H10" s="5">
        <v>142</v>
      </c>
      <c r="I10" s="7">
        <v>0.71350000000000002</v>
      </c>
      <c r="J10" s="5">
        <v>16</v>
      </c>
      <c r="K10" s="5">
        <v>1</v>
      </c>
      <c r="L10" t="s">
        <v>108</v>
      </c>
      <c r="M10" s="9">
        <v>2023</v>
      </c>
      <c r="N10" t="str">
        <f>VLOOKUP(A10,'Store Data'!$A:$B,2,0)</f>
        <v>Arizona</v>
      </c>
    </row>
    <row r="11" spans="1:14" ht="21" x14ac:dyDescent="0.2">
      <c r="A11" s="3" t="s">
        <v>23</v>
      </c>
      <c r="B11" s="3" t="str">
        <f>VLOOKUP(A11,'Store Data'!$E:$F,2,0)</f>
        <v>BMW</v>
      </c>
      <c r="C11" s="3" t="s">
        <v>111</v>
      </c>
      <c r="D11" s="4">
        <v>56247</v>
      </c>
      <c r="E11" s="5">
        <v>152</v>
      </c>
      <c r="F11" s="5">
        <v>143</v>
      </c>
      <c r="G11" s="7">
        <v>2.5000000000000001E-3</v>
      </c>
      <c r="H11" s="5">
        <v>120</v>
      </c>
      <c r="I11" s="7">
        <v>0.83909999999999996</v>
      </c>
      <c r="J11" s="5">
        <v>0</v>
      </c>
      <c r="K11" s="5">
        <v>0</v>
      </c>
      <c r="L11" t="s">
        <v>108</v>
      </c>
      <c r="M11" s="9">
        <v>2023</v>
      </c>
      <c r="N11" t="str">
        <f>VLOOKUP(A11,'Store Data'!$A:$B,2,0)</f>
        <v>Texas</v>
      </c>
    </row>
    <row r="12" spans="1:14" ht="21" x14ac:dyDescent="0.2">
      <c r="A12" s="3" t="s">
        <v>24</v>
      </c>
      <c r="B12" s="3" t="str">
        <f>VLOOKUP(A12,'Store Data'!$E:$F,2,0)</f>
        <v>BMW</v>
      </c>
      <c r="C12" s="3" t="s">
        <v>109</v>
      </c>
      <c r="D12" s="4">
        <v>30136</v>
      </c>
      <c r="E12" s="5">
        <v>73</v>
      </c>
      <c r="F12" s="5">
        <v>64</v>
      </c>
      <c r="G12" s="7">
        <v>2.0999999999999999E-3</v>
      </c>
      <c r="H12" s="5">
        <v>44</v>
      </c>
      <c r="I12" s="7">
        <v>0.6875</v>
      </c>
      <c r="J12" s="5">
        <v>3</v>
      </c>
      <c r="K12" s="5">
        <v>0</v>
      </c>
      <c r="L12" t="s">
        <v>108</v>
      </c>
      <c r="M12" s="9">
        <v>2023</v>
      </c>
      <c r="N12" t="str">
        <f>VLOOKUP(A12,'Store Data'!$A:$B,2,0)</f>
        <v>Southern CA</v>
      </c>
    </row>
    <row r="13" spans="1:14" ht="21" x14ac:dyDescent="0.2">
      <c r="A13" s="3" t="s">
        <v>25</v>
      </c>
      <c r="B13" s="3" t="str">
        <f>VLOOKUP(A13,'Store Data'!$E:$F,2,0)</f>
        <v>BMW</v>
      </c>
      <c r="C13" s="3" t="s">
        <v>109</v>
      </c>
      <c r="D13" s="4">
        <v>44267</v>
      </c>
      <c r="E13" s="5">
        <v>151</v>
      </c>
      <c r="F13" s="5">
        <v>129</v>
      </c>
      <c r="G13" s="7">
        <v>2.8999999999999998E-3</v>
      </c>
      <c r="H13" s="5">
        <v>118</v>
      </c>
      <c r="I13" s="7">
        <v>0.91469999999999996</v>
      </c>
      <c r="J13" s="5">
        <v>13</v>
      </c>
      <c r="K13" s="5">
        <v>0</v>
      </c>
      <c r="L13" t="s">
        <v>108</v>
      </c>
      <c r="M13" s="9">
        <v>2023</v>
      </c>
      <c r="N13" t="str">
        <f>VLOOKUP(A13,'Store Data'!$A:$B,2,0)</f>
        <v>Orange County</v>
      </c>
    </row>
    <row r="14" spans="1:14" ht="21" x14ac:dyDescent="0.2">
      <c r="A14" s="3" t="s">
        <v>26</v>
      </c>
      <c r="B14" s="3" t="str">
        <f>VLOOKUP(A14,'Store Data'!$E:$F,2,0)</f>
        <v>BMW</v>
      </c>
      <c r="C14" s="3" t="s">
        <v>109</v>
      </c>
      <c r="D14" s="4">
        <v>41788</v>
      </c>
      <c r="E14" s="5">
        <v>194</v>
      </c>
      <c r="F14" s="5">
        <v>152</v>
      </c>
      <c r="G14" s="7">
        <v>3.5999999999999999E-3</v>
      </c>
      <c r="H14" s="5">
        <v>128</v>
      </c>
      <c r="I14" s="7">
        <v>0.84209999999999996</v>
      </c>
      <c r="J14" s="5">
        <v>14</v>
      </c>
      <c r="K14" s="5">
        <v>1</v>
      </c>
      <c r="L14" t="s">
        <v>108</v>
      </c>
      <c r="M14" s="9">
        <v>2023</v>
      </c>
      <c r="N14" t="str">
        <f>VLOOKUP(A14,'Store Data'!$A:$B,2,0)</f>
        <v>Southern CA</v>
      </c>
    </row>
    <row r="15" spans="1:14" ht="21" x14ac:dyDescent="0.2">
      <c r="A15" s="3" t="s">
        <v>27</v>
      </c>
      <c r="B15" s="3" t="str">
        <f>VLOOKUP(A15,'Store Data'!$E:$F,2,0)</f>
        <v>Honda</v>
      </c>
      <c r="C15" s="3" t="s">
        <v>109</v>
      </c>
      <c r="D15" s="4">
        <v>9205</v>
      </c>
      <c r="E15" s="5">
        <v>44</v>
      </c>
      <c r="F15" s="5">
        <v>38</v>
      </c>
      <c r="G15" s="7">
        <v>4.1000000000000003E-3</v>
      </c>
      <c r="H15" s="5">
        <v>31</v>
      </c>
      <c r="I15" s="7">
        <v>0.81569999999999998</v>
      </c>
      <c r="J15" s="5">
        <v>3</v>
      </c>
      <c r="K15" s="5">
        <v>0</v>
      </c>
      <c r="L15" t="s">
        <v>108</v>
      </c>
      <c r="M15" s="9">
        <v>2023</v>
      </c>
      <c r="N15" t="str">
        <f>VLOOKUP(A15,'Store Data'!$A:$B,2,0)</f>
        <v>Northern CA</v>
      </c>
    </row>
    <row r="16" spans="1:14" ht="21" x14ac:dyDescent="0.2">
      <c r="A16" s="3" t="s">
        <v>28</v>
      </c>
      <c r="B16" s="3" t="str">
        <f>VLOOKUP(A16,'Store Data'!$E:$F,2,0)</f>
        <v>BMW</v>
      </c>
      <c r="C16" s="3" t="s">
        <v>109</v>
      </c>
      <c r="D16" s="4">
        <v>47605</v>
      </c>
      <c r="E16" s="5">
        <v>249</v>
      </c>
      <c r="F16" s="5">
        <v>196</v>
      </c>
      <c r="G16" s="7">
        <v>4.1000000000000003E-3</v>
      </c>
      <c r="H16" s="5">
        <v>148</v>
      </c>
      <c r="I16" s="7">
        <v>0.75509999999999999</v>
      </c>
      <c r="J16" s="5">
        <v>15</v>
      </c>
      <c r="K16" s="5">
        <v>1</v>
      </c>
      <c r="L16" t="s">
        <v>108</v>
      </c>
      <c r="M16" s="9">
        <v>2023</v>
      </c>
      <c r="N16" t="str">
        <f>VLOOKUP(A16,'Store Data'!$A:$B,2,0)</f>
        <v>Orange County</v>
      </c>
    </row>
    <row r="17" spans="1:14" ht="21" x14ac:dyDescent="0.2">
      <c r="A17" s="3" t="s">
        <v>29</v>
      </c>
      <c r="B17" s="3" t="str">
        <f>VLOOKUP(A17,'Store Data'!$E:$F,2,0)</f>
        <v>MINI</v>
      </c>
      <c r="C17" s="3" t="s">
        <v>109</v>
      </c>
      <c r="D17" s="4">
        <v>7979</v>
      </c>
      <c r="E17" s="5">
        <v>38</v>
      </c>
      <c r="F17" s="5">
        <v>27</v>
      </c>
      <c r="G17" s="7">
        <v>3.3E-3</v>
      </c>
      <c r="H17" s="5">
        <v>26</v>
      </c>
      <c r="I17" s="7">
        <v>0.96289999999999998</v>
      </c>
      <c r="J17" s="5">
        <v>5</v>
      </c>
      <c r="K17" s="5">
        <v>0</v>
      </c>
      <c r="L17" t="s">
        <v>108</v>
      </c>
      <c r="M17" s="9">
        <v>2023</v>
      </c>
      <c r="N17" t="str">
        <f>VLOOKUP(A17,'Store Data'!$A:$B,2,0)</f>
        <v>Orange County</v>
      </c>
    </row>
    <row r="18" spans="1:14" ht="21" x14ac:dyDescent="0.2">
      <c r="A18" s="3" t="s">
        <v>30</v>
      </c>
      <c r="B18" s="3" t="str">
        <f>VLOOKUP(A18,'Store Data'!$E:$F,2,0)</f>
        <v>Genesis</v>
      </c>
      <c r="C18" s="3" t="s">
        <v>111</v>
      </c>
      <c r="D18" s="4">
        <v>11107</v>
      </c>
      <c r="E18" s="5">
        <v>26</v>
      </c>
      <c r="F18" s="5">
        <v>23</v>
      </c>
      <c r="G18" s="7">
        <v>2E-3</v>
      </c>
      <c r="H18" s="5">
        <v>19</v>
      </c>
      <c r="I18" s="7">
        <v>0.82599999999999996</v>
      </c>
      <c r="J18" s="5">
        <v>3</v>
      </c>
      <c r="K18" s="5">
        <v>1</v>
      </c>
      <c r="L18" t="s">
        <v>108</v>
      </c>
      <c r="M18" s="9">
        <v>2023</v>
      </c>
      <c r="N18" t="str">
        <f>VLOOKUP(A18,'Store Data'!$A:$B,2,0)</f>
        <v>Texas</v>
      </c>
    </row>
    <row r="19" spans="1:14" ht="21" x14ac:dyDescent="0.2">
      <c r="A19" s="3" t="s">
        <v>31</v>
      </c>
      <c r="B19" s="3" t="str">
        <f>VLOOKUP(A19,'Store Data'!$E:$F,2,0)</f>
        <v>Honda</v>
      </c>
      <c r="C19" s="3" t="s">
        <v>111</v>
      </c>
      <c r="D19" s="4">
        <v>13809</v>
      </c>
      <c r="E19" s="5">
        <v>14</v>
      </c>
      <c r="F19" s="5">
        <v>12</v>
      </c>
      <c r="G19" s="7">
        <v>8.0000000000000004E-4</v>
      </c>
      <c r="H19" s="5">
        <v>8</v>
      </c>
      <c r="I19" s="7">
        <v>0.66659999999999997</v>
      </c>
      <c r="J19" s="5">
        <v>2</v>
      </c>
      <c r="K19" s="5">
        <v>0</v>
      </c>
      <c r="L19" t="s">
        <v>108</v>
      </c>
      <c r="M19" s="9">
        <v>2023</v>
      </c>
      <c r="N19" t="str">
        <f>VLOOKUP(A19,'Store Data'!$A:$B,2,0)</f>
        <v>Texas</v>
      </c>
    </row>
    <row r="20" spans="1:14" ht="21" x14ac:dyDescent="0.2">
      <c r="A20" s="3" t="s">
        <v>33</v>
      </c>
      <c r="B20" s="3" t="str">
        <f>VLOOKUP(A20,'Store Data'!$E:$F,2,0)</f>
        <v>Honda</v>
      </c>
      <c r="C20" s="3" t="s">
        <v>109</v>
      </c>
      <c r="D20" s="4">
        <v>30654</v>
      </c>
      <c r="E20" s="5">
        <v>85</v>
      </c>
      <c r="F20" s="5">
        <v>76</v>
      </c>
      <c r="G20" s="7">
        <v>2.3999999999999998E-3</v>
      </c>
      <c r="H20" s="5">
        <v>59</v>
      </c>
      <c r="I20" s="7">
        <v>0.77629999999999999</v>
      </c>
      <c r="J20" s="5">
        <v>0</v>
      </c>
      <c r="K20" s="5">
        <v>0</v>
      </c>
      <c r="L20" t="s">
        <v>108</v>
      </c>
      <c r="M20" s="9">
        <v>2023</v>
      </c>
      <c r="N20" t="str">
        <f>VLOOKUP(A20,'Store Data'!$A:$B,2,0)</f>
        <v>Southern CA</v>
      </c>
    </row>
    <row r="21" spans="1:14" ht="21" x14ac:dyDescent="0.2">
      <c r="A21" s="3" t="s">
        <v>34</v>
      </c>
      <c r="B21" s="3" t="str">
        <f>VLOOKUP(A21,'Store Data'!$E:$F,2,0)</f>
        <v>Hyundai</v>
      </c>
      <c r="C21" s="3" t="s">
        <v>111</v>
      </c>
      <c r="D21" s="4">
        <v>6065</v>
      </c>
      <c r="E21" s="5">
        <v>6</v>
      </c>
      <c r="F21" s="5">
        <v>6</v>
      </c>
      <c r="G21" s="7">
        <v>8.9999999999999998E-4</v>
      </c>
      <c r="H21" s="5">
        <v>4</v>
      </c>
      <c r="I21" s="7">
        <v>0.66659999999999997</v>
      </c>
      <c r="J21" s="5">
        <v>1</v>
      </c>
      <c r="K21" s="5">
        <v>0</v>
      </c>
      <c r="L21" t="s">
        <v>108</v>
      </c>
      <c r="M21" s="9">
        <v>2023</v>
      </c>
      <c r="N21" t="str">
        <f>VLOOKUP(A21,'Store Data'!$A:$B,2,0)</f>
        <v>Texas</v>
      </c>
    </row>
    <row r="22" spans="1:14" ht="21" x14ac:dyDescent="0.2">
      <c r="A22" s="3" t="s">
        <v>112</v>
      </c>
      <c r="B22" s="3" t="str">
        <f>VLOOKUP(A22,'Store Data'!$E:$F,2,0)</f>
        <v>Jaguar</v>
      </c>
      <c r="C22" s="3" t="s">
        <v>107</v>
      </c>
      <c r="D22" s="4">
        <v>7685</v>
      </c>
      <c r="E22" s="5">
        <v>23</v>
      </c>
      <c r="F22" s="5">
        <v>16</v>
      </c>
      <c r="G22" s="7">
        <v>2E-3</v>
      </c>
      <c r="H22" s="5">
        <v>12</v>
      </c>
      <c r="I22" s="7">
        <v>0.75</v>
      </c>
      <c r="J22" s="5">
        <v>1</v>
      </c>
      <c r="K22" s="5">
        <v>0</v>
      </c>
      <c r="L22" t="s">
        <v>108</v>
      </c>
      <c r="M22" s="9">
        <v>2023</v>
      </c>
      <c r="N22" t="str">
        <f>VLOOKUP(A22,'Store Data'!$A:$B,2,0)</f>
        <v>Arizona</v>
      </c>
    </row>
    <row r="23" spans="1:14" ht="21" x14ac:dyDescent="0.2">
      <c r="A23" s="3" t="s">
        <v>35</v>
      </c>
      <c r="B23" s="3" t="str">
        <f>VLOOKUP(A23,'Store Data'!$E:$F,2,0)</f>
        <v>Acura</v>
      </c>
      <c r="C23" s="3" t="s">
        <v>109</v>
      </c>
      <c r="D23" s="4">
        <v>11908</v>
      </c>
      <c r="E23" s="5">
        <v>52</v>
      </c>
      <c r="F23" s="5">
        <v>36</v>
      </c>
      <c r="G23" s="7">
        <v>3.0000000000000001E-3</v>
      </c>
      <c r="H23" s="5">
        <v>27</v>
      </c>
      <c r="I23" s="7">
        <v>0.75</v>
      </c>
      <c r="J23" s="5">
        <v>2</v>
      </c>
      <c r="K23" s="5">
        <v>1</v>
      </c>
      <c r="L23" t="s">
        <v>108</v>
      </c>
      <c r="M23" s="9">
        <v>2023</v>
      </c>
      <c r="N23" t="str">
        <f>VLOOKUP(A23,'Store Data'!$A:$B,2,0)</f>
        <v>Southern CA</v>
      </c>
    </row>
    <row r="24" spans="1:14" ht="21" x14ac:dyDescent="0.2">
      <c r="A24" s="3" t="s">
        <v>36</v>
      </c>
      <c r="B24" s="3" t="str">
        <f>VLOOKUP(A24,'Store Data'!$E:$F,2,0)</f>
        <v>Toyota</v>
      </c>
      <c r="C24" s="3" t="s">
        <v>109</v>
      </c>
      <c r="D24" s="4">
        <v>29756</v>
      </c>
      <c r="E24" s="5">
        <v>145</v>
      </c>
      <c r="F24" s="5">
        <v>129</v>
      </c>
      <c r="G24" s="7">
        <v>4.3E-3</v>
      </c>
      <c r="H24" s="5">
        <v>106</v>
      </c>
      <c r="I24" s="7">
        <v>0.82169999999999999</v>
      </c>
      <c r="J24" s="5">
        <v>17</v>
      </c>
      <c r="K24" s="5">
        <v>4</v>
      </c>
      <c r="L24" t="s">
        <v>108</v>
      </c>
      <c r="M24" s="9">
        <v>2023</v>
      </c>
      <c r="N24" t="str">
        <f>VLOOKUP(A24,'Store Data'!$A:$B,2,0)</f>
        <v>Southern CA</v>
      </c>
    </row>
    <row r="25" spans="1:14" ht="21" x14ac:dyDescent="0.2">
      <c r="A25" s="3" t="s">
        <v>113</v>
      </c>
      <c r="B25" s="3" t="str">
        <f>VLOOKUP(A25,'Store Data'!$E:$F,2,0)</f>
        <v>Land Rover</v>
      </c>
      <c r="C25" s="3" t="s">
        <v>107</v>
      </c>
      <c r="D25" s="4">
        <v>9652</v>
      </c>
      <c r="E25" s="5">
        <v>56</v>
      </c>
      <c r="F25" s="5">
        <v>46</v>
      </c>
      <c r="G25" s="7">
        <v>4.7000000000000002E-3</v>
      </c>
      <c r="H25" s="5">
        <v>39</v>
      </c>
      <c r="I25" s="7">
        <v>0.8478</v>
      </c>
      <c r="J25" s="5">
        <v>3</v>
      </c>
      <c r="K25" s="5">
        <v>0</v>
      </c>
      <c r="L25" t="s">
        <v>108</v>
      </c>
      <c r="M25" s="9">
        <v>2023</v>
      </c>
      <c r="N25" t="str">
        <f>VLOOKUP(A25,'Store Data'!$A:$B,2,0)</f>
        <v>Arizona</v>
      </c>
    </row>
    <row r="26" spans="1:14" ht="21" x14ac:dyDescent="0.2">
      <c r="A26" s="3" t="s">
        <v>37</v>
      </c>
      <c r="B26" s="3" t="str">
        <f>VLOOKUP(A26,'Store Data'!$E:$F,2,0)</f>
        <v>Land Rover</v>
      </c>
      <c r="C26" s="3" t="s">
        <v>107</v>
      </c>
      <c r="D26" s="4">
        <v>16705</v>
      </c>
      <c r="E26" s="5">
        <v>135</v>
      </c>
      <c r="F26" s="5">
        <v>82</v>
      </c>
      <c r="G26" s="7">
        <v>4.8999999999999998E-3</v>
      </c>
      <c r="H26" s="5">
        <v>71</v>
      </c>
      <c r="I26" s="7">
        <v>0.86580000000000001</v>
      </c>
      <c r="J26" s="5">
        <v>21</v>
      </c>
      <c r="K26" s="5">
        <v>0</v>
      </c>
      <c r="L26" t="s">
        <v>108</v>
      </c>
      <c r="M26" s="9">
        <v>2023</v>
      </c>
      <c r="N26" t="str">
        <f>VLOOKUP(A26,'Store Data'!$A:$B,2,0)</f>
        <v>Arizona</v>
      </c>
    </row>
    <row r="27" spans="1:14" ht="21" x14ac:dyDescent="0.2">
      <c r="A27" s="3" t="s">
        <v>39</v>
      </c>
      <c r="B27" s="3" t="str">
        <f>VLOOKUP(A27,'Store Data'!$E:$F,2,0)</f>
        <v>Lexus</v>
      </c>
      <c r="C27" s="3" t="s">
        <v>109</v>
      </c>
      <c r="D27" s="4">
        <v>19706</v>
      </c>
      <c r="E27" s="5">
        <v>116</v>
      </c>
      <c r="F27" s="5">
        <v>103</v>
      </c>
      <c r="G27" s="7">
        <v>5.1999999999999998E-3</v>
      </c>
      <c r="H27" s="5">
        <v>74</v>
      </c>
      <c r="I27" s="7">
        <v>0.71840000000000004</v>
      </c>
      <c r="J27" s="5">
        <v>2</v>
      </c>
      <c r="K27" s="5">
        <v>0</v>
      </c>
      <c r="L27" t="s">
        <v>108</v>
      </c>
      <c r="M27" s="9">
        <v>2023</v>
      </c>
      <c r="N27" t="str">
        <f>VLOOKUP(A27,'Store Data'!$A:$B,2,0)</f>
        <v>Southern CA</v>
      </c>
    </row>
    <row r="28" spans="1:14" ht="21" x14ac:dyDescent="0.2">
      <c r="A28" s="3" t="s">
        <v>38</v>
      </c>
      <c r="B28" s="3" t="str">
        <f>VLOOKUP(A28,'Store Data'!$E:$F,2,0)</f>
        <v>Lexus</v>
      </c>
      <c r="C28" s="3" t="s">
        <v>111</v>
      </c>
      <c r="D28" s="4">
        <v>29749</v>
      </c>
      <c r="E28" s="5">
        <v>184</v>
      </c>
      <c r="F28" s="5">
        <v>147</v>
      </c>
      <c r="G28" s="7">
        <v>4.8999999999999998E-3</v>
      </c>
      <c r="H28" s="5">
        <v>117</v>
      </c>
      <c r="I28" s="7">
        <v>0.79590000000000005</v>
      </c>
      <c r="J28" s="5">
        <v>8</v>
      </c>
      <c r="K28" s="5">
        <v>1</v>
      </c>
      <c r="L28" t="s">
        <v>108</v>
      </c>
      <c r="M28" s="9">
        <v>2023</v>
      </c>
      <c r="N28" t="str">
        <f>VLOOKUP(A28,'Store Data'!$A:$B,2,0)</f>
        <v>Texas</v>
      </c>
    </row>
    <row r="29" spans="1:14" ht="21" x14ac:dyDescent="0.2">
      <c r="A29" s="3" t="s">
        <v>114</v>
      </c>
      <c r="B29" s="3" t="str">
        <f>VLOOKUP(A29,'Store Data'!$E:$F,2,0)</f>
        <v>Lexus</v>
      </c>
      <c r="C29" s="3" t="s">
        <v>107</v>
      </c>
      <c r="D29" s="4">
        <v>16267</v>
      </c>
      <c r="E29" s="5">
        <v>45</v>
      </c>
      <c r="F29" s="5">
        <v>39</v>
      </c>
      <c r="G29" s="7">
        <v>2.3E-3</v>
      </c>
      <c r="H29" s="5">
        <v>32</v>
      </c>
      <c r="I29" s="7">
        <v>0.82050000000000001</v>
      </c>
      <c r="J29" s="5">
        <v>0</v>
      </c>
      <c r="K29" s="5">
        <v>0</v>
      </c>
      <c r="L29" t="s">
        <v>108</v>
      </c>
      <c r="M29" s="9">
        <v>2023</v>
      </c>
      <c r="N29" t="str">
        <f>VLOOKUP(A29,'Store Data'!$A:$B,2,0)</f>
        <v>Arizona</v>
      </c>
    </row>
    <row r="30" spans="1:14" ht="21" x14ac:dyDescent="0.2">
      <c r="A30" s="3" t="s">
        <v>40</v>
      </c>
      <c r="B30" s="3" t="str">
        <f>VLOOKUP(A30,'Store Data'!$E:$F,2,0)</f>
        <v>Lincoln</v>
      </c>
      <c r="C30" s="3" t="s">
        <v>109</v>
      </c>
      <c r="D30" s="4">
        <v>8179</v>
      </c>
      <c r="E30" s="5">
        <v>24</v>
      </c>
      <c r="F30" s="5">
        <v>24</v>
      </c>
      <c r="G30" s="7">
        <v>2.8999999999999998E-3</v>
      </c>
      <c r="H30" s="5">
        <v>18</v>
      </c>
      <c r="I30" s="7">
        <v>0.75</v>
      </c>
      <c r="J30" s="5">
        <v>2</v>
      </c>
      <c r="K30" s="5">
        <v>0</v>
      </c>
      <c r="L30" t="s">
        <v>108</v>
      </c>
      <c r="M30" s="9">
        <v>2023</v>
      </c>
      <c r="N30" t="str">
        <f>VLOOKUP(A30,'Store Data'!$A:$B,2,0)</f>
        <v>Orange County</v>
      </c>
    </row>
    <row r="31" spans="1:14" ht="21" x14ac:dyDescent="0.2">
      <c r="A31" s="3" t="s">
        <v>115</v>
      </c>
      <c r="B31" s="3" t="str">
        <f>VLOOKUP(A31,'Store Data'!$E:$F,2,0)</f>
        <v>Acura</v>
      </c>
      <c r="C31" s="3" t="s">
        <v>109</v>
      </c>
      <c r="D31" s="4">
        <v>13394</v>
      </c>
      <c r="E31" s="5">
        <v>52</v>
      </c>
      <c r="F31" s="5">
        <v>40</v>
      </c>
      <c r="G31" s="7">
        <v>2.8999999999999998E-3</v>
      </c>
      <c r="H31" s="5">
        <v>27</v>
      </c>
      <c r="I31" s="7">
        <v>0.67500000000000004</v>
      </c>
      <c r="J31" s="5">
        <v>6</v>
      </c>
      <c r="K31" s="5">
        <v>0</v>
      </c>
      <c r="L31" t="s">
        <v>108</v>
      </c>
      <c r="M31" s="9">
        <v>2023</v>
      </c>
      <c r="N31" t="str">
        <f>VLOOKUP(A31,'Store Data'!$A:$B,2,0)</f>
        <v>Northern CA</v>
      </c>
    </row>
    <row r="32" spans="1:14" ht="21" x14ac:dyDescent="0.2">
      <c r="A32" s="3" t="s">
        <v>44</v>
      </c>
      <c r="B32" s="3" t="str">
        <f>VLOOKUP(A32,'Store Data'!$E:$F,2,0)</f>
        <v>MINI</v>
      </c>
      <c r="C32" s="3" t="s">
        <v>107</v>
      </c>
      <c r="D32" s="4">
        <v>6493</v>
      </c>
      <c r="E32" s="5">
        <v>40</v>
      </c>
      <c r="F32" s="5">
        <v>36</v>
      </c>
      <c r="G32" s="7">
        <v>5.4999999999999997E-3</v>
      </c>
      <c r="H32" s="5">
        <v>27</v>
      </c>
      <c r="I32" s="7">
        <v>0.75</v>
      </c>
      <c r="J32" s="5">
        <v>2</v>
      </c>
      <c r="K32" s="5">
        <v>0</v>
      </c>
      <c r="L32" t="s">
        <v>108</v>
      </c>
      <c r="M32" s="9">
        <v>2023</v>
      </c>
      <c r="N32" t="str">
        <f>VLOOKUP(A32,'Store Data'!$A:$B,2,0)</f>
        <v>Arizona</v>
      </c>
    </row>
    <row r="33" spans="1:14" ht="21" x14ac:dyDescent="0.2">
      <c r="A33" s="3" t="s">
        <v>45</v>
      </c>
      <c r="B33" s="3" t="str">
        <f>VLOOKUP(A33,'Store Data'!$E:$F,2,0)</f>
        <v>MINI</v>
      </c>
      <c r="C33" s="3" t="s">
        <v>109</v>
      </c>
      <c r="D33" s="4">
        <v>8811</v>
      </c>
      <c r="E33" s="5">
        <v>10</v>
      </c>
      <c r="F33" s="5">
        <v>8</v>
      </c>
      <c r="G33" s="7">
        <v>8.9999999999999998E-4</v>
      </c>
      <c r="H33" s="5">
        <v>7</v>
      </c>
      <c r="I33" s="7">
        <v>0.875</v>
      </c>
      <c r="J33" s="5">
        <v>1</v>
      </c>
      <c r="K33" s="5">
        <v>0</v>
      </c>
      <c r="L33" t="s">
        <v>108</v>
      </c>
      <c r="M33" s="9">
        <v>2023</v>
      </c>
      <c r="N33" t="str">
        <f>VLOOKUP(A33,'Store Data'!$A:$B,2,0)</f>
        <v>Southern CA</v>
      </c>
    </row>
    <row r="34" spans="1:14" ht="21" x14ac:dyDescent="0.2">
      <c r="A34" s="3" t="s">
        <v>48</v>
      </c>
      <c r="B34" s="3" t="str">
        <f>VLOOKUP(A34,'Store Data'!$E:$F,2,0)</f>
        <v>MINI</v>
      </c>
      <c r="C34" s="3" t="s">
        <v>109</v>
      </c>
      <c r="D34" s="4">
        <v>6503</v>
      </c>
      <c r="E34" s="5">
        <v>26</v>
      </c>
      <c r="F34" s="5">
        <v>23</v>
      </c>
      <c r="G34" s="7">
        <v>3.5000000000000001E-3</v>
      </c>
      <c r="H34" s="5">
        <v>19</v>
      </c>
      <c r="I34" s="7">
        <v>0.82599999999999996</v>
      </c>
      <c r="J34" s="5">
        <v>0</v>
      </c>
      <c r="K34" s="5">
        <v>0</v>
      </c>
      <c r="L34" t="s">
        <v>108</v>
      </c>
      <c r="M34" s="9">
        <v>2023</v>
      </c>
      <c r="N34" t="str">
        <f>VLOOKUP(A34,'Store Data'!$A:$B,2,0)</f>
        <v>Northern CA</v>
      </c>
    </row>
    <row r="35" spans="1:14" ht="21" x14ac:dyDescent="0.2">
      <c r="A35" s="3" t="s">
        <v>53</v>
      </c>
      <c r="B35" s="3" t="str">
        <f>VLOOKUP(A35,'Store Data'!$E:$F,2,0)</f>
        <v>MINI</v>
      </c>
      <c r="C35" s="3" t="s">
        <v>109</v>
      </c>
      <c r="D35" s="4">
        <v>7234</v>
      </c>
      <c r="E35" s="5">
        <v>23</v>
      </c>
      <c r="F35" s="5">
        <v>16</v>
      </c>
      <c r="G35" s="7">
        <v>2.2000000000000001E-3</v>
      </c>
      <c r="H35" s="5">
        <v>14</v>
      </c>
      <c r="I35" s="7">
        <v>0.875</v>
      </c>
      <c r="J35" s="5">
        <v>0</v>
      </c>
      <c r="K35" s="5">
        <v>0</v>
      </c>
      <c r="L35" t="s">
        <v>108</v>
      </c>
      <c r="M35" s="9">
        <v>2023</v>
      </c>
      <c r="N35" t="str">
        <f>VLOOKUP(A35,'Store Data'!$A:$B,2,0)</f>
        <v>Orange County</v>
      </c>
    </row>
    <row r="36" spans="1:14" ht="21" x14ac:dyDescent="0.2">
      <c r="A36" s="3" t="s">
        <v>58</v>
      </c>
      <c r="B36" s="3" t="str">
        <f>VLOOKUP(A36,'Store Data'!$E:$F,2,0)</f>
        <v>MINI</v>
      </c>
      <c r="C36" s="3" t="s">
        <v>109</v>
      </c>
      <c r="D36" s="4">
        <v>7107</v>
      </c>
      <c r="E36" s="5">
        <v>32</v>
      </c>
      <c r="F36" s="5">
        <v>30</v>
      </c>
      <c r="G36" s="7">
        <v>4.1999999999999997E-3</v>
      </c>
      <c r="H36" s="5">
        <v>27</v>
      </c>
      <c r="I36" s="7">
        <v>0.9</v>
      </c>
      <c r="J36" s="5">
        <v>2</v>
      </c>
      <c r="K36" s="5">
        <v>1</v>
      </c>
      <c r="L36" t="s">
        <v>108</v>
      </c>
      <c r="M36" s="9">
        <v>2023</v>
      </c>
      <c r="N36" t="str">
        <f>VLOOKUP(A36,'Store Data'!$A:$B,2,0)</f>
        <v>Southern CA</v>
      </c>
    </row>
    <row r="37" spans="1:14" ht="21" x14ac:dyDescent="0.2">
      <c r="A37" s="3" t="s">
        <v>116</v>
      </c>
      <c r="B37" s="3" t="str">
        <f>VLOOKUP(A37,'Store Data'!$E:$F,2,0)</f>
        <v>MINI</v>
      </c>
      <c r="C37" s="3" t="s">
        <v>107</v>
      </c>
      <c r="D37" s="4">
        <v>7237</v>
      </c>
      <c r="E37" s="5">
        <v>25</v>
      </c>
      <c r="F37" s="5">
        <v>24</v>
      </c>
      <c r="G37" s="7">
        <v>3.3E-3</v>
      </c>
      <c r="H37" s="5">
        <v>13</v>
      </c>
      <c r="I37" s="7">
        <v>0.54159999999999997</v>
      </c>
      <c r="J37" s="5">
        <v>0</v>
      </c>
      <c r="K37" s="5">
        <v>0</v>
      </c>
      <c r="L37" t="s">
        <v>108</v>
      </c>
      <c r="M37" s="9">
        <v>2023</v>
      </c>
      <c r="N37" t="str">
        <f>VLOOKUP(A37,'Store Data'!$A:$B,2,0)</f>
        <v>Arizona</v>
      </c>
    </row>
    <row r="38" spans="1:14" ht="21" x14ac:dyDescent="0.2">
      <c r="A38" s="3" t="s">
        <v>41</v>
      </c>
      <c r="B38" s="3" t="str">
        <f>VLOOKUP(A38,'Store Data'!$E:$F,2,0)</f>
        <v>Mazda</v>
      </c>
      <c r="C38" s="3" t="s">
        <v>109</v>
      </c>
      <c r="D38" s="4">
        <v>20372</v>
      </c>
      <c r="E38" s="5">
        <v>56</v>
      </c>
      <c r="F38" s="5">
        <v>53</v>
      </c>
      <c r="G38" s="7">
        <v>2.5999999999999999E-3</v>
      </c>
      <c r="H38" s="5">
        <v>40</v>
      </c>
      <c r="I38" s="7">
        <v>0.75470000000000004</v>
      </c>
      <c r="J38" s="5">
        <v>3</v>
      </c>
      <c r="K38" s="5">
        <v>0</v>
      </c>
      <c r="L38" t="s">
        <v>108</v>
      </c>
      <c r="M38" s="9">
        <v>2023</v>
      </c>
      <c r="N38" t="str">
        <f>VLOOKUP(A38,'Store Data'!$A:$B,2,0)</f>
        <v>Southern CA</v>
      </c>
    </row>
    <row r="39" spans="1:14" ht="21" x14ac:dyDescent="0.2">
      <c r="A39" s="3" t="s">
        <v>117</v>
      </c>
      <c r="B39" s="3" t="str">
        <f>VLOOKUP(A39,'Store Data'!$E:$F,2,0)</f>
        <v>Mercedes-Benz</v>
      </c>
      <c r="C39" s="3" t="s">
        <v>107</v>
      </c>
      <c r="D39" s="4">
        <v>20471</v>
      </c>
      <c r="E39" s="5">
        <v>75</v>
      </c>
      <c r="F39" s="5">
        <v>66</v>
      </c>
      <c r="G39" s="7">
        <v>3.2000000000000002E-3</v>
      </c>
      <c r="H39" s="5">
        <v>45</v>
      </c>
      <c r="I39" s="7">
        <v>0.68179999999999996</v>
      </c>
      <c r="J39" s="5">
        <v>3</v>
      </c>
      <c r="K39" s="5">
        <v>1</v>
      </c>
      <c r="L39" t="s">
        <v>108</v>
      </c>
      <c r="M39" s="9">
        <v>2023</v>
      </c>
      <c r="N39" t="str">
        <f>VLOOKUP(A39,'Store Data'!$A:$B,2,0)</f>
        <v>Arizona</v>
      </c>
    </row>
    <row r="40" spans="1:14" ht="21" x14ac:dyDescent="0.2">
      <c r="A40" s="3" t="s">
        <v>43</v>
      </c>
      <c r="B40" s="3" t="str">
        <f>VLOOKUP(A40,'Store Data'!$E:$F,2,0)</f>
        <v>Mercedes-Benz</v>
      </c>
      <c r="C40" s="3" t="s">
        <v>109</v>
      </c>
      <c r="D40" s="4">
        <v>23617</v>
      </c>
      <c r="E40" s="5">
        <v>100</v>
      </c>
      <c r="F40" s="5">
        <v>89</v>
      </c>
      <c r="G40" s="7">
        <v>3.7000000000000002E-3</v>
      </c>
      <c r="H40" s="5">
        <v>73</v>
      </c>
      <c r="I40" s="7">
        <v>0.82020000000000004</v>
      </c>
      <c r="J40" s="5">
        <v>6</v>
      </c>
      <c r="K40" s="5">
        <v>3</v>
      </c>
      <c r="L40" t="s">
        <v>108</v>
      </c>
      <c r="M40" s="9">
        <v>2023</v>
      </c>
      <c r="N40" t="str">
        <f>VLOOKUP(A40,'Store Data'!$A:$B,2,0)</f>
        <v>Southern CA</v>
      </c>
    </row>
    <row r="41" spans="1:14" ht="21" x14ac:dyDescent="0.2">
      <c r="A41" s="3" t="s">
        <v>60</v>
      </c>
      <c r="B41" s="3" t="str">
        <f>VLOOKUP(A41,'Store Data'!$E:$F,2,0)</f>
        <v>BMW</v>
      </c>
      <c r="C41" s="3" t="s">
        <v>109</v>
      </c>
      <c r="D41" s="4">
        <v>32213</v>
      </c>
      <c r="E41" s="5">
        <v>127</v>
      </c>
      <c r="F41" s="5">
        <v>116</v>
      </c>
      <c r="G41" s="7">
        <v>3.5999999999999999E-3</v>
      </c>
      <c r="H41" s="5">
        <v>93</v>
      </c>
      <c r="I41" s="7">
        <v>0.80169999999999997</v>
      </c>
      <c r="J41" s="5">
        <v>15</v>
      </c>
      <c r="K41" s="5">
        <v>0</v>
      </c>
      <c r="L41" t="s">
        <v>108</v>
      </c>
      <c r="M41" s="9">
        <v>2023</v>
      </c>
      <c r="N41" t="str">
        <f>VLOOKUP(A41,'Store Data'!$A:$B,2,0)</f>
        <v>Northern CA</v>
      </c>
    </row>
    <row r="42" spans="1:14" ht="21" x14ac:dyDescent="0.2">
      <c r="A42" s="3" t="s">
        <v>62</v>
      </c>
      <c r="B42" s="3" t="str">
        <f>VLOOKUP(A42,'Store Data'!$E:$F,2,0)</f>
        <v>Porsche</v>
      </c>
      <c r="C42" s="3" t="s">
        <v>107</v>
      </c>
      <c r="D42" s="4">
        <v>18423</v>
      </c>
      <c r="E42" s="5">
        <v>103</v>
      </c>
      <c r="F42" s="5">
        <v>93</v>
      </c>
      <c r="G42" s="7">
        <v>5.0000000000000001E-3</v>
      </c>
      <c r="H42" s="5">
        <v>67</v>
      </c>
      <c r="I42" s="7">
        <v>0.72040000000000004</v>
      </c>
      <c r="J42" s="5">
        <v>1</v>
      </c>
      <c r="K42" s="5">
        <v>0</v>
      </c>
      <c r="L42" t="s">
        <v>108</v>
      </c>
      <c r="M42" s="9">
        <v>2023</v>
      </c>
      <c r="N42" t="str">
        <f>VLOOKUP(A42,'Store Data'!$A:$B,2,0)</f>
        <v>Arizona</v>
      </c>
    </row>
    <row r="43" spans="1:14" ht="21" x14ac:dyDescent="0.2">
      <c r="A43" s="3" t="s">
        <v>64</v>
      </c>
      <c r="B43" s="3" t="str">
        <f>VLOOKUP(A43,'Store Data'!$E:$F,2,0)</f>
        <v>Porsche</v>
      </c>
      <c r="C43" s="3" t="s">
        <v>109</v>
      </c>
      <c r="D43" s="4">
        <v>14543</v>
      </c>
      <c r="E43" s="5">
        <v>65</v>
      </c>
      <c r="F43" s="5">
        <v>54</v>
      </c>
      <c r="G43" s="7">
        <v>3.7000000000000002E-3</v>
      </c>
      <c r="H43" s="5">
        <v>45</v>
      </c>
      <c r="I43" s="7">
        <v>0.83330000000000004</v>
      </c>
      <c r="J43" s="5">
        <v>3</v>
      </c>
      <c r="K43" s="5">
        <v>0</v>
      </c>
      <c r="L43" t="s">
        <v>108</v>
      </c>
      <c r="M43" s="9">
        <v>2023</v>
      </c>
      <c r="N43" t="str">
        <f>VLOOKUP(A43,'Store Data'!$A:$B,2,0)</f>
        <v>Northern CA</v>
      </c>
    </row>
    <row r="44" spans="1:14" ht="21" x14ac:dyDescent="0.2">
      <c r="A44" s="3" t="s">
        <v>66</v>
      </c>
      <c r="B44" s="3" t="str">
        <f>VLOOKUP(A44,'Store Data'!$E:$F,2,0)</f>
        <v>Honda</v>
      </c>
      <c r="C44" s="3" t="s">
        <v>111</v>
      </c>
      <c r="D44" s="4">
        <v>10956</v>
      </c>
      <c r="E44" s="5">
        <v>46</v>
      </c>
      <c r="F44" s="5">
        <v>40</v>
      </c>
      <c r="G44" s="7">
        <v>3.5999999999999999E-3</v>
      </c>
      <c r="H44" s="5">
        <v>37</v>
      </c>
      <c r="I44" s="7">
        <v>0.92500000000000004</v>
      </c>
      <c r="J44" s="5">
        <v>3</v>
      </c>
      <c r="K44" s="5">
        <v>0</v>
      </c>
      <c r="L44" t="s">
        <v>108</v>
      </c>
      <c r="M44" s="9">
        <v>2023</v>
      </c>
      <c r="N44" t="str">
        <f>VLOOKUP(A44,'Store Data'!$A:$B,2,0)</f>
        <v>Texas</v>
      </c>
    </row>
    <row r="45" spans="1:14" ht="21" x14ac:dyDescent="0.2">
      <c r="A45" s="3" t="s">
        <v>67</v>
      </c>
      <c r="B45" s="3" t="str">
        <f>VLOOKUP(A45,'Store Data'!$E:$F,2,0)</f>
        <v>Hyundai</v>
      </c>
      <c r="C45" s="3" t="s">
        <v>111</v>
      </c>
      <c r="D45" s="4">
        <v>28303</v>
      </c>
      <c r="E45" s="5">
        <v>187</v>
      </c>
      <c r="F45" s="5">
        <v>165</v>
      </c>
      <c r="G45" s="7">
        <v>5.7999999999999996E-3</v>
      </c>
      <c r="H45" s="5">
        <v>111</v>
      </c>
      <c r="I45" s="7">
        <v>0.67269999999999996</v>
      </c>
      <c r="J45" s="5">
        <v>18</v>
      </c>
      <c r="K45" s="5">
        <v>0</v>
      </c>
      <c r="L45" t="s">
        <v>108</v>
      </c>
      <c r="M45" s="9">
        <v>2023</v>
      </c>
      <c r="N45" t="str">
        <f>VLOOKUP(A45,'Store Data'!$A:$B,2,0)</f>
        <v>Texas</v>
      </c>
    </row>
    <row r="46" spans="1:14" ht="21" x14ac:dyDescent="0.2">
      <c r="A46" s="3" t="s">
        <v>68</v>
      </c>
      <c r="B46" s="3" t="str">
        <f>VLOOKUP(A46,'Store Data'!$E:$F,2,0)</f>
        <v>Toyota</v>
      </c>
      <c r="C46" s="3" t="s">
        <v>111</v>
      </c>
      <c r="D46" s="4">
        <v>31504</v>
      </c>
      <c r="E46" s="5">
        <v>212</v>
      </c>
      <c r="F46" s="5">
        <v>180</v>
      </c>
      <c r="G46" s="7">
        <v>5.7000000000000002E-3</v>
      </c>
      <c r="H46" s="5">
        <v>142</v>
      </c>
      <c r="I46" s="7">
        <v>0.78879999999999995</v>
      </c>
      <c r="J46" s="5">
        <v>20</v>
      </c>
      <c r="K46" s="5">
        <v>0</v>
      </c>
      <c r="L46" t="s">
        <v>108</v>
      </c>
      <c r="M46" s="9">
        <v>2023</v>
      </c>
      <c r="N46" t="str">
        <f>VLOOKUP(A46,'Store Data'!$A:$B,2,0)</f>
        <v>Texas</v>
      </c>
    </row>
    <row r="47" spans="1:14" ht="21" x14ac:dyDescent="0.2">
      <c r="A47" s="3" t="s">
        <v>70</v>
      </c>
      <c r="B47" s="3" t="str">
        <f>VLOOKUP(A47,'Store Data'!$E:$F,2,0)</f>
        <v>Subaru</v>
      </c>
      <c r="C47" s="3" t="s">
        <v>109</v>
      </c>
      <c r="D47" s="4">
        <v>12340</v>
      </c>
      <c r="E47" s="5">
        <v>55</v>
      </c>
      <c r="F47" s="5">
        <v>47</v>
      </c>
      <c r="G47" s="7">
        <v>3.8E-3</v>
      </c>
      <c r="H47" s="5">
        <v>41</v>
      </c>
      <c r="I47" s="7">
        <v>0.87229999999999996</v>
      </c>
      <c r="J47" s="5">
        <v>9</v>
      </c>
      <c r="K47" s="5">
        <v>0</v>
      </c>
      <c r="L47" t="s">
        <v>108</v>
      </c>
      <c r="M47" s="9">
        <v>2023</v>
      </c>
      <c r="N47" t="str">
        <f>VLOOKUP(A47,'Store Data'!$A:$B,2,0)</f>
        <v>Orange County</v>
      </c>
    </row>
    <row r="48" spans="1:14" ht="21" x14ac:dyDescent="0.2">
      <c r="A48" s="3" t="s">
        <v>118</v>
      </c>
      <c r="B48" s="3" t="str">
        <f>VLOOKUP(A48,'Store Data'!$E:$F,2,0)</f>
        <v>Honda</v>
      </c>
      <c r="C48" s="3" t="s">
        <v>107</v>
      </c>
      <c r="D48" s="4">
        <v>48537</v>
      </c>
      <c r="E48" s="5">
        <v>205</v>
      </c>
      <c r="F48" s="5">
        <v>182</v>
      </c>
      <c r="G48" s="7">
        <v>3.7000000000000002E-3</v>
      </c>
      <c r="H48" s="5">
        <v>145</v>
      </c>
      <c r="I48" s="7">
        <v>0.79669999999999996</v>
      </c>
      <c r="J48" s="5">
        <v>15</v>
      </c>
      <c r="K48" s="5">
        <v>3</v>
      </c>
      <c r="L48" t="s">
        <v>108</v>
      </c>
      <c r="M48" s="9">
        <v>2023</v>
      </c>
      <c r="N48" t="str">
        <f>VLOOKUP(A48,'Store Data'!$A:$B,2,0)</f>
        <v>Arizona</v>
      </c>
    </row>
    <row r="49" spans="1:14" ht="21" x14ac:dyDescent="0.2">
      <c r="A49" s="3" t="s">
        <v>73</v>
      </c>
      <c r="B49" s="3" t="str">
        <f>VLOOKUP(A49,'Store Data'!$E:$F,2,0)</f>
        <v>Toyota</v>
      </c>
      <c r="C49" s="3" t="s">
        <v>109</v>
      </c>
      <c r="D49" s="4">
        <v>4045</v>
      </c>
      <c r="E49" s="5">
        <v>4</v>
      </c>
      <c r="F49" s="5">
        <v>4</v>
      </c>
      <c r="G49" s="7">
        <v>8.9999999999999998E-4</v>
      </c>
      <c r="H49" s="5">
        <v>3</v>
      </c>
      <c r="I49" s="7">
        <v>0.75</v>
      </c>
      <c r="J49" s="5">
        <v>0</v>
      </c>
      <c r="K49" s="5">
        <v>0</v>
      </c>
      <c r="L49" t="s">
        <v>108</v>
      </c>
      <c r="M49" s="9">
        <v>2023</v>
      </c>
      <c r="N49" t="str">
        <f>VLOOKUP(A49,'Store Data'!$A:$B,2,0)</f>
        <v>Northern CA</v>
      </c>
    </row>
    <row r="50" spans="1:14" ht="21" x14ac:dyDescent="0.2">
      <c r="A50" s="3" t="s">
        <v>75</v>
      </c>
      <c r="B50" s="3" t="str">
        <f>VLOOKUP(A50,'Store Data'!$E:$F,2,0)</f>
        <v>Toyota</v>
      </c>
      <c r="C50" s="3" t="s">
        <v>111</v>
      </c>
      <c r="D50" s="4">
        <v>6181</v>
      </c>
      <c r="E50" s="5">
        <v>11</v>
      </c>
      <c r="F50" s="5">
        <v>8</v>
      </c>
      <c r="G50" s="7">
        <v>1.1999999999999999E-3</v>
      </c>
      <c r="H50" s="5">
        <v>8</v>
      </c>
      <c r="I50" s="7">
        <v>1</v>
      </c>
      <c r="J50" s="5">
        <v>1</v>
      </c>
      <c r="K50" s="5">
        <v>0</v>
      </c>
      <c r="L50" t="s">
        <v>108</v>
      </c>
      <c r="M50" s="9">
        <v>2023</v>
      </c>
      <c r="N50" t="str">
        <f>VLOOKUP(A50,'Store Data'!$A:$B,2,0)</f>
        <v>Texas</v>
      </c>
    </row>
    <row r="51" spans="1:14" ht="21" x14ac:dyDescent="0.2">
      <c r="A51" s="3" t="s">
        <v>77</v>
      </c>
      <c r="B51" s="3" t="str">
        <f>VLOOKUP(A51,'Store Data'!$E:$F,2,0)</f>
        <v>Toyota</v>
      </c>
      <c r="C51" s="3" t="s">
        <v>107</v>
      </c>
      <c r="D51" s="4">
        <v>17059</v>
      </c>
      <c r="E51" s="5">
        <v>102</v>
      </c>
      <c r="F51" s="5">
        <v>84</v>
      </c>
      <c r="G51" s="7">
        <v>4.8999999999999998E-3</v>
      </c>
      <c r="H51" s="5">
        <v>52</v>
      </c>
      <c r="I51" s="7">
        <v>0.61899999999999999</v>
      </c>
      <c r="J51" s="5">
        <v>3</v>
      </c>
      <c r="K51" s="5">
        <v>2</v>
      </c>
      <c r="L51" t="s">
        <v>108</v>
      </c>
      <c r="M51" s="9">
        <v>2023</v>
      </c>
      <c r="N51" t="str">
        <f>VLOOKUP(A51,'Store Data'!$A:$B,2,0)</f>
        <v>Arizona</v>
      </c>
    </row>
    <row r="52" spans="1:14" ht="21" x14ac:dyDescent="0.2">
      <c r="A52" s="3" t="s">
        <v>79</v>
      </c>
      <c r="B52" s="3" t="str">
        <f>VLOOKUP(A52,'Store Data'!$E:$F,2,0)</f>
        <v>Volkswagen</v>
      </c>
      <c r="C52" s="3" t="s">
        <v>107</v>
      </c>
      <c r="D52" s="4">
        <v>17019</v>
      </c>
      <c r="E52" s="5">
        <v>49</v>
      </c>
      <c r="F52" s="5">
        <v>44</v>
      </c>
      <c r="G52" s="7">
        <v>2.5000000000000001E-3</v>
      </c>
      <c r="H52" s="5">
        <v>32</v>
      </c>
      <c r="I52" s="7">
        <v>0.72719999999999996</v>
      </c>
      <c r="J52" s="5">
        <v>1</v>
      </c>
      <c r="K52" s="5">
        <v>0</v>
      </c>
      <c r="L52" t="s">
        <v>108</v>
      </c>
      <c r="M52" s="9">
        <v>2023</v>
      </c>
      <c r="N52" t="str">
        <f>VLOOKUP(A52,'Store Data'!$A:$B,2,0)</f>
        <v>Arizona</v>
      </c>
    </row>
    <row r="53" spans="1:14" ht="21" x14ac:dyDescent="0.2">
      <c r="A53" s="3" t="s">
        <v>81</v>
      </c>
      <c r="B53" s="3" t="str">
        <f>VLOOKUP(A53,'Store Data'!$E:$F,2,0)</f>
        <v>Volkswagen</v>
      </c>
      <c r="C53" s="3" t="s">
        <v>109</v>
      </c>
      <c r="D53" s="4">
        <v>15943</v>
      </c>
      <c r="E53" s="5">
        <v>72</v>
      </c>
      <c r="F53" s="5">
        <v>59</v>
      </c>
      <c r="G53" s="7">
        <v>3.7000000000000002E-3</v>
      </c>
      <c r="H53" s="5">
        <v>53</v>
      </c>
      <c r="I53" s="7">
        <v>0.89829999999999999</v>
      </c>
      <c r="J53" s="5">
        <v>5</v>
      </c>
      <c r="K53" s="5">
        <v>1</v>
      </c>
      <c r="L53" t="s">
        <v>108</v>
      </c>
      <c r="M53" s="9">
        <v>2023</v>
      </c>
      <c r="N53" t="str">
        <f>VLOOKUP(A53,'Store Data'!$A:$B,2,0)</f>
        <v>Orange County</v>
      </c>
    </row>
    <row r="54" spans="1:14" ht="21" x14ac:dyDescent="0.2">
      <c r="A54" s="3" t="s">
        <v>11</v>
      </c>
      <c r="B54" s="3" t="str">
        <f>VLOOKUP(A54,'Store Data'!$E:$F,2,0)</f>
        <v>Acura</v>
      </c>
      <c r="C54" s="3" t="s">
        <v>107</v>
      </c>
      <c r="D54" s="4">
        <v>13112</v>
      </c>
      <c r="E54" s="5">
        <v>71</v>
      </c>
      <c r="F54" s="5">
        <v>58</v>
      </c>
      <c r="G54" s="7">
        <v>4.4000000000000003E-3</v>
      </c>
      <c r="H54" s="5">
        <v>47</v>
      </c>
      <c r="I54" s="7">
        <v>0.81030000000000002</v>
      </c>
      <c r="J54" s="5">
        <v>5</v>
      </c>
      <c r="K54" s="5">
        <v>0</v>
      </c>
      <c r="L54" t="s">
        <v>119</v>
      </c>
      <c r="M54" s="9">
        <v>2023</v>
      </c>
      <c r="N54" t="str">
        <f>VLOOKUP(A54,'Store Data'!$A:$B,2,0)</f>
        <v>Arizona</v>
      </c>
    </row>
    <row r="55" spans="1:14" ht="21" x14ac:dyDescent="0.2">
      <c r="A55" s="3" t="s">
        <v>16</v>
      </c>
      <c r="B55" s="3" t="str">
        <f>VLOOKUP(A55,'Store Data'!$E:$F,2,0)</f>
        <v>Acura</v>
      </c>
      <c r="C55" s="3" t="s">
        <v>109</v>
      </c>
      <c r="D55" s="4">
        <v>8630</v>
      </c>
      <c r="E55" s="5">
        <v>22</v>
      </c>
      <c r="F55" s="5">
        <v>19</v>
      </c>
      <c r="G55" s="7">
        <v>2.2000000000000001E-3</v>
      </c>
      <c r="H55" s="5">
        <v>15</v>
      </c>
      <c r="I55" s="7">
        <v>0.78939999999999999</v>
      </c>
      <c r="J55" s="5">
        <v>1</v>
      </c>
      <c r="K55" s="5">
        <v>0</v>
      </c>
      <c r="L55" t="s">
        <v>119</v>
      </c>
      <c r="M55" s="9">
        <v>2023</v>
      </c>
      <c r="N55" t="str">
        <f>VLOOKUP(A55,'Store Data'!$A:$B,2,0)</f>
        <v>Southern CA</v>
      </c>
    </row>
    <row r="56" spans="1:14" ht="21" x14ac:dyDescent="0.2">
      <c r="A56" s="3" t="s">
        <v>17</v>
      </c>
      <c r="B56" s="3" t="str">
        <f>VLOOKUP(A56,'Store Data'!$E:$F,2,0)</f>
        <v>Audi</v>
      </c>
      <c r="C56" s="3" t="s">
        <v>107</v>
      </c>
      <c r="D56" s="4">
        <v>19135</v>
      </c>
      <c r="E56" s="5">
        <v>47</v>
      </c>
      <c r="F56" s="5">
        <v>40</v>
      </c>
      <c r="G56" s="7">
        <v>2E-3</v>
      </c>
      <c r="H56" s="5">
        <v>24</v>
      </c>
      <c r="I56" s="7">
        <v>0.6</v>
      </c>
      <c r="J56" s="5">
        <v>3</v>
      </c>
      <c r="K56" s="5">
        <v>0</v>
      </c>
      <c r="L56" t="s">
        <v>119</v>
      </c>
      <c r="M56" s="9">
        <v>2023</v>
      </c>
      <c r="N56" t="str">
        <f>VLOOKUP(A56,'Store Data'!$A:$B,2,0)</f>
        <v>Arizona</v>
      </c>
    </row>
    <row r="57" spans="1:14" ht="21" x14ac:dyDescent="0.2">
      <c r="A57" s="3" t="s">
        <v>18</v>
      </c>
      <c r="B57" s="3" t="str">
        <f>VLOOKUP(A57,'Store Data'!$E:$F,2,0)</f>
        <v>Audi</v>
      </c>
      <c r="C57" s="3" t="s">
        <v>109</v>
      </c>
      <c r="D57" s="4">
        <v>12860</v>
      </c>
      <c r="E57" s="5">
        <v>25</v>
      </c>
      <c r="F57" s="5">
        <v>22</v>
      </c>
      <c r="G57" s="7">
        <v>1.6999999999999999E-3</v>
      </c>
      <c r="H57" s="5">
        <v>15</v>
      </c>
      <c r="I57" s="7">
        <v>0.68179999999999996</v>
      </c>
      <c r="J57" s="5">
        <v>1</v>
      </c>
      <c r="K57" s="5">
        <v>0</v>
      </c>
      <c r="L57" t="s">
        <v>119</v>
      </c>
      <c r="M57" s="9">
        <v>2023</v>
      </c>
      <c r="N57" t="str">
        <f>VLOOKUP(A57,'Store Data'!$A:$B,2,0)</f>
        <v>Southern CA</v>
      </c>
    </row>
    <row r="58" spans="1:14" ht="21" x14ac:dyDescent="0.2">
      <c r="A58" s="3" t="s">
        <v>19</v>
      </c>
      <c r="B58" s="3" t="str">
        <f>VLOOKUP(A58,'Store Data'!$E:$F,2,0)</f>
        <v>Audi</v>
      </c>
      <c r="C58" s="3" t="s">
        <v>109</v>
      </c>
      <c r="D58" s="4">
        <v>17584</v>
      </c>
      <c r="E58" s="5">
        <v>25</v>
      </c>
      <c r="F58" s="5">
        <v>21</v>
      </c>
      <c r="G58" s="7">
        <v>1.1000000000000001E-3</v>
      </c>
      <c r="H58" s="5">
        <v>17</v>
      </c>
      <c r="I58" s="7">
        <v>0.8095</v>
      </c>
      <c r="J58" s="5">
        <v>1</v>
      </c>
      <c r="K58" s="5">
        <v>0</v>
      </c>
      <c r="L58" t="s">
        <v>119</v>
      </c>
      <c r="M58" s="9">
        <v>2023</v>
      </c>
      <c r="N58" t="str">
        <f>VLOOKUP(A58,'Store Data'!$A:$B,2,0)</f>
        <v>Orange County</v>
      </c>
    </row>
    <row r="59" spans="1:14" ht="21" x14ac:dyDescent="0.2">
      <c r="A59" s="3" t="s">
        <v>20</v>
      </c>
      <c r="B59" s="3" t="str">
        <f>VLOOKUP(A59,'Store Data'!$E:$F,2,0)</f>
        <v>Audi</v>
      </c>
      <c r="C59" s="3" t="s">
        <v>107</v>
      </c>
      <c r="D59" s="4">
        <v>21110</v>
      </c>
      <c r="E59" s="5">
        <v>50</v>
      </c>
      <c r="F59" s="5">
        <v>45</v>
      </c>
      <c r="G59" s="7">
        <v>2.0999999999999999E-3</v>
      </c>
      <c r="H59" s="5">
        <v>38</v>
      </c>
      <c r="I59" s="7">
        <v>0.84440000000000004</v>
      </c>
      <c r="J59" s="5">
        <v>2</v>
      </c>
      <c r="K59" s="5">
        <v>2</v>
      </c>
      <c r="L59" t="s">
        <v>119</v>
      </c>
      <c r="M59" s="9">
        <v>2023</v>
      </c>
      <c r="N59" t="str">
        <f>VLOOKUP(A59,'Store Data'!$A:$B,2,0)</f>
        <v>Arizona</v>
      </c>
    </row>
    <row r="60" spans="1:14" ht="21" x14ac:dyDescent="0.2">
      <c r="A60" s="3" t="s">
        <v>21</v>
      </c>
      <c r="B60" s="3" t="str">
        <f>VLOOKUP(A60,'Store Data'!$E:$F,2,0)</f>
        <v>Audi</v>
      </c>
      <c r="C60" s="3" t="s">
        <v>109</v>
      </c>
      <c r="D60" s="4">
        <v>19650</v>
      </c>
      <c r="E60" s="5">
        <v>57</v>
      </c>
      <c r="F60" s="5">
        <v>53</v>
      </c>
      <c r="G60" s="7">
        <v>2.5999999999999999E-3</v>
      </c>
      <c r="H60" s="5">
        <v>41</v>
      </c>
      <c r="I60" s="7">
        <v>0.77349999999999997</v>
      </c>
      <c r="J60" s="5">
        <v>6</v>
      </c>
      <c r="K60" s="5">
        <v>1</v>
      </c>
      <c r="L60" t="s">
        <v>119</v>
      </c>
      <c r="M60" s="9">
        <v>2023</v>
      </c>
      <c r="N60" t="str">
        <f>VLOOKUP(A60,'Store Data'!$A:$B,2,0)</f>
        <v>Orange County</v>
      </c>
    </row>
    <row r="61" spans="1:14" ht="21" x14ac:dyDescent="0.2">
      <c r="A61" s="3" t="s">
        <v>110</v>
      </c>
      <c r="B61" s="3" t="str">
        <f>VLOOKUP(A61,'Store Data'!$E:$F,2,0)</f>
        <v>Audi</v>
      </c>
      <c r="C61" s="3" t="s">
        <v>109</v>
      </c>
      <c r="D61" s="4">
        <v>30437</v>
      </c>
      <c r="E61" s="5">
        <v>109</v>
      </c>
      <c r="F61" s="5">
        <v>96</v>
      </c>
      <c r="G61" s="7">
        <v>3.0999999999999999E-3</v>
      </c>
      <c r="H61" s="5">
        <v>75</v>
      </c>
      <c r="I61" s="7">
        <v>0.78120000000000001</v>
      </c>
      <c r="J61" s="5">
        <v>11</v>
      </c>
      <c r="K61" s="5">
        <v>1</v>
      </c>
      <c r="L61" t="s">
        <v>119</v>
      </c>
      <c r="M61" s="9">
        <v>2023</v>
      </c>
      <c r="N61" t="str">
        <f>VLOOKUP(A61,'Store Data'!$A:$B,2,0)</f>
        <v>Northern CA</v>
      </c>
    </row>
    <row r="62" spans="1:14" ht="21" x14ac:dyDescent="0.2">
      <c r="A62" s="3" t="s">
        <v>22</v>
      </c>
      <c r="B62" s="3" t="str">
        <f>VLOOKUP(A62,'Store Data'!$E:$F,2,0)</f>
        <v>BMW</v>
      </c>
      <c r="C62" s="3" t="s">
        <v>107</v>
      </c>
      <c r="D62" s="4">
        <v>35573</v>
      </c>
      <c r="E62" s="5">
        <v>283</v>
      </c>
      <c r="F62" s="5">
        <v>247</v>
      </c>
      <c r="G62" s="7">
        <v>6.8999999999999999E-3</v>
      </c>
      <c r="H62" s="5">
        <v>156</v>
      </c>
      <c r="I62" s="7">
        <v>0.63149999999999995</v>
      </c>
      <c r="J62" s="5">
        <v>14</v>
      </c>
      <c r="K62" s="5">
        <v>0</v>
      </c>
      <c r="L62" t="s">
        <v>119</v>
      </c>
      <c r="M62" s="9">
        <v>2023</v>
      </c>
      <c r="N62" t="str">
        <f>VLOOKUP(A62,'Store Data'!$A:$B,2,0)</f>
        <v>Arizona</v>
      </c>
    </row>
    <row r="63" spans="1:14" ht="21" x14ac:dyDescent="0.2">
      <c r="A63" s="3" t="s">
        <v>23</v>
      </c>
      <c r="B63" s="3" t="str">
        <f>VLOOKUP(A63,'Store Data'!$E:$F,2,0)</f>
        <v>BMW</v>
      </c>
      <c r="C63" s="3" t="s">
        <v>111</v>
      </c>
      <c r="D63" s="4">
        <v>57757</v>
      </c>
      <c r="E63" s="5">
        <v>173</v>
      </c>
      <c r="F63" s="5">
        <v>166</v>
      </c>
      <c r="G63" s="7">
        <v>2.8E-3</v>
      </c>
      <c r="H63" s="5">
        <v>139</v>
      </c>
      <c r="I63" s="7">
        <v>0.83730000000000004</v>
      </c>
      <c r="J63" s="5">
        <v>0</v>
      </c>
      <c r="K63" s="5">
        <v>0</v>
      </c>
      <c r="L63" t="s">
        <v>119</v>
      </c>
      <c r="M63" s="9">
        <v>2023</v>
      </c>
      <c r="N63" t="str">
        <f>VLOOKUP(A63,'Store Data'!$A:$B,2,0)</f>
        <v>Texas</v>
      </c>
    </row>
    <row r="64" spans="1:14" ht="21" x14ac:dyDescent="0.2">
      <c r="A64" s="3" t="s">
        <v>24</v>
      </c>
      <c r="B64" s="3" t="str">
        <f>VLOOKUP(A64,'Store Data'!$E:$F,2,0)</f>
        <v>BMW</v>
      </c>
      <c r="C64" s="3" t="s">
        <v>109</v>
      </c>
      <c r="D64" s="4">
        <v>31957</v>
      </c>
      <c r="E64" s="5">
        <v>51</v>
      </c>
      <c r="F64" s="5">
        <v>43</v>
      </c>
      <c r="G64" s="7">
        <v>1.2999999999999999E-3</v>
      </c>
      <c r="H64" s="5">
        <v>32</v>
      </c>
      <c r="I64" s="7">
        <v>0.74409999999999998</v>
      </c>
      <c r="J64" s="5">
        <v>5</v>
      </c>
      <c r="K64" s="5">
        <v>0</v>
      </c>
      <c r="L64" t="s">
        <v>119</v>
      </c>
      <c r="M64" s="9">
        <v>2023</v>
      </c>
      <c r="N64" t="str">
        <f>VLOOKUP(A64,'Store Data'!$A:$B,2,0)</f>
        <v>Southern CA</v>
      </c>
    </row>
    <row r="65" spans="1:14" ht="21" x14ac:dyDescent="0.2">
      <c r="A65" s="3" t="s">
        <v>25</v>
      </c>
      <c r="B65" s="3" t="str">
        <f>VLOOKUP(A65,'Store Data'!$E:$F,2,0)</f>
        <v>BMW</v>
      </c>
      <c r="C65" s="3" t="s">
        <v>109</v>
      </c>
      <c r="D65" s="4">
        <v>40748</v>
      </c>
      <c r="E65" s="5">
        <v>152</v>
      </c>
      <c r="F65" s="5">
        <v>131</v>
      </c>
      <c r="G65" s="7">
        <v>3.2000000000000002E-3</v>
      </c>
      <c r="H65" s="5">
        <v>114</v>
      </c>
      <c r="I65" s="7">
        <v>0.87019999999999997</v>
      </c>
      <c r="J65" s="5">
        <v>10</v>
      </c>
      <c r="K65" s="5">
        <v>0</v>
      </c>
      <c r="L65" t="s">
        <v>119</v>
      </c>
      <c r="M65" s="9">
        <v>2023</v>
      </c>
      <c r="N65" t="str">
        <f>VLOOKUP(A65,'Store Data'!$A:$B,2,0)</f>
        <v>Orange County</v>
      </c>
    </row>
    <row r="66" spans="1:14" ht="21" x14ac:dyDescent="0.2">
      <c r="A66" s="3" t="s">
        <v>26</v>
      </c>
      <c r="B66" s="3" t="str">
        <f>VLOOKUP(A66,'Store Data'!$E:$F,2,0)</f>
        <v>BMW</v>
      </c>
      <c r="C66" s="3" t="s">
        <v>109</v>
      </c>
      <c r="D66" s="4">
        <v>41387</v>
      </c>
      <c r="E66" s="5">
        <v>182</v>
      </c>
      <c r="F66" s="5">
        <v>162</v>
      </c>
      <c r="G66" s="7">
        <v>3.8999999999999998E-3</v>
      </c>
      <c r="H66" s="5">
        <v>142</v>
      </c>
      <c r="I66" s="7">
        <v>0.87649999999999995</v>
      </c>
      <c r="J66" s="5">
        <v>10</v>
      </c>
      <c r="K66" s="5">
        <v>1</v>
      </c>
      <c r="L66" t="s">
        <v>119</v>
      </c>
      <c r="M66" s="9">
        <v>2023</v>
      </c>
      <c r="N66" t="str">
        <f>VLOOKUP(A66,'Store Data'!$A:$B,2,0)</f>
        <v>Southern CA</v>
      </c>
    </row>
    <row r="67" spans="1:14" ht="21" x14ac:dyDescent="0.2">
      <c r="A67" s="3" t="s">
        <v>27</v>
      </c>
      <c r="B67" s="3" t="str">
        <f>VLOOKUP(A67,'Store Data'!$E:$F,2,0)</f>
        <v>Honda</v>
      </c>
      <c r="C67" s="3" t="s">
        <v>109</v>
      </c>
      <c r="D67" s="4">
        <v>38277</v>
      </c>
      <c r="E67" s="5">
        <v>334</v>
      </c>
      <c r="F67" s="5">
        <v>283</v>
      </c>
      <c r="G67" s="7">
        <v>7.3000000000000001E-3</v>
      </c>
      <c r="H67" s="5">
        <v>233</v>
      </c>
      <c r="I67" s="7">
        <v>0.82330000000000003</v>
      </c>
      <c r="J67" s="5">
        <v>30</v>
      </c>
      <c r="K67" s="5">
        <v>0</v>
      </c>
      <c r="L67" t="s">
        <v>119</v>
      </c>
      <c r="M67" s="9">
        <v>2023</v>
      </c>
      <c r="N67" t="str">
        <f>VLOOKUP(A67,'Store Data'!$A:$B,2,0)</f>
        <v>Northern CA</v>
      </c>
    </row>
    <row r="68" spans="1:14" ht="21" x14ac:dyDescent="0.2">
      <c r="A68" s="3" t="s">
        <v>28</v>
      </c>
      <c r="B68" s="3" t="str">
        <f>VLOOKUP(A68,'Store Data'!$E:$F,2,0)</f>
        <v>BMW</v>
      </c>
      <c r="C68" s="3" t="s">
        <v>109</v>
      </c>
      <c r="D68" s="4">
        <v>52561</v>
      </c>
      <c r="E68" s="5">
        <v>241</v>
      </c>
      <c r="F68" s="5">
        <v>221</v>
      </c>
      <c r="G68" s="7">
        <v>4.1999999999999997E-3</v>
      </c>
      <c r="H68" s="5">
        <v>139</v>
      </c>
      <c r="I68" s="7">
        <v>0.62890000000000001</v>
      </c>
      <c r="J68" s="5">
        <v>6</v>
      </c>
      <c r="K68" s="5">
        <v>0</v>
      </c>
      <c r="L68" t="s">
        <v>119</v>
      </c>
      <c r="M68" s="9">
        <v>2023</v>
      </c>
      <c r="N68" t="str">
        <f>VLOOKUP(A68,'Store Data'!$A:$B,2,0)</f>
        <v>Orange County</v>
      </c>
    </row>
    <row r="69" spans="1:14" ht="21" x14ac:dyDescent="0.2">
      <c r="A69" s="3" t="s">
        <v>29</v>
      </c>
      <c r="B69" s="3" t="str">
        <f>VLOOKUP(A69,'Store Data'!$E:$F,2,0)</f>
        <v>MINI</v>
      </c>
      <c r="C69" s="3" t="s">
        <v>109</v>
      </c>
      <c r="D69" s="4">
        <v>7972</v>
      </c>
      <c r="E69" s="5">
        <v>29</v>
      </c>
      <c r="F69" s="5">
        <v>28</v>
      </c>
      <c r="G69" s="7">
        <v>3.5000000000000001E-3</v>
      </c>
      <c r="H69" s="5">
        <v>21</v>
      </c>
      <c r="I69" s="7">
        <v>0.75</v>
      </c>
      <c r="J69" s="5">
        <v>3</v>
      </c>
      <c r="K69" s="5">
        <v>0</v>
      </c>
      <c r="L69" t="s">
        <v>119</v>
      </c>
      <c r="M69" s="9">
        <v>2023</v>
      </c>
      <c r="N69" t="str">
        <f>VLOOKUP(A69,'Store Data'!$A:$B,2,0)</f>
        <v>Orange County</v>
      </c>
    </row>
    <row r="70" spans="1:14" ht="21" x14ac:dyDescent="0.2">
      <c r="A70" s="3" t="s">
        <v>30</v>
      </c>
      <c r="B70" s="3" t="str">
        <f>VLOOKUP(A70,'Store Data'!$E:$F,2,0)</f>
        <v>Genesis</v>
      </c>
      <c r="C70" s="3" t="s">
        <v>111</v>
      </c>
      <c r="D70" s="4">
        <v>9152</v>
      </c>
      <c r="E70" s="5">
        <v>25</v>
      </c>
      <c r="F70" s="5">
        <v>24</v>
      </c>
      <c r="G70" s="7">
        <v>2.5999999999999999E-3</v>
      </c>
      <c r="H70" s="5">
        <v>17</v>
      </c>
      <c r="I70" s="7">
        <v>0.70830000000000004</v>
      </c>
      <c r="J70" s="5">
        <v>1</v>
      </c>
      <c r="K70" s="5">
        <v>0</v>
      </c>
      <c r="L70" t="s">
        <v>119</v>
      </c>
      <c r="M70" s="9">
        <v>2023</v>
      </c>
      <c r="N70" t="str">
        <f>VLOOKUP(A70,'Store Data'!$A:$B,2,0)</f>
        <v>Texas</v>
      </c>
    </row>
    <row r="71" spans="1:14" ht="21" x14ac:dyDescent="0.2">
      <c r="A71" s="3" t="s">
        <v>31</v>
      </c>
      <c r="B71" s="3" t="str">
        <f>VLOOKUP(A71,'Store Data'!$E:$F,2,0)</f>
        <v>Honda</v>
      </c>
      <c r="C71" s="3" t="s">
        <v>111</v>
      </c>
      <c r="D71" s="4">
        <v>40176</v>
      </c>
      <c r="E71" s="5">
        <v>318</v>
      </c>
      <c r="F71" s="5">
        <v>296</v>
      </c>
      <c r="G71" s="7">
        <v>7.3000000000000001E-3</v>
      </c>
      <c r="H71" s="5">
        <v>203</v>
      </c>
      <c r="I71" s="7">
        <v>0.68579999999999997</v>
      </c>
      <c r="J71" s="5">
        <v>34</v>
      </c>
      <c r="K71" s="5">
        <v>0</v>
      </c>
      <c r="L71" t="s">
        <v>119</v>
      </c>
      <c r="M71" s="9">
        <v>2023</v>
      </c>
      <c r="N71" t="str">
        <f>VLOOKUP(A71,'Store Data'!$A:$B,2,0)</f>
        <v>Texas</v>
      </c>
    </row>
    <row r="72" spans="1:14" ht="21" x14ac:dyDescent="0.2">
      <c r="A72" s="3" t="s">
        <v>33</v>
      </c>
      <c r="B72" s="3" t="str">
        <f>VLOOKUP(A72,'Store Data'!$E:$F,2,0)</f>
        <v>Honda</v>
      </c>
      <c r="C72" s="3" t="s">
        <v>109</v>
      </c>
      <c r="D72" s="4">
        <v>31609</v>
      </c>
      <c r="E72" s="5">
        <v>89</v>
      </c>
      <c r="F72" s="5">
        <v>80</v>
      </c>
      <c r="G72" s="7">
        <v>2.5000000000000001E-3</v>
      </c>
      <c r="H72" s="5">
        <v>58</v>
      </c>
      <c r="I72" s="7">
        <v>0.72499999999999998</v>
      </c>
      <c r="J72" s="5">
        <v>0</v>
      </c>
      <c r="K72" s="5">
        <v>0</v>
      </c>
      <c r="L72" t="s">
        <v>119</v>
      </c>
      <c r="M72" s="9">
        <v>2023</v>
      </c>
      <c r="N72" t="str">
        <f>VLOOKUP(A72,'Store Data'!$A:$B,2,0)</f>
        <v>Southern CA</v>
      </c>
    </row>
    <row r="73" spans="1:14" ht="21" x14ac:dyDescent="0.2">
      <c r="A73" s="3" t="s">
        <v>34</v>
      </c>
      <c r="B73" s="3" t="str">
        <f>VLOOKUP(A73,'Store Data'!$E:$F,2,0)</f>
        <v>Hyundai</v>
      </c>
      <c r="C73" s="3" t="s">
        <v>111</v>
      </c>
      <c r="D73" s="4">
        <v>14703</v>
      </c>
      <c r="E73" s="5">
        <v>55</v>
      </c>
      <c r="F73" s="5">
        <v>49</v>
      </c>
      <c r="G73" s="7">
        <v>3.3E-3</v>
      </c>
      <c r="H73" s="5">
        <v>35</v>
      </c>
      <c r="I73" s="7">
        <v>0.71419999999999995</v>
      </c>
      <c r="J73" s="5">
        <v>8</v>
      </c>
      <c r="K73" s="5">
        <v>1</v>
      </c>
      <c r="L73" t="s">
        <v>119</v>
      </c>
      <c r="M73" s="9">
        <v>2023</v>
      </c>
      <c r="N73" t="str">
        <f>VLOOKUP(A73,'Store Data'!$A:$B,2,0)</f>
        <v>Texas</v>
      </c>
    </row>
    <row r="74" spans="1:14" ht="21" x14ac:dyDescent="0.2">
      <c r="A74" s="3" t="s">
        <v>112</v>
      </c>
      <c r="B74" s="3" t="str">
        <f>VLOOKUP(A74,'Store Data'!$E:$F,2,0)</f>
        <v>Jaguar</v>
      </c>
      <c r="C74" s="3" t="s">
        <v>107</v>
      </c>
      <c r="D74" s="4">
        <v>6926</v>
      </c>
      <c r="E74" s="5">
        <v>24</v>
      </c>
      <c r="F74" s="5">
        <v>17</v>
      </c>
      <c r="G74" s="7">
        <v>2.3999999999999998E-3</v>
      </c>
      <c r="H74" s="5">
        <v>14</v>
      </c>
      <c r="I74" s="7">
        <v>0.82350000000000001</v>
      </c>
      <c r="J74" s="5">
        <v>0</v>
      </c>
      <c r="K74" s="5">
        <v>1</v>
      </c>
      <c r="L74" t="s">
        <v>119</v>
      </c>
      <c r="M74" s="9">
        <v>2023</v>
      </c>
      <c r="N74" t="str">
        <f>VLOOKUP(A74,'Store Data'!$A:$B,2,0)</f>
        <v>Arizona</v>
      </c>
    </row>
    <row r="75" spans="1:14" ht="21" x14ac:dyDescent="0.2">
      <c r="A75" s="3" t="s">
        <v>35</v>
      </c>
      <c r="B75" s="3" t="str">
        <f>VLOOKUP(A75,'Store Data'!$E:$F,2,0)</f>
        <v>Acura</v>
      </c>
      <c r="C75" s="3" t="s">
        <v>109</v>
      </c>
      <c r="D75" s="4">
        <v>10250</v>
      </c>
      <c r="E75" s="5">
        <v>48</v>
      </c>
      <c r="F75" s="5">
        <v>37</v>
      </c>
      <c r="G75" s="7">
        <v>3.5999999999999999E-3</v>
      </c>
      <c r="H75" s="5">
        <v>34</v>
      </c>
      <c r="I75" s="7">
        <v>0.91890000000000005</v>
      </c>
      <c r="J75" s="5">
        <v>2</v>
      </c>
      <c r="K75" s="5">
        <v>0</v>
      </c>
      <c r="L75" t="s">
        <v>119</v>
      </c>
      <c r="M75" s="9">
        <v>2023</v>
      </c>
      <c r="N75" t="str">
        <f>VLOOKUP(A75,'Store Data'!$A:$B,2,0)</f>
        <v>Southern CA</v>
      </c>
    </row>
    <row r="76" spans="1:14" ht="21" x14ac:dyDescent="0.2">
      <c r="A76" s="3" t="s">
        <v>36</v>
      </c>
      <c r="B76" s="3" t="str">
        <f>VLOOKUP(A76,'Store Data'!$E:$F,2,0)</f>
        <v>Toyota</v>
      </c>
      <c r="C76" s="3" t="s">
        <v>109</v>
      </c>
      <c r="D76" s="4">
        <v>27421</v>
      </c>
      <c r="E76" s="5">
        <v>173</v>
      </c>
      <c r="F76" s="5">
        <v>162</v>
      </c>
      <c r="G76" s="7">
        <v>5.8999999999999999E-3</v>
      </c>
      <c r="H76" s="5">
        <v>138</v>
      </c>
      <c r="I76" s="7">
        <v>0.8518</v>
      </c>
      <c r="J76" s="5">
        <v>25</v>
      </c>
      <c r="K76" s="5">
        <v>3</v>
      </c>
      <c r="L76" t="s">
        <v>119</v>
      </c>
      <c r="M76" s="9">
        <v>2023</v>
      </c>
      <c r="N76" t="str">
        <f>VLOOKUP(A76,'Store Data'!$A:$B,2,0)</f>
        <v>Southern CA</v>
      </c>
    </row>
    <row r="77" spans="1:14" ht="21" x14ac:dyDescent="0.2">
      <c r="A77" s="3" t="s">
        <v>113</v>
      </c>
      <c r="B77" s="3" t="str">
        <f>VLOOKUP(A77,'Store Data'!$E:$F,2,0)</f>
        <v>Land Rover</v>
      </c>
      <c r="C77" s="3" t="s">
        <v>107</v>
      </c>
      <c r="D77" s="4">
        <v>8212</v>
      </c>
      <c r="E77" s="5">
        <v>56</v>
      </c>
      <c r="F77" s="5">
        <v>46</v>
      </c>
      <c r="G77" s="7">
        <v>5.5999999999999999E-3</v>
      </c>
      <c r="H77" s="5">
        <v>37</v>
      </c>
      <c r="I77" s="7">
        <v>0.80430000000000001</v>
      </c>
      <c r="J77" s="5">
        <v>1</v>
      </c>
      <c r="K77" s="5">
        <v>0</v>
      </c>
      <c r="L77" t="s">
        <v>119</v>
      </c>
      <c r="M77" s="9">
        <v>2023</v>
      </c>
      <c r="N77" t="str">
        <f>VLOOKUP(A77,'Store Data'!$A:$B,2,0)</f>
        <v>Arizona</v>
      </c>
    </row>
    <row r="78" spans="1:14" ht="21" x14ac:dyDescent="0.2">
      <c r="A78" s="3" t="s">
        <v>37</v>
      </c>
      <c r="B78" s="3" t="str">
        <f>VLOOKUP(A78,'Store Data'!$E:$F,2,0)</f>
        <v>Land Rover</v>
      </c>
      <c r="C78" s="3" t="s">
        <v>107</v>
      </c>
      <c r="D78" s="4">
        <v>15913</v>
      </c>
      <c r="E78" s="5">
        <v>103</v>
      </c>
      <c r="F78" s="5">
        <v>69</v>
      </c>
      <c r="G78" s="7">
        <v>4.3E-3</v>
      </c>
      <c r="H78" s="5">
        <v>57</v>
      </c>
      <c r="I78" s="7">
        <v>0.82599999999999996</v>
      </c>
      <c r="J78" s="5">
        <v>12</v>
      </c>
      <c r="K78" s="5">
        <v>0</v>
      </c>
      <c r="L78" t="s">
        <v>119</v>
      </c>
      <c r="M78" s="9">
        <v>2023</v>
      </c>
      <c r="N78" t="str">
        <f>VLOOKUP(A78,'Store Data'!$A:$B,2,0)</f>
        <v>Arizona</v>
      </c>
    </row>
    <row r="79" spans="1:14" ht="21" x14ac:dyDescent="0.2">
      <c r="A79" s="3" t="s">
        <v>39</v>
      </c>
      <c r="B79" s="3" t="str">
        <f>VLOOKUP(A79,'Store Data'!$E:$F,2,0)</f>
        <v>Lexus</v>
      </c>
      <c r="C79" s="3" t="s">
        <v>109</v>
      </c>
      <c r="D79" s="4">
        <v>20590</v>
      </c>
      <c r="E79" s="5">
        <v>113</v>
      </c>
      <c r="F79" s="5">
        <v>105</v>
      </c>
      <c r="G79" s="7">
        <v>5.0000000000000001E-3</v>
      </c>
      <c r="H79" s="5">
        <v>87</v>
      </c>
      <c r="I79" s="7">
        <v>0.82850000000000001</v>
      </c>
      <c r="J79" s="5">
        <v>5</v>
      </c>
      <c r="K79" s="5">
        <v>1</v>
      </c>
      <c r="L79" t="s">
        <v>119</v>
      </c>
      <c r="M79" s="9">
        <v>2023</v>
      </c>
      <c r="N79" t="str">
        <f>VLOOKUP(A79,'Store Data'!$A:$B,2,0)</f>
        <v>Southern CA</v>
      </c>
    </row>
    <row r="80" spans="1:14" ht="21" x14ac:dyDescent="0.2">
      <c r="A80" s="3" t="s">
        <v>38</v>
      </c>
      <c r="B80" s="3" t="str">
        <f>VLOOKUP(A80,'Store Data'!$E:$F,2,0)</f>
        <v>Lexus</v>
      </c>
      <c r="C80" s="3" t="s">
        <v>111</v>
      </c>
      <c r="D80" s="4">
        <v>30875</v>
      </c>
      <c r="E80" s="5">
        <v>178</v>
      </c>
      <c r="F80" s="5">
        <v>140</v>
      </c>
      <c r="G80" s="7">
        <v>4.4999999999999997E-3</v>
      </c>
      <c r="H80" s="5">
        <v>111</v>
      </c>
      <c r="I80" s="7">
        <v>0.79279999999999995</v>
      </c>
      <c r="J80" s="5">
        <v>5</v>
      </c>
      <c r="K80" s="5">
        <v>0</v>
      </c>
      <c r="L80" t="s">
        <v>119</v>
      </c>
      <c r="M80" s="9">
        <v>2023</v>
      </c>
      <c r="N80" t="str">
        <f>VLOOKUP(A80,'Store Data'!$A:$B,2,0)</f>
        <v>Texas</v>
      </c>
    </row>
    <row r="81" spans="1:14" ht="21" x14ac:dyDescent="0.2">
      <c r="A81" s="3" t="s">
        <v>114</v>
      </c>
      <c r="B81" s="3" t="str">
        <f>VLOOKUP(A81,'Store Data'!$E:$F,2,0)</f>
        <v>Lexus</v>
      </c>
      <c r="C81" s="3" t="s">
        <v>107</v>
      </c>
      <c r="D81" s="4">
        <v>16582</v>
      </c>
      <c r="E81" s="5">
        <v>52</v>
      </c>
      <c r="F81" s="5">
        <v>45</v>
      </c>
      <c r="G81" s="7">
        <v>2.7000000000000001E-3</v>
      </c>
      <c r="H81" s="5">
        <v>35</v>
      </c>
      <c r="I81" s="7">
        <v>0.77769999999999995</v>
      </c>
      <c r="J81" s="5">
        <v>3</v>
      </c>
      <c r="K81" s="5">
        <v>1</v>
      </c>
      <c r="L81" t="s">
        <v>119</v>
      </c>
      <c r="M81" s="9">
        <v>2023</v>
      </c>
      <c r="N81" t="str">
        <f>VLOOKUP(A81,'Store Data'!$A:$B,2,0)</f>
        <v>Arizona</v>
      </c>
    </row>
    <row r="82" spans="1:14" ht="21" x14ac:dyDescent="0.2">
      <c r="A82" s="3" t="s">
        <v>40</v>
      </c>
      <c r="B82" s="3" t="str">
        <f>VLOOKUP(A82,'Store Data'!$E:$F,2,0)</f>
        <v>Lincoln</v>
      </c>
      <c r="C82" s="3" t="s">
        <v>109</v>
      </c>
      <c r="D82" s="4">
        <v>7728</v>
      </c>
      <c r="E82" s="5">
        <v>16</v>
      </c>
      <c r="F82" s="5">
        <v>12</v>
      </c>
      <c r="G82" s="7">
        <v>1.5E-3</v>
      </c>
      <c r="H82" s="5">
        <v>9</v>
      </c>
      <c r="I82" s="7">
        <v>0.75</v>
      </c>
      <c r="J82" s="5">
        <v>1</v>
      </c>
      <c r="K82" s="5">
        <v>1</v>
      </c>
      <c r="L82" t="s">
        <v>119</v>
      </c>
      <c r="M82" s="9">
        <v>2023</v>
      </c>
      <c r="N82" t="str">
        <f>VLOOKUP(A82,'Store Data'!$A:$B,2,0)</f>
        <v>Orange County</v>
      </c>
    </row>
    <row r="83" spans="1:14" ht="21" x14ac:dyDescent="0.2">
      <c r="A83" s="3" t="s">
        <v>115</v>
      </c>
      <c r="B83" s="3" t="str">
        <f>VLOOKUP(A83,'Store Data'!$E:$F,2,0)</f>
        <v>Acura</v>
      </c>
      <c r="C83" s="3" t="s">
        <v>109</v>
      </c>
      <c r="D83" s="4">
        <v>12251</v>
      </c>
      <c r="E83" s="5">
        <v>38</v>
      </c>
      <c r="F83" s="5">
        <v>31</v>
      </c>
      <c r="G83" s="7">
        <v>2.5000000000000001E-3</v>
      </c>
      <c r="H83" s="5">
        <v>16</v>
      </c>
      <c r="I83" s="7">
        <v>0.5161</v>
      </c>
      <c r="J83" s="5">
        <v>1</v>
      </c>
      <c r="K83" s="5">
        <v>0</v>
      </c>
      <c r="L83" t="s">
        <v>119</v>
      </c>
      <c r="M83" s="9">
        <v>2023</v>
      </c>
      <c r="N83" t="str">
        <f>VLOOKUP(A83,'Store Data'!$A:$B,2,0)</f>
        <v>Northern CA</v>
      </c>
    </row>
    <row r="84" spans="1:14" ht="21" x14ac:dyDescent="0.2">
      <c r="A84" s="3" t="s">
        <v>44</v>
      </c>
      <c r="B84" s="3" t="str">
        <f>VLOOKUP(A84,'Store Data'!$E:$F,2,0)</f>
        <v>MINI</v>
      </c>
      <c r="C84" s="3" t="s">
        <v>107</v>
      </c>
      <c r="D84" s="4">
        <v>7330</v>
      </c>
      <c r="E84" s="5">
        <v>49</v>
      </c>
      <c r="F84" s="5">
        <v>46</v>
      </c>
      <c r="G84" s="7">
        <v>6.1999999999999998E-3</v>
      </c>
      <c r="H84" s="5">
        <v>42</v>
      </c>
      <c r="I84" s="7">
        <v>0.91300000000000003</v>
      </c>
      <c r="J84" s="5">
        <v>6</v>
      </c>
      <c r="K84" s="5">
        <v>0</v>
      </c>
      <c r="L84" t="s">
        <v>119</v>
      </c>
      <c r="M84" s="9">
        <v>2023</v>
      </c>
      <c r="N84" t="str">
        <f>VLOOKUP(A84,'Store Data'!$A:$B,2,0)</f>
        <v>Arizona</v>
      </c>
    </row>
    <row r="85" spans="1:14" ht="21" x14ac:dyDescent="0.2">
      <c r="A85" s="3" t="s">
        <v>45</v>
      </c>
      <c r="B85" s="3" t="str">
        <f>VLOOKUP(A85,'Store Data'!$E:$F,2,0)</f>
        <v>MINI</v>
      </c>
      <c r="C85" s="3" t="s">
        <v>109</v>
      </c>
      <c r="D85" s="4">
        <v>8831</v>
      </c>
      <c r="E85" s="5">
        <v>15</v>
      </c>
      <c r="F85" s="5">
        <v>13</v>
      </c>
      <c r="G85" s="7">
        <v>1.4E-3</v>
      </c>
      <c r="H85" s="5">
        <v>8</v>
      </c>
      <c r="I85" s="7">
        <v>0.61529999999999996</v>
      </c>
      <c r="J85" s="5">
        <v>2</v>
      </c>
      <c r="K85" s="5">
        <v>0</v>
      </c>
      <c r="L85" t="s">
        <v>119</v>
      </c>
      <c r="M85" s="9">
        <v>2023</v>
      </c>
      <c r="N85" t="str">
        <f>VLOOKUP(A85,'Store Data'!$A:$B,2,0)</f>
        <v>Southern CA</v>
      </c>
    </row>
    <row r="86" spans="1:14" ht="21" x14ac:dyDescent="0.2">
      <c r="A86" s="3" t="s">
        <v>48</v>
      </c>
      <c r="B86" s="3" t="str">
        <f>VLOOKUP(A86,'Store Data'!$E:$F,2,0)</f>
        <v>MINI</v>
      </c>
      <c r="C86" s="3" t="s">
        <v>109</v>
      </c>
      <c r="D86" s="4">
        <v>6965</v>
      </c>
      <c r="E86" s="5">
        <v>33</v>
      </c>
      <c r="F86" s="5">
        <v>28</v>
      </c>
      <c r="G86" s="7">
        <v>4.0000000000000001E-3</v>
      </c>
      <c r="H86" s="5">
        <v>18</v>
      </c>
      <c r="I86" s="7">
        <v>0.64280000000000004</v>
      </c>
      <c r="J86" s="5">
        <v>0</v>
      </c>
      <c r="K86" s="5">
        <v>0</v>
      </c>
      <c r="L86" t="s">
        <v>119</v>
      </c>
      <c r="M86" s="9">
        <v>2023</v>
      </c>
      <c r="N86" t="str">
        <f>VLOOKUP(A86,'Store Data'!$A:$B,2,0)</f>
        <v>Northern CA</v>
      </c>
    </row>
    <row r="87" spans="1:14" ht="21" x14ac:dyDescent="0.2">
      <c r="A87" s="3" t="s">
        <v>53</v>
      </c>
      <c r="B87" s="3" t="str">
        <f>VLOOKUP(A87,'Store Data'!$E:$F,2,0)</f>
        <v>MINI</v>
      </c>
      <c r="C87" s="3" t="s">
        <v>109</v>
      </c>
      <c r="D87" s="4">
        <v>8034</v>
      </c>
      <c r="E87" s="5">
        <v>29</v>
      </c>
      <c r="F87" s="5">
        <v>25</v>
      </c>
      <c r="G87" s="7">
        <v>3.0999999999999999E-3</v>
      </c>
      <c r="H87" s="5">
        <v>21</v>
      </c>
      <c r="I87" s="7">
        <v>0.84</v>
      </c>
      <c r="J87" s="5">
        <v>1</v>
      </c>
      <c r="K87" s="5">
        <v>0</v>
      </c>
      <c r="L87" t="s">
        <v>119</v>
      </c>
      <c r="M87" s="9">
        <v>2023</v>
      </c>
      <c r="N87" t="str">
        <f>VLOOKUP(A87,'Store Data'!$A:$B,2,0)</f>
        <v>Orange County</v>
      </c>
    </row>
    <row r="88" spans="1:14" ht="21" x14ac:dyDescent="0.2">
      <c r="A88" s="3" t="s">
        <v>58</v>
      </c>
      <c r="B88" s="3" t="str">
        <f>VLOOKUP(A88,'Store Data'!$E:$F,2,0)</f>
        <v>MINI</v>
      </c>
      <c r="C88" s="3" t="s">
        <v>109</v>
      </c>
      <c r="D88" s="4">
        <v>6226</v>
      </c>
      <c r="E88" s="5">
        <v>47</v>
      </c>
      <c r="F88" s="5">
        <v>42</v>
      </c>
      <c r="G88" s="7">
        <v>6.7000000000000002E-3</v>
      </c>
      <c r="H88" s="5">
        <v>36</v>
      </c>
      <c r="I88" s="7">
        <v>0.85709999999999997</v>
      </c>
      <c r="J88" s="5">
        <v>6</v>
      </c>
      <c r="K88" s="5">
        <v>0</v>
      </c>
      <c r="L88" t="s">
        <v>119</v>
      </c>
      <c r="M88" s="9">
        <v>2023</v>
      </c>
      <c r="N88" t="str">
        <f>VLOOKUP(A88,'Store Data'!$A:$B,2,0)</f>
        <v>Southern CA</v>
      </c>
    </row>
    <row r="89" spans="1:14" ht="21" x14ac:dyDescent="0.2">
      <c r="A89" s="3" t="s">
        <v>116</v>
      </c>
      <c r="B89" s="3" t="str">
        <f>VLOOKUP(A89,'Store Data'!$E:$F,2,0)</f>
        <v>MINI</v>
      </c>
      <c r="C89" s="3" t="s">
        <v>107</v>
      </c>
      <c r="D89" s="4">
        <v>8089</v>
      </c>
      <c r="E89" s="5">
        <v>33</v>
      </c>
      <c r="F89" s="5">
        <v>31</v>
      </c>
      <c r="G89" s="7">
        <v>3.8E-3</v>
      </c>
      <c r="H89" s="5">
        <v>27</v>
      </c>
      <c r="I89" s="7">
        <v>0.87090000000000001</v>
      </c>
      <c r="J89" s="5">
        <v>3</v>
      </c>
      <c r="K89" s="5">
        <v>0</v>
      </c>
      <c r="L89" t="s">
        <v>119</v>
      </c>
      <c r="M89" s="9">
        <v>2023</v>
      </c>
      <c r="N89" t="str">
        <f>VLOOKUP(A89,'Store Data'!$A:$B,2,0)</f>
        <v>Arizona</v>
      </c>
    </row>
    <row r="90" spans="1:14" ht="21" x14ac:dyDescent="0.2">
      <c r="A90" s="3" t="s">
        <v>41</v>
      </c>
      <c r="B90" s="3" t="str">
        <f>VLOOKUP(A90,'Store Data'!$E:$F,2,0)</f>
        <v>Mazda</v>
      </c>
      <c r="C90" s="3" t="s">
        <v>109</v>
      </c>
      <c r="D90" s="4">
        <v>20432</v>
      </c>
      <c r="E90" s="5">
        <v>40</v>
      </c>
      <c r="F90" s="5">
        <v>36</v>
      </c>
      <c r="G90" s="7">
        <v>1.6999999999999999E-3</v>
      </c>
      <c r="H90" s="5">
        <v>30</v>
      </c>
      <c r="I90" s="7">
        <v>0.83330000000000004</v>
      </c>
      <c r="J90" s="5">
        <v>2</v>
      </c>
      <c r="K90" s="5">
        <v>0</v>
      </c>
      <c r="L90" t="s">
        <v>119</v>
      </c>
      <c r="M90" s="9">
        <v>2023</v>
      </c>
      <c r="N90" t="str">
        <f>VLOOKUP(A90,'Store Data'!$A:$B,2,0)</f>
        <v>Southern CA</v>
      </c>
    </row>
    <row r="91" spans="1:14" ht="21" x14ac:dyDescent="0.2">
      <c r="A91" s="3" t="s">
        <v>117</v>
      </c>
      <c r="B91" s="3" t="str">
        <f>VLOOKUP(A91,'Store Data'!$E:$F,2,0)</f>
        <v>Mercedes-Benz</v>
      </c>
      <c r="C91" s="3" t="s">
        <v>107</v>
      </c>
      <c r="D91" s="4">
        <v>20799</v>
      </c>
      <c r="E91" s="5">
        <v>60</v>
      </c>
      <c r="F91" s="5">
        <v>54</v>
      </c>
      <c r="G91" s="7">
        <v>2.5000000000000001E-3</v>
      </c>
      <c r="H91" s="5">
        <v>37</v>
      </c>
      <c r="I91" s="7">
        <v>0.68510000000000004</v>
      </c>
      <c r="J91" s="5">
        <v>2</v>
      </c>
      <c r="K91" s="5">
        <v>0</v>
      </c>
      <c r="L91" t="s">
        <v>119</v>
      </c>
      <c r="M91" s="9">
        <v>2023</v>
      </c>
      <c r="N91" t="str">
        <f>VLOOKUP(A91,'Store Data'!$A:$B,2,0)</f>
        <v>Arizona</v>
      </c>
    </row>
    <row r="92" spans="1:14" ht="21" x14ac:dyDescent="0.2">
      <c r="A92" s="3" t="s">
        <v>43</v>
      </c>
      <c r="B92" s="3" t="str">
        <f>VLOOKUP(A92,'Store Data'!$E:$F,2,0)</f>
        <v>Mercedes-Benz</v>
      </c>
      <c r="C92" s="3" t="s">
        <v>109</v>
      </c>
      <c r="D92" s="4">
        <v>26919</v>
      </c>
      <c r="E92" s="5">
        <v>87</v>
      </c>
      <c r="F92" s="5">
        <v>76</v>
      </c>
      <c r="G92" s="7">
        <v>2.8E-3</v>
      </c>
      <c r="H92" s="5">
        <v>68</v>
      </c>
      <c r="I92" s="7">
        <v>0.89470000000000005</v>
      </c>
      <c r="J92" s="5">
        <v>4</v>
      </c>
      <c r="K92" s="5">
        <v>0</v>
      </c>
      <c r="L92" t="s">
        <v>119</v>
      </c>
      <c r="M92" s="9">
        <v>2023</v>
      </c>
      <c r="N92" t="str">
        <f>VLOOKUP(A92,'Store Data'!$A:$B,2,0)</f>
        <v>Southern CA</v>
      </c>
    </row>
    <row r="93" spans="1:14" ht="21" x14ac:dyDescent="0.2">
      <c r="A93" s="3" t="s">
        <v>60</v>
      </c>
      <c r="B93" s="3" t="str">
        <f>VLOOKUP(A93,'Store Data'!$E:$F,2,0)</f>
        <v>BMW</v>
      </c>
      <c r="C93" s="3" t="s">
        <v>109</v>
      </c>
      <c r="D93" s="4">
        <v>36780</v>
      </c>
      <c r="E93" s="5">
        <v>167</v>
      </c>
      <c r="F93" s="5">
        <v>158</v>
      </c>
      <c r="G93" s="7">
        <v>4.1999999999999997E-3</v>
      </c>
      <c r="H93" s="5">
        <v>142</v>
      </c>
      <c r="I93" s="7">
        <v>0.89870000000000005</v>
      </c>
      <c r="J93" s="5">
        <v>17</v>
      </c>
      <c r="K93" s="5">
        <v>0</v>
      </c>
      <c r="L93" t="s">
        <v>119</v>
      </c>
      <c r="M93" s="9">
        <v>2023</v>
      </c>
      <c r="N93" t="str">
        <f>VLOOKUP(A93,'Store Data'!$A:$B,2,0)</f>
        <v>Northern CA</v>
      </c>
    </row>
    <row r="94" spans="1:14" ht="21" x14ac:dyDescent="0.2">
      <c r="A94" s="3" t="s">
        <v>62</v>
      </c>
      <c r="B94" s="3" t="str">
        <f>VLOOKUP(A94,'Store Data'!$E:$F,2,0)</f>
        <v>Porsche</v>
      </c>
      <c r="C94" s="3" t="s">
        <v>107</v>
      </c>
      <c r="D94" s="4">
        <v>20825</v>
      </c>
      <c r="E94" s="5">
        <v>82</v>
      </c>
      <c r="F94" s="5">
        <v>66</v>
      </c>
      <c r="G94" s="7">
        <v>3.0999999999999999E-3</v>
      </c>
      <c r="H94" s="5">
        <v>45</v>
      </c>
      <c r="I94" s="7">
        <v>0.68179999999999996</v>
      </c>
      <c r="J94" s="5">
        <v>2</v>
      </c>
      <c r="K94" s="5">
        <v>0</v>
      </c>
      <c r="L94" t="s">
        <v>119</v>
      </c>
      <c r="M94" s="9">
        <v>2023</v>
      </c>
      <c r="N94" t="str">
        <f>VLOOKUP(A94,'Store Data'!$A:$B,2,0)</f>
        <v>Arizona</v>
      </c>
    </row>
    <row r="95" spans="1:14" ht="21" x14ac:dyDescent="0.2">
      <c r="A95" s="3" t="s">
        <v>64</v>
      </c>
      <c r="B95" s="3" t="str">
        <f>VLOOKUP(A95,'Store Data'!$E:$F,2,0)</f>
        <v>Porsche</v>
      </c>
      <c r="C95" s="3" t="s">
        <v>109</v>
      </c>
      <c r="D95" s="4">
        <v>14981</v>
      </c>
      <c r="E95" s="5">
        <v>56</v>
      </c>
      <c r="F95" s="5">
        <v>50</v>
      </c>
      <c r="G95" s="7">
        <v>3.3E-3</v>
      </c>
      <c r="H95" s="5">
        <v>38</v>
      </c>
      <c r="I95" s="7">
        <v>0.76</v>
      </c>
      <c r="J95" s="5">
        <v>5</v>
      </c>
      <c r="K95" s="5">
        <v>0</v>
      </c>
      <c r="L95" t="s">
        <v>119</v>
      </c>
      <c r="M95" s="9">
        <v>2023</v>
      </c>
      <c r="N95" t="str">
        <f>VLOOKUP(A95,'Store Data'!$A:$B,2,0)</f>
        <v>Northern CA</v>
      </c>
    </row>
    <row r="96" spans="1:14" ht="21" x14ac:dyDescent="0.2">
      <c r="A96" s="3" t="s">
        <v>66</v>
      </c>
      <c r="B96" s="3" t="str">
        <f>VLOOKUP(A96,'Store Data'!$E:$F,2,0)</f>
        <v>Honda</v>
      </c>
      <c r="C96" s="10" t="s">
        <v>111</v>
      </c>
      <c r="D96" s="4">
        <v>41656</v>
      </c>
      <c r="E96" s="5">
        <v>409</v>
      </c>
      <c r="F96" s="5">
        <v>376</v>
      </c>
      <c r="G96" s="7">
        <v>8.9999999999999993E-3</v>
      </c>
      <c r="H96" s="5">
        <v>292</v>
      </c>
      <c r="I96" s="7">
        <v>0.77649999999999997</v>
      </c>
      <c r="J96" s="5">
        <v>34</v>
      </c>
      <c r="K96" s="5">
        <v>1</v>
      </c>
      <c r="L96" t="s">
        <v>119</v>
      </c>
      <c r="M96" s="9">
        <v>2023</v>
      </c>
      <c r="N96" t="str">
        <f>VLOOKUP(A96,'Store Data'!$A:$B,2,0)</f>
        <v>Texas</v>
      </c>
    </row>
    <row r="97" spans="1:14" ht="21" x14ac:dyDescent="0.2">
      <c r="A97" s="3" t="s">
        <v>67</v>
      </c>
      <c r="B97" s="3" t="str">
        <f>VLOOKUP(A97,'Store Data'!$E:$F,2,0)</f>
        <v>Hyundai</v>
      </c>
      <c r="C97" s="10" t="s">
        <v>111</v>
      </c>
      <c r="D97" s="4">
        <v>22807</v>
      </c>
      <c r="E97" s="5">
        <v>205</v>
      </c>
      <c r="F97" s="5">
        <v>187</v>
      </c>
      <c r="G97" s="7">
        <v>8.0999999999999996E-3</v>
      </c>
      <c r="H97" s="5">
        <v>120</v>
      </c>
      <c r="I97" s="7">
        <v>0.64170000000000005</v>
      </c>
      <c r="J97" s="5">
        <v>20</v>
      </c>
      <c r="K97" s="5">
        <v>0</v>
      </c>
      <c r="L97" t="s">
        <v>119</v>
      </c>
      <c r="M97" s="9">
        <v>2023</v>
      </c>
      <c r="N97" t="str">
        <f>VLOOKUP(A97,'Store Data'!$A:$B,2,0)</f>
        <v>Texas</v>
      </c>
    </row>
    <row r="98" spans="1:14" ht="21" x14ac:dyDescent="0.2">
      <c r="A98" s="3" t="s">
        <v>68</v>
      </c>
      <c r="B98" s="3" t="str">
        <f>VLOOKUP(A98,'Store Data'!$E:$F,2,0)</f>
        <v>Toyota</v>
      </c>
      <c r="C98" s="10" t="s">
        <v>111</v>
      </c>
      <c r="D98" s="4">
        <v>35159</v>
      </c>
      <c r="E98" s="5">
        <v>288</v>
      </c>
      <c r="F98" s="5">
        <v>238</v>
      </c>
      <c r="G98" s="7">
        <v>6.7000000000000002E-3</v>
      </c>
      <c r="H98" s="5">
        <v>192</v>
      </c>
      <c r="I98" s="7">
        <v>0.80669999999999997</v>
      </c>
      <c r="J98" s="5">
        <v>27</v>
      </c>
      <c r="K98" s="5">
        <v>0</v>
      </c>
      <c r="L98" t="s">
        <v>119</v>
      </c>
      <c r="M98" s="9">
        <v>2023</v>
      </c>
      <c r="N98" t="str">
        <f>VLOOKUP(A98,'Store Data'!$A:$B,2,0)</f>
        <v>Texas</v>
      </c>
    </row>
    <row r="99" spans="1:14" ht="21" x14ac:dyDescent="0.2">
      <c r="A99" s="3" t="s">
        <v>70</v>
      </c>
      <c r="B99" s="3" t="str">
        <f>VLOOKUP(A99,'Store Data'!$E:$F,2,0)</f>
        <v>Subaru</v>
      </c>
      <c r="C99" s="10" t="s">
        <v>109</v>
      </c>
      <c r="D99" s="4">
        <v>13800</v>
      </c>
      <c r="E99" s="5">
        <v>65</v>
      </c>
      <c r="F99" s="5">
        <v>56</v>
      </c>
      <c r="G99" s="7">
        <v>4.0000000000000001E-3</v>
      </c>
      <c r="H99" s="5">
        <v>41</v>
      </c>
      <c r="I99" s="7">
        <v>0.73209999999999997</v>
      </c>
      <c r="J99" s="5">
        <v>2</v>
      </c>
      <c r="K99" s="5">
        <v>0</v>
      </c>
      <c r="L99" t="s">
        <v>119</v>
      </c>
      <c r="M99" s="9">
        <v>2023</v>
      </c>
      <c r="N99" t="str">
        <f>VLOOKUP(A99,'Store Data'!$A:$B,2,0)</f>
        <v>Orange County</v>
      </c>
    </row>
    <row r="100" spans="1:14" ht="21" x14ac:dyDescent="0.2">
      <c r="A100" s="3" t="s">
        <v>118</v>
      </c>
      <c r="B100" s="3" t="str">
        <f>VLOOKUP(A100,'Store Data'!$E:$F,2,0)</f>
        <v>Honda</v>
      </c>
      <c r="C100" s="10" t="s">
        <v>107</v>
      </c>
      <c r="D100" s="4">
        <v>46531</v>
      </c>
      <c r="E100" s="5">
        <v>243</v>
      </c>
      <c r="F100" s="5">
        <v>224</v>
      </c>
      <c r="G100" s="7">
        <v>4.7999999999999996E-3</v>
      </c>
      <c r="H100" s="5">
        <v>165</v>
      </c>
      <c r="I100" s="7">
        <v>0.73660000000000003</v>
      </c>
      <c r="J100" s="5">
        <v>19</v>
      </c>
      <c r="K100" s="5">
        <v>3</v>
      </c>
      <c r="L100" t="s">
        <v>119</v>
      </c>
      <c r="M100" s="9">
        <v>2023</v>
      </c>
      <c r="N100" t="str">
        <f>VLOOKUP(A100,'Store Data'!$A:$B,2,0)</f>
        <v>Arizona</v>
      </c>
    </row>
    <row r="101" spans="1:14" ht="21" x14ac:dyDescent="0.2">
      <c r="A101" s="3" t="s">
        <v>73</v>
      </c>
      <c r="B101" s="3" t="str">
        <f>VLOOKUP(A101,'Store Data'!$E:$F,2,0)</f>
        <v>Toyota</v>
      </c>
      <c r="C101" s="10" t="s">
        <v>109</v>
      </c>
      <c r="D101" s="4">
        <v>27183</v>
      </c>
      <c r="E101" s="5">
        <v>100</v>
      </c>
      <c r="F101" s="5">
        <v>89</v>
      </c>
      <c r="G101" s="7">
        <v>3.2000000000000002E-3</v>
      </c>
      <c r="H101" s="5">
        <v>73</v>
      </c>
      <c r="I101" s="7">
        <v>0.82020000000000004</v>
      </c>
      <c r="J101" s="5">
        <v>7</v>
      </c>
      <c r="K101" s="5">
        <v>4</v>
      </c>
      <c r="L101" t="s">
        <v>119</v>
      </c>
      <c r="M101" s="9">
        <v>2023</v>
      </c>
      <c r="N101" t="str">
        <f>VLOOKUP(A101,'Store Data'!$A:$B,2,0)</f>
        <v>Northern CA</v>
      </c>
    </row>
    <row r="102" spans="1:14" ht="21" x14ac:dyDescent="0.2">
      <c r="A102" s="3" t="s">
        <v>75</v>
      </c>
      <c r="B102" s="3" t="str">
        <f>VLOOKUP(A102,'Store Data'!$E:$F,2,0)</f>
        <v>Toyota</v>
      </c>
      <c r="C102" s="10" t="s">
        <v>111</v>
      </c>
      <c r="D102" s="4">
        <v>39529</v>
      </c>
      <c r="E102" s="5">
        <v>231</v>
      </c>
      <c r="F102" s="5">
        <v>192</v>
      </c>
      <c r="G102" s="7">
        <v>4.7999999999999996E-3</v>
      </c>
      <c r="H102" s="5">
        <v>141</v>
      </c>
      <c r="I102" s="7">
        <v>0.73429999999999995</v>
      </c>
      <c r="J102" s="5">
        <v>15</v>
      </c>
      <c r="K102" s="5">
        <v>0</v>
      </c>
      <c r="L102" t="s">
        <v>119</v>
      </c>
      <c r="M102" s="9">
        <v>2023</v>
      </c>
      <c r="N102" t="str">
        <f>VLOOKUP(A102,'Store Data'!$A:$B,2,0)</f>
        <v>Texas</v>
      </c>
    </row>
    <row r="103" spans="1:14" ht="21" x14ac:dyDescent="0.2">
      <c r="A103" s="3" t="s">
        <v>77</v>
      </c>
      <c r="B103" s="3" t="str">
        <f>VLOOKUP(A103,'Store Data'!$E:$F,2,0)</f>
        <v>Toyota</v>
      </c>
      <c r="C103" s="10" t="s">
        <v>107</v>
      </c>
      <c r="D103" s="4">
        <v>18037</v>
      </c>
      <c r="E103" s="5">
        <v>98</v>
      </c>
      <c r="F103" s="5">
        <v>84</v>
      </c>
      <c r="G103" s="7">
        <v>4.5999999999999999E-3</v>
      </c>
      <c r="H103" s="5">
        <v>57</v>
      </c>
      <c r="I103" s="7">
        <v>0.67849999999999999</v>
      </c>
      <c r="J103" s="5">
        <v>11</v>
      </c>
      <c r="K103" s="5">
        <v>0</v>
      </c>
      <c r="L103" t="s">
        <v>119</v>
      </c>
      <c r="M103" s="9">
        <v>2023</v>
      </c>
      <c r="N103" t="str">
        <f>VLOOKUP(A103,'Store Data'!$A:$B,2,0)</f>
        <v>Arizona</v>
      </c>
    </row>
    <row r="104" spans="1:14" ht="21" x14ac:dyDescent="0.2">
      <c r="A104" s="3" t="s">
        <v>79</v>
      </c>
      <c r="B104" s="3" t="str">
        <f>VLOOKUP(A104,'Store Data'!$E:$F,2,0)</f>
        <v>Volkswagen</v>
      </c>
      <c r="C104" s="10" t="s">
        <v>107</v>
      </c>
      <c r="D104" s="4">
        <v>16788</v>
      </c>
      <c r="E104" s="5">
        <v>39</v>
      </c>
      <c r="F104" s="5">
        <v>29</v>
      </c>
      <c r="G104" s="7">
        <v>1.6999999999999999E-3</v>
      </c>
      <c r="H104" s="5">
        <v>22</v>
      </c>
      <c r="I104" s="7">
        <v>0.75860000000000005</v>
      </c>
      <c r="J104" s="5">
        <v>2</v>
      </c>
      <c r="K104" s="5">
        <v>1</v>
      </c>
      <c r="L104" t="s">
        <v>119</v>
      </c>
      <c r="M104" s="9">
        <v>2023</v>
      </c>
      <c r="N104" t="str">
        <f>VLOOKUP(A104,'Store Data'!$A:$B,2,0)</f>
        <v>Arizona</v>
      </c>
    </row>
    <row r="105" spans="1:14" ht="21" x14ac:dyDescent="0.2">
      <c r="A105" s="3" t="s">
        <v>81</v>
      </c>
      <c r="B105" s="3" t="str">
        <f>VLOOKUP(A105,'Store Data'!$E:$F,2,0)</f>
        <v>Volkswagen</v>
      </c>
      <c r="C105" s="10" t="s">
        <v>109</v>
      </c>
      <c r="D105" s="4">
        <v>16882</v>
      </c>
      <c r="E105" s="5">
        <v>65</v>
      </c>
      <c r="F105" s="5">
        <v>55</v>
      </c>
      <c r="G105" s="7">
        <v>3.2000000000000002E-3</v>
      </c>
      <c r="H105" s="5">
        <v>45</v>
      </c>
      <c r="I105" s="7">
        <v>0.81810000000000005</v>
      </c>
      <c r="J105" s="5">
        <v>2</v>
      </c>
      <c r="K105" s="5">
        <v>0</v>
      </c>
      <c r="L105" t="s">
        <v>119</v>
      </c>
      <c r="M105" s="9">
        <v>2023</v>
      </c>
      <c r="N105" t="str">
        <f>VLOOKUP(A105,'Store Data'!$A:$B,2,0)</f>
        <v>Orange County</v>
      </c>
    </row>
    <row r="106" spans="1:14" ht="21" x14ac:dyDescent="0.2">
      <c r="A106" s="3" t="s">
        <v>11</v>
      </c>
      <c r="B106" s="3" t="str">
        <f>VLOOKUP(A106,'Store Data'!$E:$F,2,0)</f>
        <v>Acura</v>
      </c>
      <c r="C106" s="3" t="s">
        <v>109</v>
      </c>
      <c r="D106" s="4">
        <v>13619</v>
      </c>
      <c r="E106" s="5">
        <v>70</v>
      </c>
      <c r="F106" s="5">
        <v>60</v>
      </c>
      <c r="G106" s="7">
        <v>4.4000000000000003E-3</v>
      </c>
      <c r="H106" s="5">
        <v>48</v>
      </c>
      <c r="I106" s="7">
        <v>0.8</v>
      </c>
      <c r="J106" s="5">
        <v>7</v>
      </c>
      <c r="K106" s="5">
        <v>0</v>
      </c>
      <c r="L106" t="s">
        <v>120</v>
      </c>
      <c r="M106" s="9">
        <v>2023</v>
      </c>
      <c r="N106" t="str">
        <f>VLOOKUP(A106,'Store Data'!$A:$B,2,0)</f>
        <v>Arizona</v>
      </c>
    </row>
    <row r="107" spans="1:14" ht="21" x14ac:dyDescent="0.2">
      <c r="A107" s="3" t="s">
        <v>16</v>
      </c>
      <c r="B107" s="3" t="str">
        <f>VLOOKUP(A107,'Store Data'!$E:$F,2,0)</f>
        <v>Acura</v>
      </c>
      <c r="C107" s="3" t="s">
        <v>109</v>
      </c>
      <c r="D107" s="4">
        <v>8961</v>
      </c>
      <c r="E107" s="5">
        <v>33</v>
      </c>
      <c r="F107" s="5">
        <v>29</v>
      </c>
      <c r="G107" s="7">
        <v>3.2000000000000002E-3</v>
      </c>
      <c r="H107" s="5">
        <v>21</v>
      </c>
      <c r="I107" s="7">
        <v>0.72409999999999997</v>
      </c>
      <c r="J107" s="5">
        <v>2</v>
      </c>
      <c r="K107" s="5">
        <v>0</v>
      </c>
      <c r="L107" t="s">
        <v>120</v>
      </c>
      <c r="M107" s="9">
        <v>2023</v>
      </c>
      <c r="N107" t="str">
        <f>VLOOKUP(A107,'Store Data'!$A:$B,2,0)</f>
        <v>Southern CA</v>
      </c>
    </row>
    <row r="108" spans="1:14" ht="21" x14ac:dyDescent="0.2">
      <c r="A108" s="3" t="s">
        <v>17</v>
      </c>
      <c r="B108" s="3" t="str">
        <f>VLOOKUP(A108,'Store Data'!$E:$F,2,0)</f>
        <v>Audi</v>
      </c>
      <c r="C108" s="3" t="s">
        <v>107</v>
      </c>
      <c r="D108" s="4">
        <v>22471</v>
      </c>
      <c r="E108" s="5">
        <v>70</v>
      </c>
      <c r="F108" s="5">
        <v>51</v>
      </c>
      <c r="G108" s="7">
        <v>2.2000000000000001E-3</v>
      </c>
      <c r="H108" s="5">
        <v>35</v>
      </c>
      <c r="I108" s="7">
        <v>0.68620000000000003</v>
      </c>
      <c r="J108" s="5">
        <v>4</v>
      </c>
      <c r="K108" s="5">
        <v>0</v>
      </c>
      <c r="L108" t="s">
        <v>120</v>
      </c>
      <c r="M108" s="9">
        <v>2023</v>
      </c>
      <c r="N108" t="str">
        <f>VLOOKUP(A108,'Store Data'!$A:$B,2,0)</f>
        <v>Arizona</v>
      </c>
    </row>
    <row r="109" spans="1:14" ht="21" x14ac:dyDescent="0.2">
      <c r="A109" s="3" t="s">
        <v>18</v>
      </c>
      <c r="B109" s="3" t="str">
        <f>VLOOKUP(A109,'Store Data'!$E:$F,2,0)</f>
        <v>Audi</v>
      </c>
      <c r="C109" s="3" t="s">
        <v>109</v>
      </c>
      <c r="D109" s="4">
        <v>13102</v>
      </c>
      <c r="E109" s="5">
        <v>35</v>
      </c>
      <c r="F109" s="5">
        <v>31</v>
      </c>
      <c r="G109" s="7">
        <v>2.3E-3</v>
      </c>
      <c r="H109" s="5">
        <v>22</v>
      </c>
      <c r="I109" s="7">
        <v>0.70960000000000001</v>
      </c>
      <c r="J109" s="5">
        <v>0</v>
      </c>
      <c r="K109" s="5">
        <v>0</v>
      </c>
      <c r="L109" t="s">
        <v>120</v>
      </c>
      <c r="M109" s="9">
        <v>2023</v>
      </c>
      <c r="N109" t="str">
        <f>VLOOKUP(A109,'Store Data'!$A:$B,2,0)</f>
        <v>Southern CA</v>
      </c>
    </row>
    <row r="110" spans="1:14" ht="21" x14ac:dyDescent="0.2">
      <c r="A110" s="3" t="s">
        <v>19</v>
      </c>
      <c r="B110" s="3" t="str">
        <f>VLOOKUP(A110,'Store Data'!$E:$F,2,0)</f>
        <v>Audi</v>
      </c>
      <c r="C110" s="3" t="s">
        <v>107</v>
      </c>
      <c r="D110" s="4">
        <v>20750</v>
      </c>
      <c r="E110" s="5">
        <v>37</v>
      </c>
      <c r="F110" s="5">
        <v>31</v>
      </c>
      <c r="G110" s="7">
        <v>1.4E-3</v>
      </c>
      <c r="H110" s="5">
        <v>25</v>
      </c>
      <c r="I110" s="7">
        <v>0.80640000000000001</v>
      </c>
      <c r="J110" s="5">
        <v>2</v>
      </c>
      <c r="K110" s="5">
        <v>1</v>
      </c>
      <c r="L110" t="s">
        <v>120</v>
      </c>
      <c r="M110" s="9">
        <v>2023</v>
      </c>
      <c r="N110" t="str">
        <f>VLOOKUP(A110,'Store Data'!$A:$B,2,0)</f>
        <v>Orange County</v>
      </c>
    </row>
    <row r="111" spans="1:14" ht="21" x14ac:dyDescent="0.2">
      <c r="A111" s="3" t="s">
        <v>20</v>
      </c>
      <c r="B111" s="3" t="str">
        <f>VLOOKUP(A111,'Store Data'!$E:$F,2,0)</f>
        <v>Audi</v>
      </c>
      <c r="C111" s="3" t="s">
        <v>109</v>
      </c>
      <c r="D111" s="4">
        <v>26172</v>
      </c>
      <c r="E111" s="5">
        <v>71</v>
      </c>
      <c r="F111" s="5">
        <v>63</v>
      </c>
      <c r="G111" s="7">
        <v>2.3999999999999998E-3</v>
      </c>
      <c r="H111" s="5">
        <v>47</v>
      </c>
      <c r="I111" s="7">
        <v>0.746</v>
      </c>
      <c r="J111" s="5">
        <v>6</v>
      </c>
      <c r="K111" s="5">
        <v>2</v>
      </c>
      <c r="L111" t="s">
        <v>120</v>
      </c>
      <c r="M111" s="9">
        <v>2023</v>
      </c>
      <c r="N111" t="str">
        <f>VLOOKUP(A111,'Store Data'!$A:$B,2,0)</f>
        <v>Arizona</v>
      </c>
    </row>
    <row r="112" spans="1:14" ht="21" x14ac:dyDescent="0.2">
      <c r="A112" s="3" t="s">
        <v>21</v>
      </c>
      <c r="B112" s="3" t="str">
        <f>VLOOKUP(A112,'Store Data'!$E:$F,2,0)</f>
        <v>Audi</v>
      </c>
      <c r="C112" s="3" t="s">
        <v>109</v>
      </c>
      <c r="D112" s="4">
        <v>21101</v>
      </c>
      <c r="E112" s="5">
        <v>62</v>
      </c>
      <c r="F112" s="5">
        <v>56</v>
      </c>
      <c r="G112" s="7">
        <v>2.5999999999999999E-3</v>
      </c>
      <c r="H112" s="5">
        <v>46</v>
      </c>
      <c r="I112" s="7">
        <v>0.82140000000000002</v>
      </c>
      <c r="J112" s="5">
        <v>6</v>
      </c>
      <c r="K112" s="5">
        <v>1</v>
      </c>
      <c r="L112" t="s">
        <v>120</v>
      </c>
      <c r="M112" s="9">
        <v>2023</v>
      </c>
      <c r="N112" t="str">
        <f>VLOOKUP(A112,'Store Data'!$A:$B,2,0)</f>
        <v>Orange County</v>
      </c>
    </row>
    <row r="113" spans="1:14" ht="21" x14ac:dyDescent="0.2">
      <c r="A113" s="3" t="s">
        <v>110</v>
      </c>
      <c r="B113" s="3" t="str">
        <f>VLOOKUP(A113,'Store Data'!$E:$F,2,0)</f>
        <v>Audi</v>
      </c>
      <c r="C113" s="3" t="s">
        <v>107</v>
      </c>
      <c r="D113" s="4">
        <v>33280</v>
      </c>
      <c r="E113" s="5">
        <v>180</v>
      </c>
      <c r="F113" s="5">
        <v>158</v>
      </c>
      <c r="G113" s="7">
        <v>4.7000000000000002E-3</v>
      </c>
      <c r="H113" s="5">
        <v>118</v>
      </c>
      <c r="I113" s="7">
        <v>0.74680000000000002</v>
      </c>
      <c r="J113" s="5">
        <v>23</v>
      </c>
      <c r="K113" s="5">
        <v>1</v>
      </c>
      <c r="L113" t="s">
        <v>120</v>
      </c>
      <c r="M113" s="9">
        <v>2023</v>
      </c>
      <c r="N113" t="str">
        <f>VLOOKUP(A113,'Store Data'!$A:$B,2,0)</f>
        <v>Northern CA</v>
      </c>
    </row>
    <row r="114" spans="1:14" ht="21" x14ac:dyDescent="0.2">
      <c r="A114" s="3" t="s">
        <v>22</v>
      </c>
      <c r="B114" s="3" t="str">
        <f>VLOOKUP(A114,'Store Data'!$E:$F,2,0)</f>
        <v>BMW</v>
      </c>
      <c r="C114" s="3" t="s">
        <v>109</v>
      </c>
      <c r="D114" s="4">
        <v>31906</v>
      </c>
      <c r="E114" s="5">
        <v>266</v>
      </c>
      <c r="F114" s="5">
        <v>223</v>
      </c>
      <c r="G114" s="7">
        <v>6.8999999999999999E-3</v>
      </c>
      <c r="H114" s="5">
        <v>164</v>
      </c>
      <c r="I114" s="7">
        <v>0.73540000000000005</v>
      </c>
      <c r="J114" s="5">
        <v>22</v>
      </c>
      <c r="K114" s="5">
        <v>1</v>
      </c>
      <c r="L114" t="s">
        <v>120</v>
      </c>
      <c r="M114" s="9">
        <v>2023</v>
      </c>
      <c r="N114" t="str">
        <f>VLOOKUP(A114,'Store Data'!$A:$B,2,0)</f>
        <v>Arizona</v>
      </c>
    </row>
    <row r="115" spans="1:14" ht="21" x14ac:dyDescent="0.2">
      <c r="A115" s="3" t="s">
        <v>23</v>
      </c>
      <c r="B115" s="3" t="str">
        <f>VLOOKUP(A115,'Store Data'!$E:$F,2,0)</f>
        <v>BMW</v>
      </c>
      <c r="C115" s="10" t="s">
        <v>111</v>
      </c>
      <c r="D115" s="4">
        <v>54829</v>
      </c>
      <c r="E115" s="5">
        <v>172</v>
      </c>
      <c r="F115" s="5">
        <v>161</v>
      </c>
      <c r="G115" s="7">
        <v>2.8999999999999998E-3</v>
      </c>
      <c r="H115" s="5">
        <v>132</v>
      </c>
      <c r="I115" s="7">
        <v>0.81979999999999997</v>
      </c>
      <c r="J115" s="5">
        <v>0</v>
      </c>
      <c r="K115" s="5">
        <v>0</v>
      </c>
      <c r="L115" t="s">
        <v>120</v>
      </c>
      <c r="M115" s="9">
        <v>2023</v>
      </c>
      <c r="N115" t="str">
        <f>VLOOKUP(A115,'Store Data'!$A:$B,2,0)</f>
        <v>Texas</v>
      </c>
    </row>
    <row r="116" spans="1:14" ht="21" x14ac:dyDescent="0.2">
      <c r="A116" s="3" t="s">
        <v>24</v>
      </c>
      <c r="B116" s="3" t="str">
        <f>VLOOKUP(A116,'Store Data'!$E:$F,2,0)</f>
        <v>BMW</v>
      </c>
      <c r="C116" s="10" t="s">
        <v>111</v>
      </c>
      <c r="D116" s="4">
        <v>30297</v>
      </c>
      <c r="E116" s="5">
        <v>55</v>
      </c>
      <c r="F116" s="5">
        <v>47</v>
      </c>
      <c r="G116" s="7">
        <v>1.5E-3</v>
      </c>
      <c r="H116" s="5">
        <v>39</v>
      </c>
      <c r="I116" s="7">
        <v>0.82969999999999999</v>
      </c>
      <c r="J116" s="5">
        <v>4</v>
      </c>
      <c r="K116" s="5">
        <v>0</v>
      </c>
      <c r="L116" t="s">
        <v>120</v>
      </c>
      <c r="M116" s="9">
        <v>2023</v>
      </c>
      <c r="N116" t="str">
        <f>VLOOKUP(A116,'Store Data'!$A:$B,2,0)</f>
        <v>Southern CA</v>
      </c>
    </row>
    <row r="117" spans="1:14" ht="21" x14ac:dyDescent="0.2">
      <c r="A117" s="3" t="s">
        <v>25</v>
      </c>
      <c r="B117" s="3" t="str">
        <f>VLOOKUP(A117,'Store Data'!$E:$F,2,0)</f>
        <v>BMW</v>
      </c>
      <c r="C117" s="10" t="s">
        <v>111</v>
      </c>
      <c r="D117" s="4">
        <v>42200</v>
      </c>
      <c r="E117" s="5">
        <v>140</v>
      </c>
      <c r="F117" s="5">
        <v>114</v>
      </c>
      <c r="G117" s="7">
        <v>2.7000000000000001E-3</v>
      </c>
      <c r="H117" s="5">
        <v>88</v>
      </c>
      <c r="I117" s="7">
        <v>0.77190000000000003</v>
      </c>
      <c r="J117" s="5">
        <v>14</v>
      </c>
      <c r="K117" s="5">
        <v>1</v>
      </c>
      <c r="L117" t="s">
        <v>120</v>
      </c>
      <c r="M117" s="9">
        <v>2023</v>
      </c>
      <c r="N117" t="str">
        <f>VLOOKUP(A117,'Store Data'!$A:$B,2,0)</f>
        <v>Orange County</v>
      </c>
    </row>
    <row r="118" spans="1:14" ht="21" x14ac:dyDescent="0.2">
      <c r="A118" s="3" t="s">
        <v>26</v>
      </c>
      <c r="B118" s="3" t="str">
        <f>VLOOKUP(A118,'Store Data'!$E:$F,2,0)</f>
        <v>BMW</v>
      </c>
      <c r="C118" s="10" t="s">
        <v>109</v>
      </c>
      <c r="D118" s="4">
        <v>44834</v>
      </c>
      <c r="E118" s="5">
        <v>188</v>
      </c>
      <c r="F118" s="5">
        <v>171</v>
      </c>
      <c r="G118" s="7">
        <v>3.8E-3</v>
      </c>
      <c r="H118" s="5">
        <v>149</v>
      </c>
      <c r="I118" s="7">
        <v>0.87129999999999996</v>
      </c>
      <c r="J118" s="5">
        <v>16</v>
      </c>
      <c r="K118" s="5">
        <v>0</v>
      </c>
      <c r="L118" t="s">
        <v>120</v>
      </c>
      <c r="M118" s="9">
        <v>2023</v>
      </c>
      <c r="N118" t="str">
        <f>VLOOKUP(A118,'Store Data'!$A:$B,2,0)</f>
        <v>Southern CA</v>
      </c>
    </row>
    <row r="119" spans="1:14" ht="21" x14ac:dyDescent="0.2">
      <c r="A119" s="3" t="s">
        <v>27</v>
      </c>
      <c r="B119" s="3" t="str">
        <f>VLOOKUP(A119,'Store Data'!$E:$F,2,0)</f>
        <v>Honda</v>
      </c>
      <c r="C119" s="10" t="s">
        <v>107</v>
      </c>
      <c r="D119" s="4">
        <v>36956</v>
      </c>
      <c r="E119" s="5">
        <v>300</v>
      </c>
      <c r="F119" s="5">
        <v>259</v>
      </c>
      <c r="G119" s="7">
        <v>7.0000000000000001E-3</v>
      </c>
      <c r="H119" s="5">
        <v>216</v>
      </c>
      <c r="I119" s="7">
        <v>0.83389999999999997</v>
      </c>
      <c r="J119" s="5">
        <v>23</v>
      </c>
      <c r="K119" s="5">
        <v>1</v>
      </c>
      <c r="L119" t="s">
        <v>120</v>
      </c>
      <c r="M119" s="9">
        <v>2023</v>
      </c>
      <c r="N119" t="str">
        <f>VLOOKUP(A119,'Store Data'!$A:$B,2,0)</f>
        <v>Northern CA</v>
      </c>
    </row>
    <row r="120" spans="1:14" ht="21" x14ac:dyDescent="0.2">
      <c r="A120" s="3" t="s">
        <v>28</v>
      </c>
      <c r="B120" s="3" t="str">
        <f>VLOOKUP(A120,'Store Data'!$E:$F,2,0)</f>
        <v>BMW</v>
      </c>
      <c r="C120" s="10" t="s">
        <v>109</v>
      </c>
      <c r="D120" s="4">
        <v>50536</v>
      </c>
      <c r="E120" s="5">
        <v>226</v>
      </c>
      <c r="F120" s="5">
        <v>200</v>
      </c>
      <c r="G120" s="7">
        <v>3.8999999999999998E-3</v>
      </c>
      <c r="H120" s="5">
        <v>126</v>
      </c>
      <c r="I120" s="7">
        <v>0.63</v>
      </c>
      <c r="J120" s="5">
        <v>13</v>
      </c>
      <c r="K120" s="5">
        <v>0</v>
      </c>
      <c r="L120" t="s">
        <v>120</v>
      </c>
      <c r="M120" s="9">
        <v>2023</v>
      </c>
      <c r="N120" t="str">
        <f>VLOOKUP(A120,'Store Data'!$A:$B,2,0)</f>
        <v>Orange County</v>
      </c>
    </row>
    <row r="121" spans="1:14" ht="21" x14ac:dyDescent="0.2">
      <c r="A121" s="3" t="s">
        <v>29</v>
      </c>
      <c r="B121" s="3" t="str">
        <f>VLOOKUP(A121,'Store Data'!$E:$F,2,0)</f>
        <v>MINI</v>
      </c>
      <c r="C121" s="10" t="s">
        <v>111</v>
      </c>
      <c r="D121" s="4">
        <v>8035</v>
      </c>
      <c r="E121" s="5">
        <v>29</v>
      </c>
      <c r="F121" s="5">
        <v>24</v>
      </c>
      <c r="G121" s="7">
        <v>2.8999999999999998E-3</v>
      </c>
      <c r="H121" s="5">
        <v>20</v>
      </c>
      <c r="I121" s="7">
        <v>0.83330000000000004</v>
      </c>
      <c r="J121" s="5">
        <v>2</v>
      </c>
      <c r="K121" s="5">
        <v>0</v>
      </c>
      <c r="L121" t="s">
        <v>120</v>
      </c>
      <c r="M121" s="9">
        <v>2023</v>
      </c>
      <c r="N121" t="str">
        <f>VLOOKUP(A121,'Store Data'!$A:$B,2,0)</f>
        <v>Orange County</v>
      </c>
    </row>
    <row r="122" spans="1:14" ht="21" x14ac:dyDescent="0.2">
      <c r="A122" s="3" t="s">
        <v>30</v>
      </c>
      <c r="B122" s="3" t="str">
        <f>VLOOKUP(A122,'Store Data'!$E:$F,2,0)</f>
        <v>Genesis</v>
      </c>
      <c r="C122" s="10" t="s">
        <v>107</v>
      </c>
      <c r="D122" s="4">
        <v>8490</v>
      </c>
      <c r="E122" s="5">
        <v>36</v>
      </c>
      <c r="F122" s="5">
        <v>34</v>
      </c>
      <c r="G122" s="7">
        <v>4.0000000000000001E-3</v>
      </c>
      <c r="H122" s="5">
        <v>25</v>
      </c>
      <c r="I122" s="7">
        <v>0.73519999999999996</v>
      </c>
      <c r="J122" s="5">
        <v>3</v>
      </c>
      <c r="K122" s="5">
        <v>1</v>
      </c>
      <c r="L122" t="s">
        <v>120</v>
      </c>
      <c r="M122" s="9">
        <v>2023</v>
      </c>
      <c r="N122" t="str">
        <f>VLOOKUP(A122,'Store Data'!$A:$B,2,0)</f>
        <v>Texas</v>
      </c>
    </row>
    <row r="123" spans="1:14" ht="21" x14ac:dyDescent="0.2">
      <c r="A123" s="3" t="s">
        <v>31</v>
      </c>
      <c r="B123" s="3" t="str">
        <f>VLOOKUP(A123,'Store Data'!$E:$F,2,0)</f>
        <v>Honda</v>
      </c>
      <c r="C123" s="10" t="s">
        <v>107</v>
      </c>
      <c r="D123" s="4">
        <v>39200</v>
      </c>
      <c r="E123" s="5">
        <v>271</v>
      </c>
      <c r="F123" s="5">
        <v>251</v>
      </c>
      <c r="G123" s="7">
        <v>6.4000000000000003E-3</v>
      </c>
      <c r="H123" s="5">
        <v>168</v>
      </c>
      <c r="I123" s="7">
        <v>0.66930000000000001</v>
      </c>
      <c r="J123" s="5">
        <v>29</v>
      </c>
      <c r="K123" s="5">
        <v>1</v>
      </c>
      <c r="L123" t="s">
        <v>120</v>
      </c>
      <c r="M123" s="9">
        <v>2023</v>
      </c>
      <c r="N123" t="str">
        <f>VLOOKUP(A123,'Store Data'!$A:$B,2,0)</f>
        <v>Texas</v>
      </c>
    </row>
    <row r="124" spans="1:14" ht="21" x14ac:dyDescent="0.2">
      <c r="A124" s="3" t="s">
        <v>33</v>
      </c>
      <c r="B124" s="3" t="str">
        <f>VLOOKUP(A124,'Store Data'!$E:$F,2,0)</f>
        <v>Honda</v>
      </c>
      <c r="C124" s="10" t="s">
        <v>109</v>
      </c>
      <c r="D124" s="4">
        <v>31233</v>
      </c>
      <c r="E124" s="5">
        <v>79</v>
      </c>
      <c r="F124" s="5">
        <v>67</v>
      </c>
      <c r="G124" s="7">
        <v>2.0999999999999999E-3</v>
      </c>
      <c r="H124" s="5">
        <v>52</v>
      </c>
      <c r="I124" s="7">
        <v>0.77610000000000001</v>
      </c>
      <c r="J124" s="5">
        <v>0</v>
      </c>
      <c r="K124" s="5">
        <v>0</v>
      </c>
      <c r="L124" t="s">
        <v>120</v>
      </c>
      <c r="M124" s="9">
        <v>2023</v>
      </c>
      <c r="N124" t="str">
        <f>VLOOKUP(A124,'Store Data'!$A:$B,2,0)</f>
        <v>Southern CA</v>
      </c>
    </row>
    <row r="125" spans="1:14" ht="21" x14ac:dyDescent="0.2">
      <c r="A125" s="3" t="s">
        <v>34</v>
      </c>
      <c r="B125" s="3" t="str">
        <f>VLOOKUP(A125,'Store Data'!$E:$F,2,0)</f>
        <v>Hyundai</v>
      </c>
      <c r="C125" s="3" t="s">
        <v>109</v>
      </c>
      <c r="D125" s="4">
        <v>16147</v>
      </c>
      <c r="E125" s="5">
        <v>78</v>
      </c>
      <c r="F125" s="5">
        <v>58</v>
      </c>
      <c r="G125" s="7">
        <v>3.5000000000000001E-3</v>
      </c>
      <c r="H125" s="5">
        <v>43</v>
      </c>
      <c r="I125" s="7">
        <v>0.74129999999999996</v>
      </c>
      <c r="J125" s="5">
        <v>4</v>
      </c>
      <c r="K125" s="5">
        <v>0</v>
      </c>
      <c r="L125" t="s">
        <v>120</v>
      </c>
      <c r="M125" s="9">
        <v>2023</v>
      </c>
      <c r="N125" t="str">
        <f>VLOOKUP(A125,'Store Data'!$A:$B,2,0)</f>
        <v>Texas</v>
      </c>
    </row>
    <row r="126" spans="1:14" ht="21" x14ac:dyDescent="0.2">
      <c r="A126" s="3" t="s">
        <v>112</v>
      </c>
      <c r="B126" s="3" t="str">
        <f>VLOOKUP(A126,'Store Data'!$E:$F,2,0)</f>
        <v>Jaguar</v>
      </c>
      <c r="C126" s="3" t="s">
        <v>109</v>
      </c>
      <c r="D126" s="4">
        <v>6373</v>
      </c>
      <c r="E126" s="5">
        <v>22</v>
      </c>
      <c r="F126" s="5">
        <v>18</v>
      </c>
      <c r="G126" s="7">
        <v>2.8E-3</v>
      </c>
      <c r="H126" s="5">
        <v>13</v>
      </c>
      <c r="I126" s="7">
        <v>0.72219999999999995</v>
      </c>
      <c r="J126" s="5">
        <v>1</v>
      </c>
      <c r="K126" s="5">
        <v>1</v>
      </c>
      <c r="L126" t="s">
        <v>120</v>
      </c>
      <c r="M126" s="9">
        <v>2023</v>
      </c>
      <c r="N126" t="str">
        <f>VLOOKUP(A126,'Store Data'!$A:$B,2,0)</f>
        <v>Arizona</v>
      </c>
    </row>
    <row r="127" spans="1:14" ht="21" x14ac:dyDescent="0.2">
      <c r="A127" s="3" t="s">
        <v>35</v>
      </c>
      <c r="B127" s="3" t="str">
        <f>VLOOKUP(A127,'Store Data'!$E:$F,2,0)</f>
        <v>Acura</v>
      </c>
      <c r="C127" s="3" t="s">
        <v>107</v>
      </c>
      <c r="D127" s="4">
        <v>8615</v>
      </c>
      <c r="E127" s="5">
        <v>48</v>
      </c>
      <c r="F127" s="5">
        <v>38</v>
      </c>
      <c r="G127" s="7">
        <v>4.4000000000000003E-3</v>
      </c>
      <c r="H127" s="5">
        <v>30</v>
      </c>
      <c r="I127" s="7">
        <v>0.78939999999999999</v>
      </c>
      <c r="J127" s="5">
        <v>2</v>
      </c>
      <c r="K127" s="5">
        <v>2</v>
      </c>
      <c r="L127" t="s">
        <v>120</v>
      </c>
      <c r="M127" s="9">
        <v>2023</v>
      </c>
      <c r="N127" t="str">
        <f>VLOOKUP(A127,'Store Data'!$A:$B,2,0)</f>
        <v>Southern CA</v>
      </c>
    </row>
    <row r="128" spans="1:14" ht="21" x14ac:dyDescent="0.2">
      <c r="A128" s="3" t="s">
        <v>36</v>
      </c>
      <c r="B128" s="3" t="str">
        <f>VLOOKUP(A128,'Store Data'!$E:$F,2,0)</f>
        <v>Toyota</v>
      </c>
      <c r="C128" s="3" t="s">
        <v>109</v>
      </c>
      <c r="D128" s="4">
        <v>30020</v>
      </c>
      <c r="E128" s="5">
        <v>149</v>
      </c>
      <c r="F128" s="5">
        <v>143</v>
      </c>
      <c r="G128" s="7">
        <v>4.7000000000000002E-3</v>
      </c>
      <c r="H128" s="5">
        <v>119</v>
      </c>
      <c r="I128" s="7">
        <v>0.83209999999999995</v>
      </c>
      <c r="J128" s="5">
        <v>18</v>
      </c>
      <c r="K128" s="5">
        <v>4</v>
      </c>
      <c r="L128" t="s">
        <v>120</v>
      </c>
      <c r="M128" s="9">
        <v>2023</v>
      </c>
      <c r="N128" t="str">
        <f>VLOOKUP(A128,'Store Data'!$A:$B,2,0)</f>
        <v>Southern CA</v>
      </c>
    </row>
    <row r="129" spans="1:14" ht="21" x14ac:dyDescent="0.2">
      <c r="A129" s="3" t="s">
        <v>113</v>
      </c>
      <c r="B129" s="3" t="str">
        <f>VLOOKUP(A129,'Store Data'!$E:$F,2,0)</f>
        <v>Land Rover</v>
      </c>
      <c r="C129" s="3" t="s">
        <v>107</v>
      </c>
      <c r="D129" s="4">
        <v>14553</v>
      </c>
      <c r="E129" s="5">
        <v>55</v>
      </c>
      <c r="F129" s="5">
        <v>45</v>
      </c>
      <c r="G129" s="7">
        <v>3.0000000000000001E-3</v>
      </c>
      <c r="H129" s="5">
        <v>30</v>
      </c>
      <c r="I129" s="7">
        <v>0.66659999999999997</v>
      </c>
      <c r="J129" s="5">
        <v>2</v>
      </c>
      <c r="K129" s="5">
        <v>0</v>
      </c>
      <c r="L129" t="s">
        <v>120</v>
      </c>
      <c r="M129" s="9">
        <v>2023</v>
      </c>
      <c r="N129" t="str">
        <f>VLOOKUP(A129,'Store Data'!$A:$B,2,0)</f>
        <v>Arizona</v>
      </c>
    </row>
    <row r="130" spans="1:14" ht="21" x14ac:dyDescent="0.2">
      <c r="A130" s="3" t="s">
        <v>37</v>
      </c>
      <c r="B130" s="3" t="str">
        <f>VLOOKUP(A130,'Store Data'!$E:$F,2,0)</f>
        <v>Land Rover</v>
      </c>
      <c r="C130" s="3" t="s">
        <v>109</v>
      </c>
      <c r="D130" s="4">
        <v>15790</v>
      </c>
      <c r="E130" s="5">
        <v>128</v>
      </c>
      <c r="F130" s="5">
        <v>81</v>
      </c>
      <c r="G130" s="7">
        <v>5.1000000000000004E-3</v>
      </c>
      <c r="H130" s="5">
        <v>61</v>
      </c>
      <c r="I130" s="7">
        <v>0.753</v>
      </c>
      <c r="J130" s="5">
        <v>7</v>
      </c>
      <c r="K130" s="5">
        <v>1</v>
      </c>
      <c r="L130" t="s">
        <v>120</v>
      </c>
      <c r="M130" s="9">
        <v>2023</v>
      </c>
      <c r="N130" t="str">
        <f>VLOOKUP(A130,'Store Data'!$A:$B,2,0)</f>
        <v>Arizona</v>
      </c>
    </row>
    <row r="131" spans="1:14" ht="21" x14ac:dyDescent="0.2">
      <c r="A131" s="3" t="s">
        <v>39</v>
      </c>
      <c r="B131" s="3" t="str">
        <f>VLOOKUP(A131,'Store Data'!$E:$F,2,0)</f>
        <v>Lexus</v>
      </c>
      <c r="C131" s="3" t="s">
        <v>109</v>
      </c>
      <c r="D131" s="4">
        <v>21992</v>
      </c>
      <c r="E131" s="5">
        <v>97</v>
      </c>
      <c r="F131" s="5">
        <v>90</v>
      </c>
      <c r="G131" s="7">
        <v>4.0000000000000001E-3</v>
      </c>
      <c r="H131" s="5">
        <v>67</v>
      </c>
      <c r="I131" s="7">
        <v>0.74439999999999995</v>
      </c>
      <c r="J131" s="5">
        <v>4</v>
      </c>
      <c r="K131" s="5">
        <v>0</v>
      </c>
      <c r="L131" t="s">
        <v>120</v>
      </c>
      <c r="M131" s="9">
        <v>2023</v>
      </c>
      <c r="N131" t="str">
        <f>VLOOKUP(A131,'Store Data'!$A:$B,2,0)</f>
        <v>Southern CA</v>
      </c>
    </row>
    <row r="132" spans="1:14" ht="21" x14ac:dyDescent="0.2">
      <c r="A132" s="3" t="s">
        <v>38</v>
      </c>
      <c r="B132" s="3" t="str">
        <f>VLOOKUP(A132,'Store Data'!$E:$F,2,0)</f>
        <v>Lexus</v>
      </c>
      <c r="C132" s="3" t="s">
        <v>107</v>
      </c>
      <c r="D132" s="4">
        <v>33313</v>
      </c>
      <c r="E132" s="5">
        <v>210</v>
      </c>
      <c r="F132" s="5">
        <v>187</v>
      </c>
      <c r="G132" s="7">
        <v>5.5999999999999999E-3</v>
      </c>
      <c r="H132" s="5">
        <v>154</v>
      </c>
      <c r="I132" s="7">
        <v>0.82350000000000001</v>
      </c>
      <c r="J132" s="5">
        <v>12</v>
      </c>
      <c r="K132" s="5">
        <v>1</v>
      </c>
      <c r="L132" t="s">
        <v>120</v>
      </c>
      <c r="M132" s="9">
        <v>2023</v>
      </c>
      <c r="N132" t="str">
        <f>VLOOKUP(A132,'Store Data'!$A:$B,2,0)</f>
        <v>Texas</v>
      </c>
    </row>
    <row r="133" spans="1:14" ht="21" x14ac:dyDescent="0.2">
      <c r="A133" s="3" t="s">
        <v>114</v>
      </c>
      <c r="B133" s="3" t="str">
        <f>VLOOKUP(A133,'Store Data'!$E:$F,2,0)</f>
        <v>Lexus</v>
      </c>
      <c r="C133" s="3" t="s">
        <v>109</v>
      </c>
      <c r="D133" s="4">
        <v>18678</v>
      </c>
      <c r="E133" s="5">
        <v>59</v>
      </c>
      <c r="F133" s="5">
        <v>49</v>
      </c>
      <c r="G133" s="7">
        <v>2.5999999999999999E-3</v>
      </c>
      <c r="H133" s="5">
        <v>40</v>
      </c>
      <c r="I133" s="7">
        <v>0.81630000000000003</v>
      </c>
      <c r="J133" s="5">
        <v>2</v>
      </c>
      <c r="K133" s="5">
        <v>1</v>
      </c>
      <c r="L133" t="s">
        <v>120</v>
      </c>
      <c r="M133" s="9">
        <v>2023</v>
      </c>
      <c r="N133" t="str">
        <f>VLOOKUP(A133,'Store Data'!$A:$B,2,0)</f>
        <v>Arizona</v>
      </c>
    </row>
    <row r="134" spans="1:14" ht="21" x14ac:dyDescent="0.2">
      <c r="A134" s="3" t="s">
        <v>40</v>
      </c>
      <c r="B134" s="3" t="str">
        <f>VLOOKUP(A134,'Store Data'!$E:$F,2,0)</f>
        <v>Lincoln</v>
      </c>
      <c r="C134" s="10" t="s">
        <v>111</v>
      </c>
      <c r="D134" s="4">
        <v>8057</v>
      </c>
      <c r="E134" s="5">
        <v>35</v>
      </c>
      <c r="F134" s="5">
        <v>30</v>
      </c>
      <c r="G134" s="7">
        <v>3.7000000000000002E-3</v>
      </c>
      <c r="H134" s="5">
        <v>25</v>
      </c>
      <c r="I134" s="7">
        <v>0.83330000000000004</v>
      </c>
      <c r="J134" s="5">
        <v>3</v>
      </c>
      <c r="K134" s="5">
        <v>1</v>
      </c>
      <c r="L134" t="s">
        <v>120</v>
      </c>
      <c r="M134" s="9">
        <v>2023</v>
      </c>
      <c r="N134" t="str">
        <f>VLOOKUP(A134,'Store Data'!$A:$B,2,0)</f>
        <v>Orange County</v>
      </c>
    </row>
    <row r="135" spans="1:14" ht="21" x14ac:dyDescent="0.2">
      <c r="A135" s="3" t="s">
        <v>115</v>
      </c>
      <c r="B135" s="3" t="str">
        <f>VLOOKUP(A135,'Store Data'!$E:$F,2,0)</f>
        <v>Acura</v>
      </c>
      <c r="C135" s="10" t="s">
        <v>111</v>
      </c>
      <c r="D135" s="4">
        <v>11185</v>
      </c>
      <c r="E135" s="5">
        <v>32</v>
      </c>
      <c r="F135" s="5">
        <v>21</v>
      </c>
      <c r="G135" s="7">
        <v>1.8E-3</v>
      </c>
      <c r="H135" s="5">
        <v>12</v>
      </c>
      <c r="I135" s="7">
        <v>0.57140000000000002</v>
      </c>
      <c r="J135" s="5">
        <v>1</v>
      </c>
      <c r="K135" s="5">
        <v>1</v>
      </c>
      <c r="L135" t="s">
        <v>120</v>
      </c>
      <c r="M135" s="9">
        <v>2023</v>
      </c>
      <c r="N135" t="str">
        <f>VLOOKUP(A135,'Store Data'!$A:$B,2,0)</f>
        <v>Northern CA</v>
      </c>
    </row>
    <row r="136" spans="1:14" ht="21" x14ac:dyDescent="0.2">
      <c r="A136" s="3" t="s">
        <v>44</v>
      </c>
      <c r="B136" s="3" t="str">
        <f>VLOOKUP(A136,'Store Data'!$E:$F,2,0)</f>
        <v>MINI</v>
      </c>
      <c r="C136" s="10" t="s">
        <v>111</v>
      </c>
      <c r="D136" s="4">
        <v>7281</v>
      </c>
      <c r="E136" s="5">
        <v>38</v>
      </c>
      <c r="F136" s="5">
        <v>33</v>
      </c>
      <c r="G136" s="7">
        <v>4.4999999999999997E-3</v>
      </c>
      <c r="H136" s="5">
        <v>29</v>
      </c>
      <c r="I136" s="7">
        <v>0.87870000000000004</v>
      </c>
      <c r="J136" s="5">
        <v>2</v>
      </c>
      <c r="K136" s="5">
        <v>0</v>
      </c>
      <c r="L136" t="s">
        <v>120</v>
      </c>
      <c r="M136" s="9">
        <v>2023</v>
      </c>
      <c r="N136" t="str">
        <f>VLOOKUP(A136,'Store Data'!$A:$B,2,0)</f>
        <v>Arizona</v>
      </c>
    </row>
    <row r="137" spans="1:14" ht="21" x14ac:dyDescent="0.2">
      <c r="A137" s="3" t="s">
        <v>45</v>
      </c>
      <c r="B137" s="3" t="str">
        <f>VLOOKUP(A137,'Store Data'!$E:$F,2,0)</f>
        <v>MINI</v>
      </c>
      <c r="C137" s="10" t="s">
        <v>109</v>
      </c>
      <c r="D137" s="4">
        <v>13093</v>
      </c>
      <c r="E137" s="5">
        <v>20</v>
      </c>
      <c r="F137" s="5">
        <v>17</v>
      </c>
      <c r="G137" s="7">
        <v>1.1999999999999999E-3</v>
      </c>
      <c r="H137" s="5">
        <v>9</v>
      </c>
      <c r="I137" s="7">
        <v>0.52939999999999998</v>
      </c>
      <c r="J137" s="5">
        <v>0</v>
      </c>
      <c r="K137" s="5">
        <v>0</v>
      </c>
      <c r="L137" t="s">
        <v>120</v>
      </c>
      <c r="M137" s="9">
        <v>2023</v>
      </c>
      <c r="N137" t="str">
        <f>VLOOKUP(A137,'Store Data'!$A:$B,2,0)</f>
        <v>Southern CA</v>
      </c>
    </row>
    <row r="138" spans="1:14" ht="21" x14ac:dyDescent="0.2">
      <c r="A138" s="3" t="s">
        <v>48</v>
      </c>
      <c r="B138" s="3" t="str">
        <f>VLOOKUP(A138,'Store Data'!$E:$F,2,0)</f>
        <v>MINI</v>
      </c>
      <c r="C138" s="10" t="s">
        <v>107</v>
      </c>
      <c r="D138" s="4">
        <v>6460</v>
      </c>
      <c r="E138" s="5">
        <v>29</v>
      </c>
      <c r="F138" s="5">
        <v>25</v>
      </c>
      <c r="G138" s="7">
        <v>3.8E-3</v>
      </c>
      <c r="H138" s="5">
        <v>18</v>
      </c>
      <c r="I138" s="7">
        <v>0.72</v>
      </c>
      <c r="J138" s="5">
        <v>1</v>
      </c>
      <c r="K138" s="5">
        <v>0</v>
      </c>
      <c r="L138" t="s">
        <v>120</v>
      </c>
      <c r="M138" s="9">
        <v>2023</v>
      </c>
      <c r="N138" t="str">
        <f>VLOOKUP(A138,'Store Data'!$A:$B,2,0)</f>
        <v>Northern CA</v>
      </c>
    </row>
    <row r="139" spans="1:14" ht="21" x14ac:dyDescent="0.2">
      <c r="A139" s="3" t="s">
        <v>53</v>
      </c>
      <c r="B139" s="3" t="str">
        <f>VLOOKUP(A139,'Store Data'!$E:$F,2,0)</f>
        <v>MINI</v>
      </c>
      <c r="C139" s="10" t="s">
        <v>109</v>
      </c>
      <c r="D139" s="4">
        <v>7879</v>
      </c>
      <c r="E139" s="5">
        <v>19</v>
      </c>
      <c r="F139" s="5">
        <v>18</v>
      </c>
      <c r="G139" s="7">
        <v>2.2000000000000001E-3</v>
      </c>
      <c r="H139" s="5">
        <v>15</v>
      </c>
      <c r="I139" s="7">
        <v>0.83330000000000004</v>
      </c>
      <c r="J139" s="5">
        <v>2</v>
      </c>
      <c r="K139" s="5">
        <v>0</v>
      </c>
      <c r="L139" t="s">
        <v>120</v>
      </c>
      <c r="M139" s="9">
        <v>2023</v>
      </c>
      <c r="N139" t="str">
        <f>VLOOKUP(A139,'Store Data'!$A:$B,2,0)</f>
        <v>Orange County</v>
      </c>
    </row>
    <row r="140" spans="1:14" ht="21" x14ac:dyDescent="0.2">
      <c r="A140" s="3" t="s">
        <v>58</v>
      </c>
      <c r="B140" s="3" t="str">
        <f>VLOOKUP(A140,'Store Data'!$E:$F,2,0)</f>
        <v>MINI</v>
      </c>
      <c r="C140" s="10" t="s">
        <v>111</v>
      </c>
      <c r="D140" s="4">
        <v>6043</v>
      </c>
      <c r="E140" s="5">
        <v>41</v>
      </c>
      <c r="F140" s="5">
        <v>34</v>
      </c>
      <c r="G140" s="7">
        <v>5.5999999999999999E-3</v>
      </c>
      <c r="H140" s="5">
        <v>25</v>
      </c>
      <c r="I140" s="7">
        <v>0.73519999999999996</v>
      </c>
      <c r="J140" s="5">
        <v>0</v>
      </c>
      <c r="K140" s="5">
        <v>0</v>
      </c>
      <c r="L140" t="s">
        <v>120</v>
      </c>
      <c r="M140" s="9">
        <v>2023</v>
      </c>
      <c r="N140" t="str">
        <f>VLOOKUP(A140,'Store Data'!$A:$B,2,0)</f>
        <v>Southern CA</v>
      </c>
    </row>
    <row r="141" spans="1:14" ht="21" x14ac:dyDescent="0.2">
      <c r="A141" s="3" t="s">
        <v>116</v>
      </c>
      <c r="B141" s="3" t="str">
        <f>VLOOKUP(A141,'Store Data'!$E:$F,2,0)</f>
        <v>MINI</v>
      </c>
      <c r="C141" s="10" t="s">
        <v>107</v>
      </c>
      <c r="D141" s="4">
        <v>7953</v>
      </c>
      <c r="E141" s="5">
        <v>34</v>
      </c>
      <c r="F141" s="5">
        <v>32</v>
      </c>
      <c r="G141" s="7">
        <v>4.0000000000000001E-3</v>
      </c>
      <c r="H141" s="5">
        <v>24</v>
      </c>
      <c r="I141" s="7">
        <v>0.75</v>
      </c>
      <c r="J141" s="5">
        <v>2</v>
      </c>
      <c r="K141" s="5">
        <v>0</v>
      </c>
      <c r="L141" t="s">
        <v>120</v>
      </c>
      <c r="M141" s="9">
        <v>2023</v>
      </c>
      <c r="N141" t="str">
        <f>VLOOKUP(A141,'Store Data'!$A:$B,2,0)</f>
        <v>Arizona</v>
      </c>
    </row>
    <row r="142" spans="1:14" ht="21" x14ac:dyDescent="0.2">
      <c r="A142" s="3" t="s">
        <v>41</v>
      </c>
      <c r="B142" s="3" t="str">
        <f>VLOOKUP(A142,'Store Data'!$E:$F,2,0)</f>
        <v>Mazda</v>
      </c>
      <c r="C142" s="10" t="s">
        <v>107</v>
      </c>
      <c r="D142" s="4">
        <v>24419</v>
      </c>
      <c r="E142" s="5">
        <v>46</v>
      </c>
      <c r="F142" s="5">
        <v>39</v>
      </c>
      <c r="G142" s="7">
        <v>1.5E-3</v>
      </c>
      <c r="H142" s="5">
        <v>33</v>
      </c>
      <c r="I142" s="7">
        <v>0.84609999999999996</v>
      </c>
      <c r="J142" s="5">
        <v>5</v>
      </c>
      <c r="K142" s="5">
        <v>0</v>
      </c>
      <c r="L142" t="s">
        <v>120</v>
      </c>
      <c r="M142" s="9">
        <v>2023</v>
      </c>
      <c r="N142" t="str">
        <f>VLOOKUP(A142,'Store Data'!$A:$B,2,0)</f>
        <v>Southern CA</v>
      </c>
    </row>
    <row r="143" spans="1:14" ht="21" x14ac:dyDescent="0.2">
      <c r="A143" s="3" t="s">
        <v>117</v>
      </c>
      <c r="B143" s="3" t="str">
        <f>VLOOKUP(A143,'Store Data'!$E:$F,2,0)</f>
        <v>Mercedes-Benz</v>
      </c>
      <c r="C143" s="10" t="s">
        <v>109</v>
      </c>
      <c r="D143" s="4">
        <v>19984</v>
      </c>
      <c r="E143" s="5">
        <v>86</v>
      </c>
      <c r="F143" s="5">
        <v>72</v>
      </c>
      <c r="G143" s="7">
        <v>3.5999999999999999E-3</v>
      </c>
      <c r="H143" s="5">
        <v>58</v>
      </c>
      <c r="I143" s="7">
        <v>0.80549999999999999</v>
      </c>
      <c r="J143" s="5">
        <v>4</v>
      </c>
      <c r="K143" s="5">
        <v>0</v>
      </c>
      <c r="L143" t="s">
        <v>120</v>
      </c>
      <c r="M143" s="9">
        <v>2023</v>
      </c>
      <c r="N143" t="str">
        <f>VLOOKUP(A143,'Store Data'!$A:$B,2,0)</f>
        <v>Arizona</v>
      </c>
    </row>
    <row r="144" spans="1:14" ht="21" x14ac:dyDescent="0.2">
      <c r="A144" s="3" t="s">
        <v>43</v>
      </c>
      <c r="B144" s="3" t="str">
        <f>VLOOKUP(A144,'Store Data'!$E:$F,2,0)</f>
        <v>Mercedes-Benz</v>
      </c>
      <c r="C144" s="3" t="s">
        <v>109</v>
      </c>
      <c r="D144" s="4">
        <v>28769</v>
      </c>
      <c r="E144" s="5">
        <v>92</v>
      </c>
      <c r="F144" s="5">
        <v>82</v>
      </c>
      <c r="G144" s="7">
        <v>2.8E-3</v>
      </c>
      <c r="H144" s="5">
        <v>63</v>
      </c>
      <c r="I144" s="7">
        <v>0.76819999999999999</v>
      </c>
      <c r="J144" s="5">
        <v>4</v>
      </c>
      <c r="K144" s="5">
        <v>1</v>
      </c>
      <c r="L144" t="s">
        <v>120</v>
      </c>
      <c r="M144" s="9">
        <v>2023</v>
      </c>
      <c r="N144" t="str">
        <f>VLOOKUP(A144,'Store Data'!$A:$B,2,0)</f>
        <v>Southern CA</v>
      </c>
    </row>
    <row r="145" spans="1:14" ht="21" x14ac:dyDescent="0.2">
      <c r="A145" s="3" t="s">
        <v>60</v>
      </c>
      <c r="B145" s="3" t="str">
        <f>VLOOKUP(A145,'Store Data'!$E:$F,2,0)</f>
        <v>BMW</v>
      </c>
      <c r="C145" s="3" t="s">
        <v>109</v>
      </c>
      <c r="D145" s="4">
        <v>36588</v>
      </c>
      <c r="E145" s="5">
        <v>159</v>
      </c>
      <c r="F145" s="5">
        <v>145</v>
      </c>
      <c r="G145" s="7">
        <v>3.8999999999999998E-3</v>
      </c>
      <c r="H145" s="5">
        <v>128</v>
      </c>
      <c r="I145" s="7">
        <v>0.88270000000000004</v>
      </c>
      <c r="J145" s="5">
        <v>14</v>
      </c>
      <c r="K145" s="5">
        <v>1</v>
      </c>
      <c r="L145" t="s">
        <v>120</v>
      </c>
      <c r="M145" s="9">
        <v>2023</v>
      </c>
      <c r="N145" t="str">
        <f>VLOOKUP(A145,'Store Data'!$A:$B,2,0)</f>
        <v>Northern CA</v>
      </c>
    </row>
    <row r="146" spans="1:14" ht="21" x14ac:dyDescent="0.2">
      <c r="A146" s="3" t="s">
        <v>62</v>
      </c>
      <c r="B146" s="3" t="str">
        <f>VLOOKUP(A146,'Store Data'!$E:$F,2,0)</f>
        <v>Porsche</v>
      </c>
      <c r="C146" s="3" t="s">
        <v>107</v>
      </c>
      <c r="D146" s="4">
        <v>25296</v>
      </c>
      <c r="E146" s="5">
        <v>104</v>
      </c>
      <c r="F146" s="5">
        <v>87</v>
      </c>
      <c r="G146" s="7">
        <v>3.3999999999999998E-3</v>
      </c>
      <c r="H146" s="5">
        <v>59</v>
      </c>
      <c r="I146" s="7">
        <v>0.67810000000000004</v>
      </c>
      <c r="J146" s="5">
        <v>2</v>
      </c>
      <c r="K146" s="5">
        <v>0</v>
      </c>
      <c r="L146" t="s">
        <v>120</v>
      </c>
      <c r="M146" s="9">
        <v>2023</v>
      </c>
      <c r="N146" t="str">
        <f>VLOOKUP(A146,'Store Data'!$A:$B,2,0)</f>
        <v>Arizona</v>
      </c>
    </row>
    <row r="147" spans="1:14" ht="21" x14ac:dyDescent="0.2">
      <c r="A147" s="3" t="s">
        <v>64</v>
      </c>
      <c r="B147" s="3" t="str">
        <f>VLOOKUP(A147,'Store Data'!$E:$F,2,0)</f>
        <v>Porsche</v>
      </c>
      <c r="C147" s="3" t="s">
        <v>109</v>
      </c>
      <c r="D147" s="4">
        <v>14998</v>
      </c>
      <c r="E147" s="5">
        <v>44</v>
      </c>
      <c r="F147" s="5">
        <v>42</v>
      </c>
      <c r="G147" s="7">
        <v>2.8E-3</v>
      </c>
      <c r="H147" s="5">
        <v>26</v>
      </c>
      <c r="I147" s="7">
        <v>0.61899999999999999</v>
      </c>
      <c r="J147" s="5">
        <v>2</v>
      </c>
      <c r="K147" s="5">
        <v>0</v>
      </c>
      <c r="L147" t="s">
        <v>120</v>
      </c>
      <c r="M147" s="9">
        <v>2023</v>
      </c>
      <c r="N147" t="str">
        <f>VLOOKUP(A147,'Store Data'!$A:$B,2,0)</f>
        <v>Northern CA</v>
      </c>
    </row>
    <row r="148" spans="1:14" ht="21" x14ac:dyDescent="0.2">
      <c r="A148" s="3" t="s">
        <v>66</v>
      </c>
      <c r="B148" s="3" t="str">
        <f>VLOOKUP(A148,'Store Data'!$E:$F,2,0)</f>
        <v>Honda</v>
      </c>
      <c r="C148" s="3" t="s">
        <v>107</v>
      </c>
      <c r="D148" s="4">
        <v>42722</v>
      </c>
      <c r="E148" s="5">
        <v>366</v>
      </c>
      <c r="F148" s="5">
        <v>328</v>
      </c>
      <c r="G148" s="7">
        <v>7.6E-3</v>
      </c>
      <c r="H148" s="5">
        <v>259</v>
      </c>
      <c r="I148" s="7">
        <v>0.78959999999999997</v>
      </c>
      <c r="J148" s="5">
        <v>46</v>
      </c>
      <c r="K148" s="5">
        <v>2</v>
      </c>
      <c r="L148" t="s">
        <v>120</v>
      </c>
      <c r="M148" s="9">
        <v>2023</v>
      </c>
      <c r="N148" t="str">
        <f>VLOOKUP(A148,'Store Data'!$A:$B,2,0)</f>
        <v>Texas</v>
      </c>
    </row>
    <row r="149" spans="1:14" ht="21" x14ac:dyDescent="0.2">
      <c r="A149" s="3" t="s">
        <v>67</v>
      </c>
      <c r="B149" s="3" t="str">
        <f>VLOOKUP(A149,'Store Data'!$E:$F,2,0)</f>
        <v>Hyundai</v>
      </c>
      <c r="C149" s="3" t="s">
        <v>109</v>
      </c>
      <c r="D149" s="4">
        <v>24240</v>
      </c>
      <c r="E149" s="5">
        <v>208</v>
      </c>
      <c r="F149" s="5">
        <v>178</v>
      </c>
      <c r="G149" s="7">
        <v>7.3000000000000001E-3</v>
      </c>
      <c r="H149" s="5">
        <v>132</v>
      </c>
      <c r="I149" s="7">
        <v>0.74150000000000005</v>
      </c>
      <c r="J149" s="5">
        <v>17</v>
      </c>
      <c r="K149" s="5">
        <v>0</v>
      </c>
      <c r="L149" t="s">
        <v>120</v>
      </c>
      <c r="M149" s="9">
        <v>2023</v>
      </c>
      <c r="N149" t="str">
        <f>VLOOKUP(A149,'Store Data'!$A:$B,2,0)</f>
        <v>Texas</v>
      </c>
    </row>
    <row r="150" spans="1:14" ht="21" x14ac:dyDescent="0.2">
      <c r="A150" s="3" t="s">
        <v>68</v>
      </c>
      <c r="B150" s="3" t="str">
        <f>VLOOKUP(A150,'Store Data'!$E:$F,2,0)</f>
        <v>Toyota</v>
      </c>
      <c r="C150" s="3" t="s">
        <v>109</v>
      </c>
      <c r="D150" s="4">
        <v>37662</v>
      </c>
      <c r="E150" s="5">
        <v>334</v>
      </c>
      <c r="F150" s="5">
        <v>278</v>
      </c>
      <c r="G150" s="7">
        <v>7.3000000000000001E-3</v>
      </c>
      <c r="H150" s="5">
        <v>166</v>
      </c>
      <c r="I150" s="7">
        <v>0.59709999999999996</v>
      </c>
      <c r="J150" s="5">
        <v>26</v>
      </c>
      <c r="K150" s="5">
        <v>0</v>
      </c>
      <c r="L150" t="s">
        <v>120</v>
      </c>
      <c r="M150" s="9">
        <v>2023</v>
      </c>
      <c r="N150" t="str">
        <f>VLOOKUP(A150,'Store Data'!$A:$B,2,0)</f>
        <v>Texas</v>
      </c>
    </row>
    <row r="151" spans="1:14" ht="21" x14ac:dyDescent="0.2">
      <c r="A151" s="3" t="s">
        <v>70</v>
      </c>
      <c r="B151" s="3" t="str">
        <f>VLOOKUP(A151,'Store Data'!$E:$F,2,0)</f>
        <v>Subaru</v>
      </c>
      <c r="C151" s="3" t="s">
        <v>107</v>
      </c>
      <c r="D151" s="4">
        <v>14941</v>
      </c>
      <c r="E151" s="5">
        <v>58</v>
      </c>
      <c r="F151" s="5">
        <v>46</v>
      </c>
      <c r="G151" s="7">
        <v>3.0000000000000001E-3</v>
      </c>
      <c r="H151" s="5">
        <v>34</v>
      </c>
      <c r="I151" s="7">
        <v>0.73909999999999998</v>
      </c>
      <c r="J151" s="5">
        <v>4</v>
      </c>
      <c r="K151" s="5">
        <v>0</v>
      </c>
      <c r="L151" t="s">
        <v>120</v>
      </c>
      <c r="M151" s="9">
        <v>2023</v>
      </c>
      <c r="N151" t="str">
        <f>VLOOKUP(A151,'Store Data'!$A:$B,2,0)</f>
        <v>Orange County</v>
      </c>
    </row>
    <row r="152" spans="1:14" ht="21" x14ac:dyDescent="0.2">
      <c r="A152" s="3" t="s">
        <v>118</v>
      </c>
      <c r="B152" s="3" t="str">
        <f>VLOOKUP(A152,'Store Data'!$E:$F,2,0)</f>
        <v>Honda</v>
      </c>
      <c r="C152" s="3" t="s">
        <v>109</v>
      </c>
      <c r="D152" s="4">
        <v>43783</v>
      </c>
      <c r="E152" s="5">
        <v>229</v>
      </c>
      <c r="F152" s="5">
        <v>211</v>
      </c>
      <c r="G152" s="7">
        <v>4.7999999999999996E-3</v>
      </c>
      <c r="H152" s="5">
        <v>151</v>
      </c>
      <c r="I152" s="7">
        <v>0.71560000000000001</v>
      </c>
      <c r="J152" s="5">
        <v>19</v>
      </c>
      <c r="K152" s="5">
        <v>3</v>
      </c>
      <c r="L152" t="s">
        <v>120</v>
      </c>
      <c r="M152" s="9">
        <v>2023</v>
      </c>
      <c r="N152" t="str">
        <f>VLOOKUP(A152,'Store Data'!$A:$B,2,0)</f>
        <v>Arizona</v>
      </c>
    </row>
    <row r="153" spans="1:14" ht="21" x14ac:dyDescent="0.2">
      <c r="A153" s="3" t="s">
        <v>73</v>
      </c>
      <c r="B153" s="3" t="str">
        <f>VLOOKUP(A153,'Store Data'!$E:$F,2,0)</f>
        <v>Toyota</v>
      </c>
      <c r="C153" s="10" t="s">
        <v>111</v>
      </c>
      <c r="D153" s="4">
        <v>27071</v>
      </c>
      <c r="E153" s="5">
        <v>103</v>
      </c>
      <c r="F153" s="5">
        <v>94</v>
      </c>
      <c r="G153" s="7">
        <v>3.3999999999999998E-3</v>
      </c>
      <c r="H153" s="5">
        <v>73</v>
      </c>
      <c r="I153" s="7">
        <v>0.77649999999999997</v>
      </c>
      <c r="J153" s="5">
        <v>9</v>
      </c>
      <c r="K153" s="5">
        <v>1</v>
      </c>
      <c r="L153" t="s">
        <v>120</v>
      </c>
      <c r="M153" s="9">
        <v>2023</v>
      </c>
      <c r="N153" t="str">
        <f>VLOOKUP(A153,'Store Data'!$A:$B,2,0)</f>
        <v>Northern CA</v>
      </c>
    </row>
    <row r="154" spans="1:14" ht="21" x14ac:dyDescent="0.2">
      <c r="A154" s="3" t="s">
        <v>75</v>
      </c>
      <c r="B154" s="3" t="str">
        <f>VLOOKUP(A154,'Store Data'!$E:$F,2,0)</f>
        <v>Toyota</v>
      </c>
      <c r="C154" s="10" t="s">
        <v>111</v>
      </c>
      <c r="D154" s="4">
        <v>44161</v>
      </c>
      <c r="E154" s="5">
        <v>187</v>
      </c>
      <c r="F154" s="5">
        <v>148</v>
      </c>
      <c r="G154" s="7">
        <v>3.3E-3</v>
      </c>
      <c r="H154" s="5">
        <v>105</v>
      </c>
      <c r="I154" s="7">
        <v>0.70940000000000003</v>
      </c>
      <c r="J154" s="5">
        <v>10</v>
      </c>
      <c r="K154" s="5">
        <v>2</v>
      </c>
      <c r="L154" t="s">
        <v>120</v>
      </c>
      <c r="M154" s="9">
        <v>2023</v>
      </c>
      <c r="N154" t="str">
        <f>VLOOKUP(A154,'Store Data'!$A:$B,2,0)</f>
        <v>Texas</v>
      </c>
    </row>
    <row r="155" spans="1:14" ht="21" x14ac:dyDescent="0.2">
      <c r="A155" s="3" t="s">
        <v>77</v>
      </c>
      <c r="B155" s="3" t="str">
        <f>VLOOKUP(A155,'Store Data'!$E:$F,2,0)</f>
        <v>Toyota</v>
      </c>
      <c r="C155" s="10" t="s">
        <v>111</v>
      </c>
      <c r="D155" s="4">
        <v>17757</v>
      </c>
      <c r="E155" s="5">
        <v>109</v>
      </c>
      <c r="F155" s="5">
        <v>100</v>
      </c>
      <c r="G155" s="7">
        <v>5.5999999999999999E-3</v>
      </c>
      <c r="H155" s="5">
        <v>80</v>
      </c>
      <c r="I155" s="7">
        <v>0.8</v>
      </c>
      <c r="J155" s="5">
        <v>4</v>
      </c>
      <c r="K155" s="5">
        <v>1</v>
      </c>
      <c r="L155" t="s">
        <v>120</v>
      </c>
      <c r="M155" s="9">
        <v>2023</v>
      </c>
      <c r="N155" t="str">
        <f>VLOOKUP(A155,'Store Data'!$A:$B,2,0)</f>
        <v>Arizona</v>
      </c>
    </row>
    <row r="156" spans="1:14" ht="21" x14ac:dyDescent="0.2">
      <c r="A156" s="3" t="s">
        <v>79</v>
      </c>
      <c r="B156" s="3" t="str">
        <f>VLOOKUP(A156,'Store Data'!$E:$F,2,0)</f>
        <v>Volkswagen</v>
      </c>
      <c r="C156" s="10" t="s">
        <v>109</v>
      </c>
      <c r="D156" s="4">
        <v>15987</v>
      </c>
      <c r="E156" s="5">
        <v>44</v>
      </c>
      <c r="F156" s="5">
        <v>34</v>
      </c>
      <c r="G156" s="7">
        <v>2.0999999999999999E-3</v>
      </c>
      <c r="H156" s="5">
        <v>26</v>
      </c>
      <c r="I156" s="7">
        <v>0.76470000000000005</v>
      </c>
      <c r="J156" s="5">
        <v>3</v>
      </c>
      <c r="K156" s="5">
        <v>0</v>
      </c>
      <c r="L156" t="s">
        <v>120</v>
      </c>
      <c r="M156" s="9">
        <v>2023</v>
      </c>
      <c r="N156" t="str">
        <f>VLOOKUP(A156,'Store Data'!$A:$B,2,0)</f>
        <v>Arizona</v>
      </c>
    </row>
    <row r="157" spans="1:14" ht="21" x14ac:dyDescent="0.2">
      <c r="A157" s="3" t="s">
        <v>81</v>
      </c>
      <c r="B157" s="3" t="str">
        <f>VLOOKUP(A157,'Store Data'!$E:$F,2,0)</f>
        <v>Volkswagen</v>
      </c>
      <c r="C157" s="10" t="s">
        <v>107</v>
      </c>
      <c r="D157" s="4">
        <v>16838</v>
      </c>
      <c r="E157" s="5">
        <v>58</v>
      </c>
      <c r="F157" s="5">
        <v>48</v>
      </c>
      <c r="G157" s="7">
        <v>2.8E-3</v>
      </c>
      <c r="H157" s="5">
        <v>37</v>
      </c>
      <c r="I157" s="7">
        <v>0.77080000000000004</v>
      </c>
      <c r="J157" s="5">
        <v>5</v>
      </c>
      <c r="K157" s="5">
        <v>0</v>
      </c>
      <c r="L157" t="s">
        <v>120</v>
      </c>
      <c r="M157" s="9">
        <v>2023</v>
      </c>
      <c r="N157" t="str">
        <f>VLOOKUP(A157,'Store Data'!$A:$B,2,0)</f>
        <v>Orange County</v>
      </c>
    </row>
    <row r="158" spans="1:14" ht="21" x14ac:dyDescent="0.2">
      <c r="A158" s="3" t="s">
        <v>11</v>
      </c>
      <c r="B158" s="3" t="str">
        <f>VLOOKUP(A158,'Store Data'!$E:$F,2,0)</f>
        <v>Acura</v>
      </c>
      <c r="C158" s="10" t="s">
        <v>111</v>
      </c>
      <c r="D158" s="4">
        <v>15796</v>
      </c>
      <c r="E158" s="5">
        <v>74</v>
      </c>
      <c r="F158" s="5">
        <v>69</v>
      </c>
      <c r="G158" s="7">
        <v>4.3E-3</v>
      </c>
      <c r="H158" s="5">
        <v>59</v>
      </c>
      <c r="I158" s="7">
        <v>0.85499999999999998</v>
      </c>
      <c r="J158" s="5">
        <v>5</v>
      </c>
      <c r="K158" s="5">
        <v>0</v>
      </c>
      <c r="L158" t="s">
        <v>121</v>
      </c>
      <c r="M158" s="9">
        <v>2023</v>
      </c>
      <c r="N158" t="str">
        <f>VLOOKUP(A158,'Store Data'!$A:$B,2,0)</f>
        <v>Arizona</v>
      </c>
    </row>
    <row r="159" spans="1:14" ht="21" x14ac:dyDescent="0.2">
      <c r="A159" s="3" t="s">
        <v>16</v>
      </c>
      <c r="B159" s="3" t="str">
        <f>VLOOKUP(A159,'Store Data'!$E:$F,2,0)</f>
        <v>Acura</v>
      </c>
      <c r="C159" s="10" t="s">
        <v>107</v>
      </c>
      <c r="D159" s="4">
        <v>7929</v>
      </c>
      <c r="E159" s="5">
        <v>26</v>
      </c>
      <c r="F159" s="5">
        <v>25</v>
      </c>
      <c r="G159" s="7">
        <v>3.0999999999999999E-3</v>
      </c>
      <c r="H159" s="5">
        <v>21</v>
      </c>
      <c r="I159" s="7">
        <v>0.84</v>
      </c>
      <c r="J159" s="5">
        <v>3</v>
      </c>
      <c r="K159" s="5">
        <v>1</v>
      </c>
      <c r="L159" t="s">
        <v>121</v>
      </c>
      <c r="M159" s="9">
        <v>2023</v>
      </c>
      <c r="N159" t="str">
        <f>VLOOKUP(A159,'Store Data'!$A:$B,2,0)</f>
        <v>Southern CA</v>
      </c>
    </row>
    <row r="160" spans="1:14" ht="21" x14ac:dyDescent="0.2">
      <c r="A160" s="3" t="s">
        <v>17</v>
      </c>
      <c r="B160" s="3" t="str">
        <f>VLOOKUP(A160,'Store Data'!$E:$F,2,0)</f>
        <v>Audi</v>
      </c>
      <c r="C160" s="10" t="s">
        <v>107</v>
      </c>
      <c r="D160" s="4">
        <v>19461</v>
      </c>
      <c r="E160" s="5">
        <v>50</v>
      </c>
      <c r="F160" s="5">
        <v>41</v>
      </c>
      <c r="G160" s="7">
        <v>2.0999999999999999E-3</v>
      </c>
      <c r="H160" s="5">
        <v>31</v>
      </c>
      <c r="I160" s="7">
        <v>0.75600000000000001</v>
      </c>
      <c r="J160" s="5">
        <v>2</v>
      </c>
      <c r="K160" s="5">
        <v>0</v>
      </c>
      <c r="L160" t="s">
        <v>121</v>
      </c>
      <c r="M160" s="9">
        <v>2023</v>
      </c>
      <c r="N160" t="str">
        <f>VLOOKUP(A160,'Store Data'!$A:$B,2,0)</f>
        <v>Arizona</v>
      </c>
    </row>
    <row r="161" spans="1:14" ht="21" x14ac:dyDescent="0.2">
      <c r="A161" s="3" t="s">
        <v>18</v>
      </c>
      <c r="B161" s="3" t="str">
        <f>VLOOKUP(A161,'Store Data'!$E:$F,2,0)</f>
        <v>Audi</v>
      </c>
      <c r="C161" s="10" t="s">
        <v>109</v>
      </c>
      <c r="D161" s="4">
        <v>11951</v>
      </c>
      <c r="E161" s="5">
        <v>32</v>
      </c>
      <c r="F161" s="5">
        <v>27</v>
      </c>
      <c r="G161" s="7">
        <v>2.2000000000000001E-3</v>
      </c>
      <c r="H161" s="5">
        <v>21</v>
      </c>
      <c r="I161" s="7">
        <v>0.77769999999999995</v>
      </c>
      <c r="J161" s="5">
        <v>1</v>
      </c>
      <c r="K161" s="5">
        <v>0</v>
      </c>
      <c r="L161" t="s">
        <v>121</v>
      </c>
      <c r="M161" s="9">
        <v>2023</v>
      </c>
      <c r="N161" t="str">
        <f>VLOOKUP(A161,'Store Data'!$A:$B,2,0)</f>
        <v>Southern CA</v>
      </c>
    </row>
    <row r="162" spans="1:14" ht="21" x14ac:dyDescent="0.2">
      <c r="A162" s="3" t="s">
        <v>19</v>
      </c>
      <c r="B162" s="3" t="str">
        <f>VLOOKUP(A162,'Store Data'!$E:$F,2,0)</f>
        <v>Audi</v>
      </c>
      <c r="C162" s="3" t="s">
        <v>109</v>
      </c>
      <c r="D162" s="4">
        <v>17519</v>
      </c>
      <c r="E162" s="5">
        <v>35</v>
      </c>
      <c r="F162" s="5">
        <v>32</v>
      </c>
      <c r="G162" s="7">
        <v>1.8E-3</v>
      </c>
      <c r="H162" s="5">
        <v>28</v>
      </c>
      <c r="I162" s="7">
        <v>0.875</v>
      </c>
      <c r="J162" s="5">
        <v>5</v>
      </c>
      <c r="K162" s="5">
        <v>0</v>
      </c>
      <c r="L162" t="s">
        <v>121</v>
      </c>
      <c r="M162" s="9">
        <v>2023</v>
      </c>
      <c r="N162" t="str">
        <f>VLOOKUP(A162,'Store Data'!$A:$B,2,0)</f>
        <v>Orange County</v>
      </c>
    </row>
    <row r="163" spans="1:14" ht="21" x14ac:dyDescent="0.2">
      <c r="A163" s="3" t="s">
        <v>20</v>
      </c>
      <c r="B163" s="3" t="str">
        <f>VLOOKUP(A163,'Store Data'!$E:$F,2,0)</f>
        <v>Audi</v>
      </c>
      <c r="C163" s="3" t="s">
        <v>109</v>
      </c>
      <c r="D163" s="4">
        <v>21486</v>
      </c>
      <c r="E163" s="5">
        <v>57</v>
      </c>
      <c r="F163" s="5">
        <v>52</v>
      </c>
      <c r="G163" s="7">
        <v>2.3999999999999998E-3</v>
      </c>
      <c r="H163" s="5">
        <v>44</v>
      </c>
      <c r="I163" s="7">
        <v>0.84609999999999996</v>
      </c>
      <c r="J163" s="5">
        <v>6</v>
      </c>
      <c r="K163" s="5">
        <v>0</v>
      </c>
      <c r="L163" t="s">
        <v>121</v>
      </c>
      <c r="M163" s="9">
        <v>2023</v>
      </c>
      <c r="N163" t="str">
        <f>VLOOKUP(A163,'Store Data'!$A:$B,2,0)</f>
        <v>Arizona</v>
      </c>
    </row>
    <row r="164" spans="1:14" ht="21" x14ac:dyDescent="0.2">
      <c r="A164" s="3" t="s">
        <v>21</v>
      </c>
      <c r="B164" s="3" t="str">
        <f>VLOOKUP(A164,'Store Data'!$E:$F,2,0)</f>
        <v>Audi</v>
      </c>
      <c r="C164" s="3" t="s">
        <v>107</v>
      </c>
      <c r="D164" s="4">
        <v>20508</v>
      </c>
      <c r="E164" s="5">
        <v>51</v>
      </c>
      <c r="F164" s="5">
        <v>47</v>
      </c>
      <c r="G164" s="7">
        <v>2.2000000000000001E-3</v>
      </c>
      <c r="H164" s="5">
        <v>44</v>
      </c>
      <c r="I164" s="7">
        <v>0.93610000000000004</v>
      </c>
      <c r="J164" s="5">
        <v>8</v>
      </c>
      <c r="K164" s="5">
        <v>0</v>
      </c>
      <c r="L164" t="s">
        <v>121</v>
      </c>
      <c r="M164" s="9">
        <v>2023</v>
      </c>
      <c r="N164" t="str">
        <f>VLOOKUP(A164,'Store Data'!$A:$B,2,0)</f>
        <v>Orange County</v>
      </c>
    </row>
    <row r="165" spans="1:14" ht="21" x14ac:dyDescent="0.2">
      <c r="A165" s="3" t="s">
        <v>110</v>
      </c>
      <c r="B165" s="3" t="str">
        <f>VLOOKUP(A165,'Store Data'!$E:$F,2,0)</f>
        <v>Audi</v>
      </c>
      <c r="C165" s="3" t="s">
        <v>109</v>
      </c>
      <c r="D165" s="4">
        <v>35334</v>
      </c>
      <c r="E165" s="5">
        <v>128</v>
      </c>
      <c r="F165" s="5">
        <v>118</v>
      </c>
      <c r="G165" s="7">
        <v>3.3E-3</v>
      </c>
      <c r="H165" s="5">
        <v>95</v>
      </c>
      <c r="I165" s="7">
        <v>0.80500000000000005</v>
      </c>
      <c r="J165" s="5">
        <v>19</v>
      </c>
      <c r="K165" s="5">
        <v>0</v>
      </c>
      <c r="L165" t="s">
        <v>121</v>
      </c>
      <c r="M165" s="9">
        <v>2023</v>
      </c>
      <c r="N165" t="str">
        <f>VLOOKUP(A165,'Store Data'!$A:$B,2,0)</f>
        <v>Northern CA</v>
      </c>
    </row>
    <row r="166" spans="1:14" ht="21" x14ac:dyDescent="0.2">
      <c r="A166" s="3" t="s">
        <v>22</v>
      </c>
      <c r="B166" s="3" t="str">
        <f>VLOOKUP(A166,'Store Data'!$E:$F,2,0)</f>
        <v>BMW</v>
      </c>
      <c r="C166" s="3" t="s">
        <v>107</v>
      </c>
      <c r="D166" s="4">
        <v>35038</v>
      </c>
      <c r="E166" s="5">
        <v>281</v>
      </c>
      <c r="F166" s="5">
        <v>241</v>
      </c>
      <c r="G166" s="7">
        <v>6.7999999999999996E-3</v>
      </c>
      <c r="H166" s="5">
        <v>190</v>
      </c>
      <c r="I166" s="7">
        <v>0.7883</v>
      </c>
      <c r="J166" s="5">
        <v>25</v>
      </c>
      <c r="K166" s="5">
        <v>0</v>
      </c>
      <c r="L166" t="s">
        <v>121</v>
      </c>
      <c r="M166" s="9">
        <v>2023</v>
      </c>
      <c r="N166" t="str">
        <f>VLOOKUP(A166,'Store Data'!$A:$B,2,0)</f>
        <v>Arizona</v>
      </c>
    </row>
    <row r="167" spans="1:14" ht="21" x14ac:dyDescent="0.2">
      <c r="A167" s="3" t="s">
        <v>23</v>
      </c>
      <c r="B167" s="3" t="str">
        <f>VLOOKUP(A167,'Store Data'!$E:$F,2,0)</f>
        <v>BMW</v>
      </c>
      <c r="C167" s="3" t="s">
        <v>109</v>
      </c>
      <c r="D167" s="4">
        <v>40654</v>
      </c>
      <c r="E167" s="5">
        <v>163</v>
      </c>
      <c r="F167" s="5">
        <v>151</v>
      </c>
      <c r="G167" s="7">
        <v>3.7000000000000002E-3</v>
      </c>
      <c r="H167" s="5">
        <v>115</v>
      </c>
      <c r="I167" s="7">
        <v>0.76149999999999995</v>
      </c>
      <c r="J167" s="5">
        <v>1</v>
      </c>
      <c r="K167" s="5">
        <v>0</v>
      </c>
      <c r="L167" t="s">
        <v>121</v>
      </c>
      <c r="M167" s="9">
        <v>2023</v>
      </c>
      <c r="N167" t="str">
        <f>VLOOKUP(A167,'Store Data'!$A:$B,2,0)</f>
        <v>Texas</v>
      </c>
    </row>
    <row r="168" spans="1:14" ht="21" x14ac:dyDescent="0.2">
      <c r="A168" s="3" t="s">
        <v>24</v>
      </c>
      <c r="B168" s="3" t="str">
        <f>VLOOKUP(A168,'Store Data'!$E:$F,2,0)</f>
        <v>BMW</v>
      </c>
      <c r="C168" s="3" t="s">
        <v>109</v>
      </c>
      <c r="D168" s="4">
        <v>27546</v>
      </c>
      <c r="E168" s="5">
        <v>64</v>
      </c>
      <c r="F168" s="5">
        <v>57</v>
      </c>
      <c r="G168" s="7">
        <v>2E-3</v>
      </c>
      <c r="H168" s="5">
        <v>48</v>
      </c>
      <c r="I168" s="7">
        <v>0.84209999999999996</v>
      </c>
      <c r="J168" s="5">
        <v>10</v>
      </c>
      <c r="K168" s="5">
        <v>0</v>
      </c>
      <c r="L168" t="s">
        <v>121</v>
      </c>
      <c r="M168" s="9">
        <v>2023</v>
      </c>
      <c r="N168" t="str">
        <f>VLOOKUP(A168,'Store Data'!$A:$B,2,0)</f>
        <v>Southern CA</v>
      </c>
    </row>
    <row r="169" spans="1:14" ht="21" x14ac:dyDescent="0.2">
      <c r="A169" s="3" t="s">
        <v>25</v>
      </c>
      <c r="B169" s="3" t="str">
        <f>VLOOKUP(A169,'Store Data'!$E:$F,2,0)</f>
        <v>BMW</v>
      </c>
      <c r="C169" s="3" t="s">
        <v>107</v>
      </c>
      <c r="D169" s="4">
        <v>40439</v>
      </c>
      <c r="E169" s="5">
        <v>124</v>
      </c>
      <c r="F169" s="5">
        <v>105</v>
      </c>
      <c r="G169" s="7">
        <v>2.5000000000000001E-3</v>
      </c>
      <c r="H169" s="5">
        <v>87</v>
      </c>
      <c r="I169" s="7">
        <v>0.82850000000000001</v>
      </c>
      <c r="J169" s="5">
        <v>9</v>
      </c>
      <c r="K169" s="5">
        <v>1</v>
      </c>
      <c r="L169" t="s">
        <v>121</v>
      </c>
      <c r="M169" s="9">
        <v>2023</v>
      </c>
      <c r="N169" t="str">
        <f>VLOOKUP(A169,'Store Data'!$A:$B,2,0)</f>
        <v>Orange County</v>
      </c>
    </row>
    <row r="170" spans="1:14" ht="21" x14ac:dyDescent="0.2">
      <c r="A170" s="3" t="s">
        <v>26</v>
      </c>
      <c r="B170" s="3" t="str">
        <f>VLOOKUP(A170,'Store Data'!$E:$F,2,0)</f>
        <v>BMW</v>
      </c>
      <c r="C170" s="3" t="s">
        <v>109</v>
      </c>
      <c r="D170" s="4">
        <v>36363</v>
      </c>
      <c r="E170" s="5">
        <v>180</v>
      </c>
      <c r="F170" s="5">
        <v>162</v>
      </c>
      <c r="G170" s="7">
        <v>4.4000000000000003E-3</v>
      </c>
      <c r="H170" s="5">
        <v>149</v>
      </c>
      <c r="I170" s="7">
        <v>0.91969999999999996</v>
      </c>
      <c r="J170" s="5">
        <v>22</v>
      </c>
      <c r="K170" s="5">
        <v>0</v>
      </c>
      <c r="L170" t="s">
        <v>121</v>
      </c>
      <c r="M170" s="9">
        <v>2023</v>
      </c>
      <c r="N170" t="str">
        <f>VLOOKUP(A170,'Store Data'!$A:$B,2,0)</f>
        <v>Southern CA</v>
      </c>
    </row>
    <row r="171" spans="1:14" ht="21" x14ac:dyDescent="0.2">
      <c r="A171" s="3" t="s">
        <v>27</v>
      </c>
      <c r="B171" s="3" t="str">
        <f>VLOOKUP(A171,'Store Data'!$E:$F,2,0)</f>
        <v>Honda</v>
      </c>
      <c r="C171" s="10" t="s">
        <v>111</v>
      </c>
      <c r="D171" s="4">
        <v>32494</v>
      </c>
      <c r="E171" s="5">
        <v>233</v>
      </c>
      <c r="F171" s="5">
        <v>204</v>
      </c>
      <c r="G171" s="7">
        <v>6.1999999999999998E-3</v>
      </c>
      <c r="H171" s="5">
        <v>173</v>
      </c>
      <c r="I171" s="7">
        <v>0.84799999999999998</v>
      </c>
      <c r="J171" s="5">
        <v>32</v>
      </c>
      <c r="K171" s="5">
        <v>0</v>
      </c>
      <c r="L171" t="s">
        <v>121</v>
      </c>
      <c r="M171" s="9">
        <v>2023</v>
      </c>
      <c r="N171" t="str">
        <f>VLOOKUP(A171,'Store Data'!$A:$B,2,0)</f>
        <v>Northern CA</v>
      </c>
    </row>
    <row r="172" spans="1:14" ht="21" x14ac:dyDescent="0.2">
      <c r="A172" s="3" t="s">
        <v>28</v>
      </c>
      <c r="B172" s="3" t="str">
        <f>VLOOKUP(A172,'Store Data'!$E:$F,2,0)</f>
        <v>BMW</v>
      </c>
      <c r="C172" s="10" t="s">
        <v>111</v>
      </c>
      <c r="D172" s="4">
        <v>55988</v>
      </c>
      <c r="E172" s="5">
        <v>238</v>
      </c>
      <c r="F172" s="5">
        <v>211</v>
      </c>
      <c r="G172" s="7">
        <v>3.7000000000000002E-3</v>
      </c>
      <c r="H172" s="5">
        <v>141</v>
      </c>
      <c r="I172" s="7">
        <v>0.66820000000000002</v>
      </c>
      <c r="J172" s="5">
        <v>10</v>
      </c>
      <c r="K172" s="5">
        <v>0</v>
      </c>
      <c r="L172" t="s">
        <v>121</v>
      </c>
      <c r="M172" s="9">
        <v>2023</v>
      </c>
      <c r="N172" t="str">
        <f>VLOOKUP(A172,'Store Data'!$A:$B,2,0)</f>
        <v>Orange County</v>
      </c>
    </row>
    <row r="173" spans="1:14" ht="21" x14ac:dyDescent="0.2">
      <c r="A173" s="3" t="s">
        <v>29</v>
      </c>
      <c r="B173" s="3" t="str">
        <f>VLOOKUP(A173,'Store Data'!$E:$F,2,0)</f>
        <v>MINI</v>
      </c>
      <c r="C173" s="10" t="s">
        <v>111</v>
      </c>
      <c r="D173" s="4">
        <v>7205</v>
      </c>
      <c r="E173" s="5">
        <v>31</v>
      </c>
      <c r="F173" s="5">
        <v>24</v>
      </c>
      <c r="G173" s="7">
        <v>3.3E-3</v>
      </c>
      <c r="H173" s="5">
        <v>18</v>
      </c>
      <c r="I173" s="7">
        <v>0.75</v>
      </c>
      <c r="J173" s="5">
        <v>3</v>
      </c>
      <c r="K173" s="5">
        <v>0</v>
      </c>
      <c r="L173" t="s">
        <v>121</v>
      </c>
      <c r="M173" s="9">
        <v>2023</v>
      </c>
      <c r="N173" t="str">
        <f>VLOOKUP(A173,'Store Data'!$A:$B,2,0)</f>
        <v>Orange County</v>
      </c>
    </row>
    <row r="174" spans="1:14" ht="21" x14ac:dyDescent="0.2">
      <c r="A174" s="3" t="s">
        <v>30</v>
      </c>
      <c r="B174" s="3" t="str">
        <f>VLOOKUP(A174,'Store Data'!$E:$F,2,0)</f>
        <v>Genesis</v>
      </c>
      <c r="C174" s="10" t="s">
        <v>109</v>
      </c>
      <c r="D174" s="4">
        <v>7628</v>
      </c>
      <c r="E174" s="5">
        <v>21</v>
      </c>
      <c r="F174" s="5">
        <v>17</v>
      </c>
      <c r="G174" s="7">
        <v>2.2000000000000001E-3</v>
      </c>
      <c r="H174" s="5">
        <v>12</v>
      </c>
      <c r="I174" s="7">
        <v>0.70579999999999998</v>
      </c>
      <c r="J174" s="5">
        <v>1</v>
      </c>
      <c r="K174" s="5">
        <v>0</v>
      </c>
      <c r="L174" t="s">
        <v>121</v>
      </c>
      <c r="M174" s="9">
        <v>2023</v>
      </c>
      <c r="N174" t="str">
        <f>VLOOKUP(A174,'Store Data'!$A:$B,2,0)</f>
        <v>Texas</v>
      </c>
    </row>
    <row r="175" spans="1:14" ht="21" x14ac:dyDescent="0.2">
      <c r="A175" s="3" t="s">
        <v>31</v>
      </c>
      <c r="B175" s="3" t="str">
        <f>VLOOKUP(A175,'Store Data'!$E:$F,2,0)</f>
        <v>Honda</v>
      </c>
      <c r="C175" s="10" t="s">
        <v>107</v>
      </c>
      <c r="D175" s="4">
        <v>36734</v>
      </c>
      <c r="E175" s="5">
        <v>214</v>
      </c>
      <c r="F175" s="5">
        <v>197</v>
      </c>
      <c r="G175" s="7">
        <v>5.3E-3</v>
      </c>
      <c r="H175" s="5">
        <v>133</v>
      </c>
      <c r="I175" s="7">
        <v>0.67510000000000003</v>
      </c>
      <c r="J175" s="5">
        <v>27</v>
      </c>
      <c r="K175" s="5">
        <v>0</v>
      </c>
      <c r="L175" t="s">
        <v>121</v>
      </c>
      <c r="M175" s="9">
        <v>2023</v>
      </c>
      <c r="N175" t="str">
        <f>VLOOKUP(A175,'Store Data'!$A:$B,2,0)</f>
        <v>Texas</v>
      </c>
    </row>
    <row r="176" spans="1:14" ht="21" x14ac:dyDescent="0.2">
      <c r="A176" s="3" t="s">
        <v>33</v>
      </c>
      <c r="B176" s="3" t="str">
        <f>VLOOKUP(A176,'Store Data'!$E:$F,2,0)</f>
        <v>Honda</v>
      </c>
      <c r="C176" s="10" t="s">
        <v>109</v>
      </c>
      <c r="D176" s="4">
        <v>30426</v>
      </c>
      <c r="E176" s="5">
        <v>62</v>
      </c>
      <c r="F176" s="5">
        <v>55</v>
      </c>
      <c r="G176" s="7">
        <v>1.8E-3</v>
      </c>
      <c r="H176" s="5">
        <v>43</v>
      </c>
      <c r="I176" s="7">
        <v>0.78180000000000005</v>
      </c>
      <c r="J176" s="5">
        <v>0</v>
      </c>
      <c r="K176" s="5">
        <v>0</v>
      </c>
      <c r="L176" t="s">
        <v>121</v>
      </c>
      <c r="M176" s="9">
        <v>2023</v>
      </c>
      <c r="N176" t="str">
        <f>VLOOKUP(A176,'Store Data'!$A:$B,2,0)</f>
        <v>Southern CA</v>
      </c>
    </row>
    <row r="177" spans="1:14" ht="21" x14ac:dyDescent="0.2">
      <c r="A177" s="3" t="s">
        <v>34</v>
      </c>
      <c r="B177" s="3" t="str">
        <f>VLOOKUP(A177,'Store Data'!$E:$F,2,0)</f>
        <v>Hyundai</v>
      </c>
      <c r="C177" s="10" t="s">
        <v>111</v>
      </c>
      <c r="D177" s="4">
        <v>14933</v>
      </c>
      <c r="E177" s="5">
        <v>46</v>
      </c>
      <c r="F177" s="5">
        <v>34</v>
      </c>
      <c r="G177" s="7">
        <v>2.2000000000000001E-3</v>
      </c>
      <c r="H177" s="5">
        <v>22</v>
      </c>
      <c r="I177" s="7">
        <v>0.64700000000000002</v>
      </c>
      <c r="J177" s="5">
        <v>3</v>
      </c>
      <c r="K177" s="5">
        <v>0</v>
      </c>
      <c r="L177" t="s">
        <v>121</v>
      </c>
      <c r="M177" s="9">
        <v>2023</v>
      </c>
      <c r="N177" t="str">
        <f>VLOOKUP(A177,'Store Data'!$A:$B,2,0)</f>
        <v>Texas</v>
      </c>
    </row>
    <row r="178" spans="1:14" ht="21" x14ac:dyDescent="0.2">
      <c r="A178" s="3" t="s">
        <v>112</v>
      </c>
      <c r="B178" s="3" t="str">
        <f>VLOOKUP(A178,'Store Data'!$E:$F,2,0)</f>
        <v>Jaguar</v>
      </c>
      <c r="C178" s="10" t="s">
        <v>107</v>
      </c>
      <c r="D178" s="4">
        <v>5900</v>
      </c>
      <c r="E178" s="5">
        <v>13</v>
      </c>
      <c r="F178" s="5">
        <v>9</v>
      </c>
      <c r="G178" s="7">
        <v>1.5E-3</v>
      </c>
      <c r="H178" s="5">
        <v>3</v>
      </c>
      <c r="I178" s="7">
        <v>0.33329999999999999</v>
      </c>
      <c r="J178" s="5">
        <v>0</v>
      </c>
      <c r="K178" s="5">
        <v>0</v>
      </c>
      <c r="L178" t="s">
        <v>121</v>
      </c>
      <c r="M178" s="9">
        <v>2023</v>
      </c>
      <c r="N178" t="str">
        <f>VLOOKUP(A178,'Store Data'!$A:$B,2,0)</f>
        <v>Arizona</v>
      </c>
    </row>
    <row r="179" spans="1:14" ht="21" x14ac:dyDescent="0.2">
      <c r="A179" s="3" t="s">
        <v>35</v>
      </c>
      <c r="B179" s="3" t="str">
        <f>VLOOKUP(A179,'Store Data'!$E:$F,2,0)</f>
        <v>Acura</v>
      </c>
      <c r="C179" s="10" t="s">
        <v>107</v>
      </c>
      <c r="D179" s="4">
        <v>9758</v>
      </c>
      <c r="E179" s="5">
        <v>34</v>
      </c>
      <c r="F179" s="5">
        <v>30</v>
      </c>
      <c r="G179" s="7">
        <v>3.0000000000000001E-3</v>
      </c>
      <c r="H179" s="5">
        <v>26</v>
      </c>
      <c r="I179" s="7">
        <v>0.86660000000000004</v>
      </c>
      <c r="J179" s="5">
        <v>4</v>
      </c>
      <c r="K179" s="5">
        <v>0</v>
      </c>
      <c r="L179" t="s">
        <v>121</v>
      </c>
      <c r="M179" s="9">
        <v>2023</v>
      </c>
      <c r="N179" t="str">
        <f>VLOOKUP(A179,'Store Data'!$A:$B,2,0)</f>
        <v>Southern CA</v>
      </c>
    </row>
    <row r="180" spans="1:14" ht="21" x14ac:dyDescent="0.2">
      <c r="A180" s="3" t="s">
        <v>36</v>
      </c>
      <c r="B180" s="3" t="str">
        <f>VLOOKUP(A180,'Store Data'!$E:$F,2,0)</f>
        <v>Toyota</v>
      </c>
      <c r="C180" s="10" t="s">
        <v>109</v>
      </c>
      <c r="D180" s="4">
        <v>27988</v>
      </c>
      <c r="E180" s="5">
        <v>150</v>
      </c>
      <c r="F180" s="5">
        <v>141</v>
      </c>
      <c r="G180" s="7">
        <v>5.0000000000000001E-3</v>
      </c>
      <c r="H180" s="5">
        <v>122</v>
      </c>
      <c r="I180" s="7">
        <v>0.86519999999999997</v>
      </c>
      <c r="J180" s="5">
        <v>15</v>
      </c>
      <c r="K180" s="5">
        <v>0</v>
      </c>
      <c r="L180" t="s">
        <v>121</v>
      </c>
      <c r="M180" s="9">
        <v>2023</v>
      </c>
      <c r="N180" t="str">
        <f>VLOOKUP(A180,'Store Data'!$A:$B,2,0)</f>
        <v>Southern CA</v>
      </c>
    </row>
    <row r="181" spans="1:14" ht="21" x14ac:dyDescent="0.2">
      <c r="A181" s="3" t="s">
        <v>113</v>
      </c>
      <c r="B181" s="3" t="str">
        <f>VLOOKUP(A181,'Store Data'!$E:$F,2,0)</f>
        <v>Land Rover</v>
      </c>
      <c r="C181" s="3" t="s">
        <v>109</v>
      </c>
      <c r="D181" s="4">
        <v>14214</v>
      </c>
      <c r="E181" s="5">
        <v>68</v>
      </c>
      <c r="F181" s="5">
        <v>58</v>
      </c>
      <c r="G181" s="7">
        <v>4.0000000000000001E-3</v>
      </c>
      <c r="H181" s="5">
        <v>47</v>
      </c>
      <c r="I181" s="7">
        <v>0.81030000000000002</v>
      </c>
      <c r="J181" s="5">
        <v>8</v>
      </c>
      <c r="K181" s="5">
        <v>0</v>
      </c>
      <c r="L181" t="s">
        <v>121</v>
      </c>
      <c r="M181" s="9">
        <v>2023</v>
      </c>
      <c r="N181" t="str">
        <f>VLOOKUP(A181,'Store Data'!$A:$B,2,0)</f>
        <v>Arizona</v>
      </c>
    </row>
    <row r="182" spans="1:14" ht="21" x14ac:dyDescent="0.2">
      <c r="A182" s="3" t="s">
        <v>37</v>
      </c>
      <c r="B182" s="3" t="str">
        <f>VLOOKUP(A182,'Store Data'!$E:$F,2,0)</f>
        <v>Land Rover</v>
      </c>
      <c r="C182" s="3" t="s">
        <v>109</v>
      </c>
      <c r="D182" s="4">
        <v>15622</v>
      </c>
      <c r="E182" s="5">
        <v>118</v>
      </c>
      <c r="F182" s="5">
        <v>77</v>
      </c>
      <c r="G182" s="7">
        <v>4.8999999999999998E-3</v>
      </c>
      <c r="H182" s="5">
        <v>62</v>
      </c>
      <c r="I182" s="7">
        <v>0.80510000000000004</v>
      </c>
      <c r="J182" s="5">
        <v>10</v>
      </c>
      <c r="K182" s="5">
        <v>1</v>
      </c>
      <c r="L182" t="s">
        <v>121</v>
      </c>
      <c r="M182" s="9">
        <v>2023</v>
      </c>
      <c r="N182" t="str">
        <f>VLOOKUP(A182,'Store Data'!$A:$B,2,0)</f>
        <v>Arizona</v>
      </c>
    </row>
    <row r="183" spans="1:14" ht="21" x14ac:dyDescent="0.2">
      <c r="A183" s="3" t="s">
        <v>39</v>
      </c>
      <c r="B183" s="3" t="str">
        <f>VLOOKUP(A183,'Store Data'!$E:$F,2,0)</f>
        <v>Lexus</v>
      </c>
      <c r="C183" s="3" t="s">
        <v>107</v>
      </c>
      <c r="D183" s="4">
        <v>23291</v>
      </c>
      <c r="E183" s="5">
        <v>123</v>
      </c>
      <c r="F183" s="5">
        <v>118</v>
      </c>
      <c r="G183" s="7">
        <v>5.0000000000000001E-3</v>
      </c>
      <c r="H183" s="5">
        <v>86</v>
      </c>
      <c r="I183" s="7">
        <v>0.7288</v>
      </c>
      <c r="J183" s="5">
        <v>9</v>
      </c>
      <c r="K183" s="5">
        <v>0</v>
      </c>
      <c r="L183" t="s">
        <v>121</v>
      </c>
      <c r="M183" s="9">
        <v>2023</v>
      </c>
      <c r="N183" t="str">
        <f>VLOOKUP(A183,'Store Data'!$A:$B,2,0)</f>
        <v>Southern CA</v>
      </c>
    </row>
    <row r="184" spans="1:14" ht="21" x14ac:dyDescent="0.2">
      <c r="A184" s="3" t="s">
        <v>38</v>
      </c>
      <c r="B184" s="3" t="str">
        <f>VLOOKUP(A184,'Store Data'!$E:$F,2,0)</f>
        <v>Lexus</v>
      </c>
      <c r="C184" s="3" t="s">
        <v>109</v>
      </c>
      <c r="D184" s="4">
        <v>30681</v>
      </c>
      <c r="E184" s="5">
        <v>183</v>
      </c>
      <c r="F184" s="5">
        <v>153</v>
      </c>
      <c r="G184" s="7">
        <v>4.8999999999999998E-3</v>
      </c>
      <c r="H184" s="5">
        <v>119</v>
      </c>
      <c r="I184" s="7">
        <v>0.77769999999999995</v>
      </c>
      <c r="J184" s="5">
        <v>8</v>
      </c>
      <c r="K184" s="5">
        <v>0</v>
      </c>
      <c r="L184" t="s">
        <v>121</v>
      </c>
      <c r="M184" s="9">
        <v>2023</v>
      </c>
      <c r="N184" t="str">
        <f>VLOOKUP(A184,'Store Data'!$A:$B,2,0)</f>
        <v>Texas</v>
      </c>
    </row>
    <row r="185" spans="1:14" ht="21" x14ac:dyDescent="0.2">
      <c r="A185" s="3" t="s">
        <v>114</v>
      </c>
      <c r="B185" s="3" t="str">
        <f>VLOOKUP(A185,'Store Data'!$E:$F,2,0)</f>
        <v>Lexus</v>
      </c>
      <c r="C185" s="3" t="s">
        <v>107</v>
      </c>
      <c r="D185" s="4">
        <v>18065</v>
      </c>
      <c r="E185" s="5">
        <v>65</v>
      </c>
      <c r="F185" s="5">
        <v>57</v>
      </c>
      <c r="G185" s="7">
        <v>3.0999999999999999E-3</v>
      </c>
      <c r="H185" s="5">
        <v>39</v>
      </c>
      <c r="I185" s="7">
        <v>0.68420000000000003</v>
      </c>
      <c r="J185" s="5">
        <v>1</v>
      </c>
      <c r="K185" s="5">
        <v>1</v>
      </c>
      <c r="L185" t="s">
        <v>121</v>
      </c>
      <c r="M185" s="9">
        <v>2023</v>
      </c>
      <c r="N185" t="str">
        <f>VLOOKUP(A185,'Store Data'!$A:$B,2,0)</f>
        <v>Arizona</v>
      </c>
    </row>
    <row r="186" spans="1:14" ht="21" x14ac:dyDescent="0.2">
      <c r="A186" s="3" t="s">
        <v>40</v>
      </c>
      <c r="B186" s="3" t="str">
        <f>VLOOKUP(A186,'Store Data'!$E:$F,2,0)</f>
        <v>Lincoln</v>
      </c>
      <c r="C186" s="3" t="s">
        <v>109</v>
      </c>
      <c r="D186" s="4">
        <v>6355</v>
      </c>
      <c r="E186" s="5">
        <v>24</v>
      </c>
      <c r="F186" s="5">
        <v>19</v>
      </c>
      <c r="G186" s="7">
        <v>2.8999999999999998E-3</v>
      </c>
      <c r="H186" s="5">
        <v>17</v>
      </c>
      <c r="I186" s="7">
        <v>0.89470000000000005</v>
      </c>
      <c r="J186" s="5">
        <v>0</v>
      </c>
      <c r="K186" s="5">
        <v>0</v>
      </c>
      <c r="L186" t="s">
        <v>121</v>
      </c>
      <c r="M186" s="9">
        <v>2023</v>
      </c>
      <c r="N186" t="str">
        <f>VLOOKUP(A186,'Store Data'!$A:$B,2,0)</f>
        <v>Orange County</v>
      </c>
    </row>
    <row r="187" spans="1:14" ht="21" x14ac:dyDescent="0.2">
      <c r="A187" s="3" t="s">
        <v>115</v>
      </c>
      <c r="B187" s="3" t="str">
        <f>VLOOKUP(A187,'Store Data'!$E:$F,2,0)</f>
        <v>Acura</v>
      </c>
      <c r="C187" s="3" t="s">
        <v>109</v>
      </c>
      <c r="D187" s="4">
        <v>10813</v>
      </c>
      <c r="E187" s="5">
        <v>44</v>
      </c>
      <c r="F187" s="5">
        <v>41</v>
      </c>
      <c r="G187" s="7">
        <v>3.7000000000000002E-3</v>
      </c>
      <c r="H187" s="5">
        <v>35</v>
      </c>
      <c r="I187" s="7">
        <v>0.85360000000000003</v>
      </c>
      <c r="J187" s="5">
        <v>3</v>
      </c>
      <c r="K187" s="5">
        <v>0</v>
      </c>
      <c r="L187" t="s">
        <v>121</v>
      </c>
      <c r="M187" s="9">
        <v>2023</v>
      </c>
      <c r="N187" t="str">
        <f>VLOOKUP(A187,'Store Data'!$A:$B,2,0)</f>
        <v>Northern CA</v>
      </c>
    </row>
    <row r="188" spans="1:14" ht="21" x14ac:dyDescent="0.2">
      <c r="A188" s="3" t="s">
        <v>44</v>
      </c>
      <c r="B188" s="3" t="str">
        <f>VLOOKUP(A188,'Store Data'!$E:$F,2,0)</f>
        <v>MINI</v>
      </c>
      <c r="C188" s="3" t="s">
        <v>107</v>
      </c>
      <c r="D188" s="4">
        <v>5732</v>
      </c>
      <c r="E188" s="5">
        <v>39</v>
      </c>
      <c r="F188" s="5">
        <v>33</v>
      </c>
      <c r="G188" s="7">
        <v>5.7000000000000002E-3</v>
      </c>
      <c r="H188" s="5">
        <v>28</v>
      </c>
      <c r="I188" s="7">
        <v>0.84840000000000004</v>
      </c>
      <c r="J188" s="5">
        <v>4</v>
      </c>
      <c r="K188" s="5">
        <v>0</v>
      </c>
      <c r="L188" t="s">
        <v>121</v>
      </c>
      <c r="M188" s="9">
        <v>2023</v>
      </c>
      <c r="N188" t="str">
        <f>VLOOKUP(A188,'Store Data'!$A:$B,2,0)</f>
        <v>Arizona</v>
      </c>
    </row>
    <row r="189" spans="1:14" ht="21" x14ac:dyDescent="0.2">
      <c r="A189" s="3" t="s">
        <v>45</v>
      </c>
      <c r="B189" s="3" t="str">
        <f>VLOOKUP(A189,'Store Data'!$E:$F,2,0)</f>
        <v>MINI</v>
      </c>
      <c r="C189" s="3" t="s">
        <v>109</v>
      </c>
      <c r="D189" s="4">
        <v>10734</v>
      </c>
      <c r="E189" s="5">
        <v>21</v>
      </c>
      <c r="F189" s="5">
        <v>17</v>
      </c>
      <c r="G189" s="7">
        <v>1.5E-3</v>
      </c>
      <c r="H189" s="5">
        <v>14</v>
      </c>
      <c r="I189" s="7">
        <v>0.82350000000000001</v>
      </c>
      <c r="J189" s="5">
        <v>2</v>
      </c>
      <c r="K189" s="5">
        <v>0</v>
      </c>
      <c r="L189" t="s">
        <v>121</v>
      </c>
      <c r="M189" s="9">
        <v>2023</v>
      </c>
      <c r="N189" t="str">
        <f>VLOOKUP(A189,'Store Data'!$A:$B,2,0)</f>
        <v>Southern CA</v>
      </c>
    </row>
    <row r="190" spans="1:14" ht="21" x14ac:dyDescent="0.2">
      <c r="A190" s="3" t="s">
        <v>48</v>
      </c>
      <c r="B190" s="3" t="str">
        <f>VLOOKUP(A190,'Store Data'!$E:$F,2,0)</f>
        <v>MINI</v>
      </c>
      <c r="C190" s="10" t="s">
        <v>111</v>
      </c>
      <c r="D190" s="4">
        <v>6582</v>
      </c>
      <c r="E190" s="5">
        <v>21</v>
      </c>
      <c r="F190" s="5">
        <v>20</v>
      </c>
      <c r="G190" s="7">
        <v>3.0000000000000001E-3</v>
      </c>
      <c r="H190" s="5">
        <v>14</v>
      </c>
      <c r="I190" s="7">
        <v>0.7</v>
      </c>
      <c r="J190" s="5">
        <v>2</v>
      </c>
      <c r="K190" s="5">
        <v>0</v>
      </c>
      <c r="L190" t="s">
        <v>121</v>
      </c>
      <c r="M190" s="9">
        <v>2023</v>
      </c>
      <c r="N190" t="str">
        <f>VLOOKUP(A190,'Store Data'!$A:$B,2,0)</f>
        <v>Northern CA</v>
      </c>
    </row>
    <row r="191" spans="1:14" ht="21" x14ac:dyDescent="0.2">
      <c r="A191" s="3" t="s">
        <v>53</v>
      </c>
      <c r="B191" s="3" t="str">
        <f>VLOOKUP(A191,'Store Data'!$E:$F,2,0)</f>
        <v>MINI</v>
      </c>
      <c r="C191" s="10" t="s">
        <v>111</v>
      </c>
      <c r="D191" s="4">
        <v>6374</v>
      </c>
      <c r="E191" s="5">
        <v>12</v>
      </c>
      <c r="F191" s="5">
        <v>12</v>
      </c>
      <c r="G191" s="7">
        <v>1.8E-3</v>
      </c>
      <c r="H191" s="5">
        <v>11</v>
      </c>
      <c r="I191" s="7">
        <v>0.91659999999999997</v>
      </c>
      <c r="J191" s="5">
        <v>1</v>
      </c>
      <c r="K191" s="5">
        <v>0</v>
      </c>
      <c r="L191" t="s">
        <v>121</v>
      </c>
      <c r="M191" s="9">
        <v>2023</v>
      </c>
      <c r="N191" t="str">
        <f>VLOOKUP(A191,'Store Data'!$A:$B,2,0)</f>
        <v>Orange County</v>
      </c>
    </row>
    <row r="192" spans="1:14" ht="21" x14ac:dyDescent="0.2">
      <c r="A192" s="3" t="s">
        <v>58</v>
      </c>
      <c r="B192" s="3" t="str">
        <f>VLOOKUP(A192,'Store Data'!$E:$F,2,0)</f>
        <v>MINI</v>
      </c>
      <c r="C192" s="10" t="s">
        <v>111</v>
      </c>
      <c r="D192" s="4">
        <v>5308</v>
      </c>
      <c r="E192" s="5">
        <v>47</v>
      </c>
      <c r="F192" s="5">
        <v>44</v>
      </c>
      <c r="G192" s="7">
        <v>8.2000000000000007E-3</v>
      </c>
      <c r="H192" s="5">
        <v>35</v>
      </c>
      <c r="I192" s="7">
        <v>0.7954</v>
      </c>
      <c r="J192" s="5">
        <v>1</v>
      </c>
      <c r="K192" s="5">
        <v>1</v>
      </c>
      <c r="L192" t="s">
        <v>121</v>
      </c>
      <c r="M192" s="9">
        <v>2023</v>
      </c>
      <c r="N192" t="str">
        <f>VLOOKUP(A192,'Store Data'!$A:$B,2,0)</f>
        <v>Southern CA</v>
      </c>
    </row>
    <row r="193" spans="1:14" ht="21" x14ac:dyDescent="0.2">
      <c r="A193" s="3" t="s">
        <v>116</v>
      </c>
      <c r="B193" s="3" t="str">
        <f>VLOOKUP(A193,'Store Data'!$E:$F,2,0)</f>
        <v>MINI</v>
      </c>
      <c r="C193" s="10" t="s">
        <v>109</v>
      </c>
      <c r="D193" s="4">
        <v>6365</v>
      </c>
      <c r="E193" s="5">
        <v>21</v>
      </c>
      <c r="F193" s="5">
        <v>20</v>
      </c>
      <c r="G193" s="7">
        <v>3.0999999999999999E-3</v>
      </c>
      <c r="H193" s="5">
        <v>14</v>
      </c>
      <c r="I193" s="7">
        <v>0.7</v>
      </c>
      <c r="J193" s="5">
        <v>2</v>
      </c>
      <c r="K193" s="5">
        <v>0</v>
      </c>
      <c r="L193" t="s">
        <v>121</v>
      </c>
      <c r="M193" s="9">
        <v>2023</v>
      </c>
      <c r="N193" t="str">
        <f>VLOOKUP(A193,'Store Data'!$A:$B,2,0)</f>
        <v>Arizona</v>
      </c>
    </row>
    <row r="194" spans="1:14" ht="21" x14ac:dyDescent="0.2">
      <c r="A194" s="3" t="s">
        <v>41</v>
      </c>
      <c r="B194" s="3" t="str">
        <f>VLOOKUP(A194,'Store Data'!$E:$F,2,0)</f>
        <v>Mazda</v>
      </c>
      <c r="C194" s="10" t="s">
        <v>107</v>
      </c>
      <c r="D194" s="4">
        <v>23548</v>
      </c>
      <c r="E194" s="5">
        <v>62</v>
      </c>
      <c r="F194" s="5">
        <v>54</v>
      </c>
      <c r="G194" s="7">
        <v>2.2000000000000001E-3</v>
      </c>
      <c r="H194" s="5">
        <v>43</v>
      </c>
      <c r="I194" s="7">
        <v>0.79620000000000002</v>
      </c>
      <c r="J194" s="5">
        <v>7</v>
      </c>
      <c r="K194" s="5">
        <v>1</v>
      </c>
      <c r="L194" t="s">
        <v>121</v>
      </c>
      <c r="M194" s="9">
        <v>2023</v>
      </c>
      <c r="N194" t="str">
        <f>VLOOKUP(A194,'Store Data'!$A:$B,2,0)</f>
        <v>Southern CA</v>
      </c>
    </row>
    <row r="195" spans="1:14" ht="21" x14ac:dyDescent="0.2">
      <c r="A195" s="3" t="s">
        <v>117</v>
      </c>
      <c r="B195" s="3" t="str">
        <f>VLOOKUP(A195,'Store Data'!$E:$F,2,0)</f>
        <v>Mercedes-Benz</v>
      </c>
      <c r="C195" s="10" t="s">
        <v>109</v>
      </c>
      <c r="D195" s="4">
        <v>18671</v>
      </c>
      <c r="E195" s="5">
        <v>55</v>
      </c>
      <c r="F195" s="5">
        <v>50</v>
      </c>
      <c r="G195" s="7">
        <v>2.5999999999999999E-3</v>
      </c>
      <c r="H195" s="5">
        <v>34</v>
      </c>
      <c r="I195" s="7">
        <v>0.68</v>
      </c>
      <c r="J195" s="5">
        <v>6</v>
      </c>
      <c r="K195" s="5">
        <v>0</v>
      </c>
      <c r="L195" t="s">
        <v>121</v>
      </c>
      <c r="M195" s="9">
        <v>2023</v>
      </c>
      <c r="N195" t="str">
        <f>VLOOKUP(A195,'Store Data'!$A:$B,2,0)</f>
        <v>Arizona</v>
      </c>
    </row>
    <row r="196" spans="1:14" ht="21" x14ac:dyDescent="0.2">
      <c r="A196" s="3" t="s">
        <v>43</v>
      </c>
      <c r="B196" s="3" t="str">
        <f>VLOOKUP(A196,'Store Data'!$E:$F,2,0)</f>
        <v>Mercedes-Benz</v>
      </c>
      <c r="C196" s="10" t="s">
        <v>111</v>
      </c>
      <c r="D196" s="4">
        <v>25787</v>
      </c>
      <c r="E196" s="5">
        <v>93</v>
      </c>
      <c r="F196" s="5">
        <v>86</v>
      </c>
      <c r="G196" s="7">
        <v>3.3E-3</v>
      </c>
      <c r="H196" s="5">
        <v>75</v>
      </c>
      <c r="I196" s="7">
        <v>0.872</v>
      </c>
      <c r="J196" s="5">
        <v>6</v>
      </c>
      <c r="K196" s="5">
        <v>0</v>
      </c>
      <c r="L196" t="s">
        <v>121</v>
      </c>
      <c r="M196" s="9">
        <v>2023</v>
      </c>
      <c r="N196" t="str">
        <f>VLOOKUP(A196,'Store Data'!$A:$B,2,0)</f>
        <v>Southern CA</v>
      </c>
    </row>
    <row r="197" spans="1:14" ht="21" x14ac:dyDescent="0.2">
      <c r="A197" s="3" t="s">
        <v>60</v>
      </c>
      <c r="B197" s="3" t="str">
        <f>VLOOKUP(A197,'Store Data'!$E:$F,2,0)</f>
        <v>BMW</v>
      </c>
      <c r="C197" s="10" t="s">
        <v>107</v>
      </c>
      <c r="D197" s="4">
        <v>33072</v>
      </c>
      <c r="E197" s="5">
        <v>119</v>
      </c>
      <c r="F197" s="5">
        <v>106</v>
      </c>
      <c r="G197" s="7">
        <v>3.2000000000000002E-3</v>
      </c>
      <c r="H197" s="5">
        <v>94</v>
      </c>
      <c r="I197" s="7">
        <v>0.88670000000000004</v>
      </c>
      <c r="J197" s="5">
        <v>10</v>
      </c>
      <c r="K197" s="5">
        <v>0</v>
      </c>
      <c r="L197" t="s">
        <v>121</v>
      </c>
      <c r="M197" s="9">
        <v>2023</v>
      </c>
      <c r="N197" t="str">
        <f>VLOOKUP(A197,'Store Data'!$A:$B,2,0)</f>
        <v>Northern CA</v>
      </c>
    </row>
    <row r="198" spans="1:14" ht="21" x14ac:dyDescent="0.2">
      <c r="A198" s="3" t="s">
        <v>62</v>
      </c>
      <c r="B198" s="3" t="str">
        <f>VLOOKUP(A198,'Store Data'!$E:$F,2,0)</f>
        <v>Porsche</v>
      </c>
      <c r="C198" s="10" t="s">
        <v>107</v>
      </c>
      <c r="D198" s="4">
        <v>19201</v>
      </c>
      <c r="E198" s="5">
        <v>81</v>
      </c>
      <c r="F198" s="5">
        <v>73</v>
      </c>
      <c r="G198" s="7">
        <v>3.8E-3</v>
      </c>
      <c r="H198" s="5">
        <v>59</v>
      </c>
      <c r="I198" s="7">
        <v>0.80820000000000003</v>
      </c>
      <c r="J198" s="5">
        <v>5</v>
      </c>
      <c r="K198" s="5">
        <v>0</v>
      </c>
      <c r="L198" t="s">
        <v>121</v>
      </c>
      <c r="M198" s="9">
        <v>2023</v>
      </c>
      <c r="N198" t="str">
        <f>VLOOKUP(A198,'Store Data'!$A:$B,2,0)</f>
        <v>Arizona</v>
      </c>
    </row>
    <row r="199" spans="1:14" ht="21" x14ac:dyDescent="0.2">
      <c r="A199" s="3" t="s">
        <v>64</v>
      </c>
      <c r="B199" s="3" t="str">
        <f>VLOOKUP(A199,'Store Data'!$E:$F,2,0)</f>
        <v>Porsche</v>
      </c>
      <c r="C199" s="10" t="s">
        <v>109</v>
      </c>
      <c r="D199" s="4">
        <v>13930</v>
      </c>
      <c r="E199" s="5">
        <v>45</v>
      </c>
      <c r="F199" s="5">
        <v>37</v>
      </c>
      <c r="G199" s="7">
        <v>2.5999999999999999E-3</v>
      </c>
      <c r="H199" s="5">
        <v>28</v>
      </c>
      <c r="I199" s="7">
        <v>0.75670000000000004</v>
      </c>
      <c r="J199" s="5">
        <v>3</v>
      </c>
      <c r="K199" s="5">
        <v>0</v>
      </c>
      <c r="L199" t="s">
        <v>121</v>
      </c>
      <c r="M199" s="9">
        <v>2023</v>
      </c>
      <c r="N199" t="str">
        <f>VLOOKUP(A199,'Store Data'!$A:$B,2,0)</f>
        <v>Northern CA</v>
      </c>
    </row>
    <row r="200" spans="1:14" ht="21" x14ac:dyDescent="0.2">
      <c r="A200" s="3" t="s">
        <v>66</v>
      </c>
      <c r="B200" s="3" t="str">
        <f>VLOOKUP(A200,'Store Data'!$E:$F,2,0)</f>
        <v>Honda</v>
      </c>
      <c r="C200" s="3" t="s">
        <v>109</v>
      </c>
      <c r="D200" s="4">
        <v>42087</v>
      </c>
      <c r="E200" s="5">
        <v>352</v>
      </c>
      <c r="F200" s="5">
        <v>331</v>
      </c>
      <c r="G200" s="7">
        <v>7.7999999999999996E-3</v>
      </c>
      <c r="H200" s="5">
        <v>261</v>
      </c>
      <c r="I200" s="7">
        <v>0.78849999999999998</v>
      </c>
      <c r="J200" s="5">
        <v>37</v>
      </c>
      <c r="K200" s="5">
        <v>0</v>
      </c>
      <c r="L200" t="s">
        <v>121</v>
      </c>
      <c r="M200" s="9">
        <v>2023</v>
      </c>
      <c r="N200" t="str">
        <f>VLOOKUP(A200,'Store Data'!$A:$B,2,0)</f>
        <v>Texas</v>
      </c>
    </row>
    <row r="201" spans="1:14" ht="21" x14ac:dyDescent="0.2">
      <c r="A201" s="3" t="s">
        <v>67</v>
      </c>
      <c r="B201" s="3" t="str">
        <f>VLOOKUP(A201,'Store Data'!$E:$F,2,0)</f>
        <v>Hyundai</v>
      </c>
      <c r="C201" s="3" t="s">
        <v>109</v>
      </c>
      <c r="D201" s="4">
        <v>28638</v>
      </c>
      <c r="E201" s="5">
        <v>206</v>
      </c>
      <c r="F201" s="5">
        <v>183</v>
      </c>
      <c r="G201" s="7">
        <v>6.3E-3</v>
      </c>
      <c r="H201" s="5">
        <v>134</v>
      </c>
      <c r="I201" s="7">
        <v>0.73219999999999996</v>
      </c>
      <c r="J201" s="5">
        <v>13</v>
      </c>
      <c r="K201" s="5">
        <v>0</v>
      </c>
      <c r="L201" t="s">
        <v>121</v>
      </c>
      <c r="M201" s="9">
        <v>2023</v>
      </c>
      <c r="N201" t="str">
        <f>VLOOKUP(A201,'Store Data'!$A:$B,2,0)</f>
        <v>Texas</v>
      </c>
    </row>
    <row r="202" spans="1:14" ht="21" x14ac:dyDescent="0.2">
      <c r="A202" s="3" t="s">
        <v>68</v>
      </c>
      <c r="B202" s="3" t="str">
        <f>VLOOKUP(A202,'Store Data'!$E:$F,2,0)</f>
        <v>Toyota</v>
      </c>
      <c r="C202" s="3" t="s">
        <v>107</v>
      </c>
      <c r="D202" s="4">
        <v>42263</v>
      </c>
      <c r="E202" s="5">
        <v>327</v>
      </c>
      <c r="F202" s="5">
        <v>263</v>
      </c>
      <c r="G202" s="7">
        <v>6.1999999999999998E-3</v>
      </c>
      <c r="H202" s="5">
        <v>131</v>
      </c>
      <c r="I202" s="7">
        <v>0.498</v>
      </c>
      <c r="J202" s="5">
        <v>17</v>
      </c>
      <c r="K202" s="5">
        <v>0</v>
      </c>
      <c r="L202" t="s">
        <v>121</v>
      </c>
      <c r="M202" s="9">
        <v>2023</v>
      </c>
      <c r="N202" t="str">
        <f>VLOOKUP(A202,'Store Data'!$A:$B,2,0)</f>
        <v>Texas</v>
      </c>
    </row>
    <row r="203" spans="1:14" ht="21" x14ac:dyDescent="0.2">
      <c r="A203" s="3" t="s">
        <v>70</v>
      </c>
      <c r="B203" s="3" t="str">
        <f>VLOOKUP(A203,'Store Data'!$E:$F,2,0)</f>
        <v>Subaru</v>
      </c>
      <c r="C203" s="3" t="s">
        <v>109</v>
      </c>
      <c r="D203" s="4">
        <v>15818</v>
      </c>
      <c r="E203" s="5">
        <v>41</v>
      </c>
      <c r="F203" s="5">
        <v>37</v>
      </c>
      <c r="G203" s="7">
        <v>2.3E-3</v>
      </c>
      <c r="H203" s="5">
        <v>33</v>
      </c>
      <c r="I203" s="7">
        <v>0.89180000000000004</v>
      </c>
      <c r="J203" s="5">
        <v>4</v>
      </c>
      <c r="K203" s="5">
        <v>0</v>
      </c>
      <c r="L203" t="s">
        <v>121</v>
      </c>
      <c r="M203" s="9">
        <v>2023</v>
      </c>
      <c r="N203" t="str">
        <f>VLOOKUP(A203,'Store Data'!$A:$B,2,0)</f>
        <v>Orange County</v>
      </c>
    </row>
    <row r="204" spans="1:14" ht="21" x14ac:dyDescent="0.2">
      <c r="A204" s="3" t="s">
        <v>118</v>
      </c>
      <c r="B204" s="3" t="str">
        <f>VLOOKUP(A204,'Store Data'!$E:$F,2,0)</f>
        <v>Honda</v>
      </c>
      <c r="C204" s="3" t="s">
        <v>107</v>
      </c>
      <c r="D204" s="4">
        <v>40950</v>
      </c>
      <c r="E204" s="5">
        <v>219</v>
      </c>
      <c r="F204" s="5">
        <v>194</v>
      </c>
      <c r="G204" s="7">
        <v>4.7000000000000002E-3</v>
      </c>
      <c r="H204" s="5">
        <v>143</v>
      </c>
      <c r="I204" s="7">
        <v>0.73709999999999998</v>
      </c>
      <c r="J204" s="5">
        <v>13</v>
      </c>
      <c r="K204" s="5">
        <v>3</v>
      </c>
      <c r="L204" t="s">
        <v>121</v>
      </c>
      <c r="M204" s="9">
        <v>2023</v>
      </c>
      <c r="N204" t="str">
        <f>VLOOKUP(A204,'Store Data'!$A:$B,2,0)</f>
        <v>Arizona</v>
      </c>
    </row>
    <row r="205" spans="1:14" ht="21" x14ac:dyDescent="0.2">
      <c r="A205" s="3" t="s">
        <v>73</v>
      </c>
      <c r="B205" s="3" t="str">
        <f>VLOOKUP(A205,'Store Data'!$E:$F,2,0)</f>
        <v>Toyota</v>
      </c>
      <c r="C205" s="3" t="s">
        <v>109</v>
      </c>
      <c r="D205" s="4">
        <v>22977</v>
      </c>
      <c r="E205" s="5">
        <v>95</v>
      </c>
      <c r="F205" s="5">
        <v>91</v>
      </c>
      <c r="G205" s="7">
        <v>3.8999999999999998E-3</v>
      </c>
      <c r="H205" s="5">
        <v>71</v>
      </c>
      <c r="I205" s="7">
        <v>0.7802</v>
      </c>
      <c r="J205" s="5">
        <v>9</v>
      </c>
      <c r="K205" s="5">
        <v>0</v>
      </c>
      <c r="L205" t="s">
        <v>121</v>
      </c>
      <c r="M205" s="9">
        <v>2023</v>
      </c>
      <c r="N205" t="str">
        <f>VLOOKUP(A205,'Store Data'!$A:$B,2,0)</f>
        <v>Northern CA</v>
      </c>
    </row>
    <row r="206" spans="1:14" ht="21" x14ac:dyDescent="0.2">
      <c r="A206" s="3" t="s">
        <v>75</v>
      </c>
      <c r="B206" s="3" t="str">
        <f>VLOOKUP(A206,'Store Data'!$E:$F,2,0)</f>
        <v>Toyota</v>
      </c>
      <c r="C206" s="3" t="s">
        <v>109</v>
      </c>
      <c r="D206" s="4">
        <v>39675</v>
      </c>
      <c r="E206" s="5">
        <v>200</v>
      </c>
      <c r="F206" s="5">
        <v>158</v>
      </c>
      <c r="G206" s="7">
        <v>3.8999999999999998E-3</v>
      </c>
      <c r="H206" s="5">
        <v>133</v>
      </c>
      <c r="I206" s="7">
        <v>0.8417</v>
      </c>
      <c r="J206" s="5">
        <v>13</v>
      </c>
      <c r="K206" s="5">
        <v>1</v>
      </c>
      <c r="L206" t="s">
        <v>121</v>
      </c>
      <c r="M206" s="9">
        <v>2023</v>
      </c>
      <c r="N206" t="str">
        <f>VLOOKUP(A206,'Store Data'!$A:$B,2,0)</f>
        <v>Texas</v>
      </c>
    </row>
    <row r="207" spans="1:14" ht="21" x14ac:dyDescent="0.2">
      <c r="A207" s="3" t="s">
        <v>77</v>
      </c>
      <c r="B207" s="3" t="str">
        <f>VLOOKUP(A207,'Store Data'!$E:$F,2,0)</f>
        <v>Toyota</v>
      </c>
      <c r="C207" s="3" t="s">
        <v>107</v>
      </c>
      <c r="D207" s="4">
        <v>15675</v>
      </c>
      <c r="E207" s="5">
        <v>80</v>
      </c>
      <c r="F207" s="5">
        <v>71</v>
      </c>
      <c r="G207" s="7">
        <v>4.4999999999999997E-3</v>
      </c>
      <c r="H207" s="5">
        <v>46</v>
      </c>
      <c r="I207" s="7">
        <v>0.64780000000000004</v>
      </c>
      <c r="J207" s="5">
        <v>2</v>
      </c>
      <c r="K207" s="5">
        <v>0</v>
      </c>
      <c r="L207" t="s">
        <v>121</v>
      </c>
      <c r="M207" s="9">
        <v>2023</v>
      </c>
      <c r="N207" t="str">
        <f>VLOOKUP(A207,'Store Data'!$A:$B,2,0)</f>
        <v>Arizona</v>
      </c>
    </row>
    <row r="208" spans="1:14" ht="21" x14ac:dyDescent="0.2">
      <c r="A208" s="3" t="s">
        <v>79</v>
      </c>
      <c r="B208" s="3" t="str">
        <f>VLOOKUP(A208,'Store Data'!$E:$F,2,0)</f>
        <v>Volkswagen</v>
      </c>
      <c r="C208" s="3" t="s">
        <v>109</v>
      </c>
      <c r="D208" s="4">
        <v>15533</v>
      </c>
      <c r="E208" s="5">
        <v>34</v>
      </c>
      <c r="F208" s="5">
        <v>29</v>
      </c>
      <c r="G208" s="7">
        <v>1.8E-3</v>
      </c>
      <c r="H208" s="5">
        <v>19</v>
      </c>
      <c r="I208" s="7">
        <v>0.65510000000000002</v>
      </c>
      <c r="J208" s="5">
        <v>1</v>
      </c>
      <c r="K208" s="5">
        <v>1</v>
      </c>
      <c r="L208" t="s">
        <v>121</v>
      </c>
      <c r="M208" s="9">
        <v>2023</v>
      </c>
      <c r="N208" t="str">
        <f>VLOOKUP(A208,'Store Data'!$A:$B,2,0)</f>
        <v>Arizona</v>
      </c>
    </row>
    <row r="209" spans="1:14" ht="21" x14ac:dyDescent="0.2">
      <c r="A209" s="3" t="s">
        <v>81</v>
      </c>
      <c r="B209" s="3" t="str">
        <f>VLOOKUP(A209,'Store Data'!$E:$F,2,0)</f>
        <v>Volkswagen</v>
      </c>
      <c r="C209" s="10" t="s">
        <v>111</v>
      </c>
      <c r="D209" s="4">
        <v>19971</v>
      </c>
      <c r="E209" s="5">
        <v>73</v>
      </c>
      <c r="F209" s="5">
        <v>62</v>
      </c>
      <c r="G209" s="7">
        <v>3.0999999999999999E-3</v>
      </c>
      <c r="H209" s="5">
        <v>44</v>
      </c>
      <c r="I209" s="7">
        <v>0.70960000000000001</v>
      </c>
      <c r="J209" s="5">
        <v>4</v>
      </c>
      <c r="K209" s="5">
        <v>0</v>
      </c>
      <c r="L209" t="s">
        <v>121</v>
      </c>
      <c r="M209" s="9">
        <v>2023</v>
      </c>
      <c r="N209" t="str">
        <f>VLOOKUP(A209,'Store Data'!$A:$B,2,0)</f>
        <v>Orange County</v>
      </c>
    </row>
    <row r="210" spans="1:14" ht="21" x14ac:dyDescent="0.2">
      <c r="A210" s="3" t="s">
        <v>11</v>
      </c>
      <c r="B210" s="3" t="str">
        <f>VLOOKUP(A210,'Store Data'!$E:$F,2,0)</f>
        <v>Acura</v>
      </c>
      <c r="C210" s="10" t="s">
        <v>111</v>
      </c>
      <c r="D210" s="4">
        <v>15087</v>
      </c>
      <c r="E210" s="5">
        <v>77</v>
      </c>
      <c r="F210" s="5">
        <v>67</v>
      </c>
      <c r="G210" s="7">
        <v>4.4000000000000003E-3</v>
      </c>
      <c r="H210" s="5">
        <v>58</v>
      </c>
      <c r="I210" s="7">
        <v>0.86560000000000004</v>
      </c>
      <c r="J210" s="5">
        <v>12</v>
      </c>
      <c r="K210" s="5">
        <v>0</v>
      </c>
      <c r="L210" t="s">
        <v>122</v>
      </c>
      <c r="M210" s="9">
        <v>2023</v>
      </c>
      <c r="N210" t="str">
        <f>VLOOKUP(A210,'Store Data'!$A:$B,2,0)</f>
        <v>Arizona</v>
      </c>
    </row>
    <row r="211" spans="1:14" ht="21" x14ac:dyDescent="0.2">
      <c r="A211" s="3" t="s">
        <v>16</v>
      </c>
      <c r="B211" s="3" t="str">
        <f>VLOOKUP(A211,'Store Data'!$E:$F,2,0)</f>
        <v>Acura</v>
      </c>
      <c r="C211" s="10" t="s">
        <v>111</v>
      </c>
      <c r="D211" s="4">
        <v>13583</v>
      </c>
      <c r="E211" s="5">
        <v>24</v>
      </c>
      <c r="F211" s="5">
        <v>22</v>
      </c>
      <c r="G211" s="7">
        <v>1.6000000000000001E-3</v>
      </c>
      <c r="H211" s="5">
        <v>17</v>
      </c>
      <c r="I211" s="7">
        <v>0.77270000000000005</v>
      </c>
      <c r="J211" s="5">
        <v>2</v>
      </c>
      <c r="K211" s="5">
        <v>0</v>
      </c>
      <c r="L211" t="s">
        <v>122</v>
      </c>
      <c r="M211" s="9">
        <v>2023</v>
      </c>
      <c r="N211" t="str">
        <f>VLOOKUP(A211,'Store Data'!$A:$B,2,0)</f>
        <v>Southern CA</v>
      </c>
    </row>
    <row r="212" spans="1:14" ht="21" x14ac:dyDescent="0.2">
      <c r="A212" s="3" t="s">
        <v>17</v>
      </c>
      <c r="B212" s="3" t="str">
        <f>VLOOKUP(A212,'Store Data'!$E:$F,2,0)</f>
        <v>Audi</v>
      </c>
      <c r="C212" s="10" t="s">
        <v>109</v>
      </c>
      <c r="D212" s="4">
        <v>17116</v>
      </c>
      <c r="E212" s="5">
        <v>52</v>
      </c>
      <c r="F212" s="5">
        <v>43</v>
      </c>
      <c r="G212" s="7">
        <v>2.5000000000000001E-3</v>
      </c>
      <c r="H212" s="5">
        <v>29</v>
      </c>
      <c r="I212" s="7">
        <v>0.6744</v>
      </c>
      <c r="J212" s="5">
        <v>1</v>
      </c>
      <c r="K212" s="5">
        <v>0</v>
      </c>
      <c r="L212" t="s">
        <v>122</v>
      </c>
      <c r="M212" s="9">
        <v>2023</v>
      </c>
      <c r="N212" t="str">
        <f>VLOOKUP(A212,'Store Data'!$A:$B,2,0)</f>
        <v>Arizona</v>
      </c>
    </row>
    <row r="213" spans="1:14" ht="21" x14ac:dyDescent="0.2">
      <c r="A213" s="3" t="s">
        <v>18</v>
      </c>
      <c r="B213" s="3" t="str">
        <f>VLOOKUP(A213,'Store Data'!$E:$F,2,0)</f>
        <v>Audi</v>
      </c>
      <c r="C213" s="10" t="s">
        <v>107</v>
      </c>
      <c r="D213" s="4">
        <v>11553</v>
      </c>
      <c r="E213" s="5">
        <v>24</v>
      </c>
      <c r="F213" s="5">
        <v>21</v>
      </c>
      <c r="G213" s="7">
        <v>1.8E-3</v>
      </c>
      <c r="H213" s="5">
        <v>13</v>
      </c>
      <c r="I213" s="7">
        <v>0.61899999999999999</v>
      </c>
      <c r="J213" s="5">
        <v>0</v>
      </c>
      <c r="K213" s="5">
        <v>0</v>
      </c>
      <c r="L213" t="s">
        <v>122</v>
      </c>
      <c r="M213" s="9">
        <v>2023</v>
      </c>
      <c r="N213" t="str">
        <f>VLOOKUP(A213,'Store Data'!$A:$B,2,0)</f>
        <v>Southern CA</v>
      </c>
    </row>
    <row r="214" spans="1:14" ht="21" x14ac:dyDescent="0.2">
      <c r="A214" s="3" t="s">
        <v>19</v>
      </c>
      <c r="B214" s="3" t="str">
        <f>VLOOKUP(A214,'Store Data'!$E:$F,2,0)</f>
        <v>Audi</v>
      </c>
      <c r="C214" s="10" t="s">
        <v>111</v>
      </c>
      <c r="D214" s="4">
        <v>15901</v>
      </c>
      <c r="E214" s="5">
        <v>28</v>
      </c>
      <c r="F214" s="5">
        <v>22</v>
      </c>
      <c r="G214" s="7">
        <v>1.2999999999999999E-3</v>
      </c>
      <c r="H214" s="5">
        <v>19</v>
      </c>
      <c r="I214" s="7">
        <v>0.86360000000000003</v>
      </c>
      <c r="J214" s="5">
        <v>2</v>
      </c>
      <c r="K214" s="5">
        <v>0</v>
      </c>
      <c r="L214" t="s">
        <v>122</v>
      </c>
      <c r="M214" s="9">
        <v>2023</v>
      </c>
      <c r="N214" t="str">
        <f>VLOOKUP(A214,'Store Data'!$A:$B,2,0)</f>
        <v>Orange County</v>
      </c>
    </row>
    <row r="215" spans="1:14" ht="21" x14ac:dyDescent="0.2">
      <c r="A215" s="3" t="s">
        <v>20</v>
      </c>
      <c r="B215" s="3" t="str">
        <f>VLOOKUP(A215,'Store Data'!$E:$F,2,0)</f>
        <v>Audi</v>
      </c>
      <c r="C215" s="10" t="s">
        <v>107</v>
      </c>
      <c r="D215" s="4">
        <v>18250</v>
      </c>
      <c r="E215" s="5">
        <v>67</v>
      </c>
      <c r="F215" s="5">
        <v>58</v>
      </c>
      <c r="G215" s="7">
        <v>3.0999999999999999E-3</v>
      </c>
      <c r="H215" s="5">
        <v>51</v>
      </c>
      <c r="I215" s="7">
        <v>0.87929999999999997</v>
      </c>
      <c r="J215" s="5">
        <v>5</v>
      </c>
      <c r="K215" s="5">
        <v>1</v>
      </c>
      <c r="L215" t="s">
        <v>122</v>
      </c>
      <c r="M215" s="9">
        <v>2023</v>
      </c>
      <c r="N215" t="str">
        <f>VLOOKUP(A215,'Store Data'!$A:$B,2,0)</f>
        <v>Arizona</v>
      </c>
    </row>
    <row r="216" spans="1:14" ht="21" x14ac:dyDescent="0.2">
      <c r="A216" s="3" t="s">
        <v>21</v>
      </c>
      <c r="B216" s="3" t="str">
        <f>VLOOKUP(A216,'Store Data'!$E:$F,2,0)</f>
        <v>Audi</v>
      </c>
      <c r="C216" s="10" t="s">
        <v>107</v>
      </c>
      <c r="D216" s="4">
        <v>19111</v>
      </c>
      <c r="E216" s="5">
        <v>54</v>
      </c>
      <c r="F216" s="5">
        <v>48</v>
      </c>
      <c r="G216" s="7">
        <v>2.5000000000000001E-3</v>
      </c>
      <c r="H216" s="5">
        <v>43</v>
      </c>
      <c r="I216" s="7">
        <v>0.89580000000000004</v>
      </c>
      <c r="J216" s="5">
        <v>2</v>
      </c>
      <c r="K216" s="5">
        <v>0</v>
      </c>
      <c r="L216" t="s">
        <v>122</v>
      </c>
      <c r="M216" s="9">
        <v>2023</v>
      </c>
      <c r="N216" t="str">
        <f>VLOOKUP(A216,'Store Data'!$A:$B,2,0)</f>
        <v>Orange County</v>
      </c>
    </row>
    <row r="217" spans="1:14" ht="21" x14ac:dyDescent="0.2">
      <c r="A217" s="3" t="s">
        <v>110</v>
      </c>
      <c r="B217" s="3" t="str">
        <f>VLOOKUP(A217,'Store Data'!$E:$F,2,0)</f>
        <v>Audi</v>
      </c>
      <c r="C217" s="10" t="s">
        <v>109</v>
      </c>
      <c r="D217" s="4">
        <v>29464</v>
      </c>
      <c r="E217" s="5">
        <v>135</v>
      </c>
      <c r="F217" s="5">
        <v>122</v>
      </c>
      <c r="G217" s="7">
        <v>4.1000000000000003E-3</v>
      </c>
      <c r="H217" s="5">
        <v>101</v>
      </c>
      <c r="I217" s="7">
        <v>0.82779999999999998</v>
      </c>
      <c r="J217" s="5">
        <v>17</v>
      </c>
      <c r="K217" s="5">
        <v>0</v>
      </c>
      <c r="L217" t="s">
        <v>122</v>
      </c>
      <c r="M217" s="9">
        <v>2023</v>
      </c>
      <c r="N217" t="str">
        <f>VLOOKUP(A217,'Store Data'!$A:$B,2,0)</f>
        <v>Northern CA</v>
      </c>
    </row>
    <row r="218" spans="1:14" ht="21" x14ac:dyDescent="0.2">
      <c r="A218" s="3" t="s">
        <v>22</v>
      </c>
      <c r="B218" s="3" t="str">
        <f>VLOOKUP(A218,'Store Data'!$E:$F,2,0)</f>
        <v>BMW</v>
      </c>
      <c r="C218" s="3" t="s">
        <v>109</v>
      </c>
      <c r="D218" s="4">
        <v>35127</v>
      </c>
      <c r="E218" s="5">
        <v>253</v>
      </c>
      <c r="F218" s="5">
        <v>222</v>
      </c>
      <c r="G218" s="7">
        <v>6.3E-3</v>
      </c>
      <c r="H218" s="5">
        <v>173</v>
      </c>
      <c r="I218" s="7">
        <v>0.7792</v>
      </c>
      <c r="J218" s="5">
        <v>12</v>
      </c>
      <c r="K218" s="5">
        <v>1</v>
      </c>
      <c r="L218" t="s">
        <v>122</v>
      </c>
      <c r="M218" s="9">
        <v>2023</v>
      </c>
      <c r="N218" t="str">
        <f>VLOOKUP(A218,'Store Data'!$A:$B,2,0)</f>
        <v>Arizona</v>
      </c>
    </row>
    <row r="219" spans="1:14" ht="21" x14ac:dyDescent="0.2">
      <c r="A219" s="3" t="s">
        <v>23</v>
      </c>
      <c r="B219" s="3" t="str">
        <f>VLOOKUP(A219,'Store Data'!$E:$F,2,0)</f>
        <v>BMW</v>
      </c>
      <c r="C219" s="3" t="s">
        <v>109</v>
      </c>
      <c r="D219" s="4">
        <v>44020</v>
      </c>
      <c r="E219" s="5">
        <v>166</v>
      </c>
      <c r="F219" s="5">
        <v>156</v>
      </c>
      <c r="G219" s="7">
        <v>3.5000000000000001E-3</v>
      </c>
      <c r="H219" s="5">
        <v>132</v>
      </c>
      <c r="I219" s="7">
        <v>0.84609999999999996</v>
      </c>
      <c r="J219" s="5">
        <v>0</v>
      </c>
      <c r="K219" s="5">
        <v>0</v>
      </c>
      <c r="L219" t="s">
        <v>122</v>
      </c>
      <c r="M219" s="9">
        <v>2023</v>
      </c>
      <c r="N219" t="str">
        <f>VLOOKUP(A219,'Store Data'!$A:$B,2,0)</f>
        <v>Texas</v>
      </c>
    </row>
    <row r="220" spans="1:14" ht="21" x14ac:dyDescent="0.2">
      <c r="A220" s="3" t="s">
        <v>24</v>
      </c>
      <c r="B220" s="3" t="str">
        <f>VLOOKUP(A220,'Store Data'!$E:$F,2,0)</f>
        <v>BMW</v>
      </c>
      <c r="C220" s="3" t="s">
        <v>107</v>
      </c>
      <c r="D220" s="4">
        <v>28151</v>
      </c>
      <c r="E220" s="5">
        <v>52</v>
      </c>
      <c r="F220" s="5">
        <v>41</v>
      </c>
      <c r="G220" s="7">
        <v>1.4E-3</v>
      </c>
      <c r="H220" s="5">
        <v>31</v>
      </c>
      <c r="I220" s="7">
        <v>0.75600000000000001</v>
      </c>
      <c r="J220" s="5">
        <v>7</v>
      </c>
      <c r="K220" s="5">
        <v>0</v>
      </c>
      <c r="L220" t="s">
        <v>122</v>
      </c>
      <c r="M220" s="9">
        <v>2023</v>
      </c>
      <c r="N220" t="str">
        <f>VLOOKUP(A220,'Store Data'!$A:$B,2,0)</f>
        <v>Southern CA</v>
      </c>
    </row>
    <row r="221" spans="1:14" ht="21" x14ac:dyDescent="0.2">
      <c r="A221" s="3" t="s">
        <v>25</v>
      </c>
      <c r="B221" s="3" t="str">
        <f>VLOOKUP(A221,'Store Data'!$E:$F,2,0)</f>
        <v>BMW</v>
      </c>
      <c r="C221" s="3" t="s">
        <v>109</v>
      </c>
      <c r="D221" s="4">
        <v>46180</v>
      </c>
      <c r="E221" s="5">
        <v>138</v>
      </c>
      <c r="F221" s="5">
        <v>113</v>
      </c>
      <c r="G221" s="7">
        <v>2.3999999999999998E-3</v>
      </c>
      <c r="H221" s="5">
        <v>94</v>
      </c>
      <c r="I221" s="7">
        <v>0.83179999999999998</v>
      </c>
      <c r="J221" s="5">
        <v>15</v>
      </c>
      <c r="K221" s="5">
        <v>0</v>
      </c>
      <c r="L221" t="s">
        <v>122</v>
      </c>
      <c r="M221" s="9">
        <v>2023</v>
      </c>
      <c r="N221" t="str">
        <f>VLOOKUP(A221,'Store Data'!$A:$B,2,0)</f>
        <v>Orange County</v>
      </c>
    </row>
    <row r="222" spans="1:14" ht="21" x14ac:dyDescent="0.2">
      <c r="A222" s="3" t="s">
        <v>26</v>
      </c>
      <c r="B222" s="3" t="str">
        <f>VLOOKUP(A222,'Store Data'!$E:$F,2,0)</f>
        <v>BMW</v>
      </c>
      <c r="C222" s="3" t="s">
        <v>107</v>
      </c>
      <c r="D222" s="4">
        <v>43667</v>
      </c>
      <c r="E222" s="5">
        <v>176</v>
      </c>
      <c r="F222" s="5">
        <v>161</v>
      </c>
      <c r="G222" s="7">
        <v>3.5999999999999999E-3</v>
      </c>
      <c r="H222" s="5">
        <v>138</v>
      </c>
      <c r="I222" s="7">
        <v>0.85709999999999997</v>
      </c>
      <c r="J222" s="5">
        <v>19</v>
      </c>
      <c r="K222" s="5">
        <v>0</v>
      </c>
      <c r="L222" t="s">
        <v>122</v>
      </c>
      <c r="M222" s="9">
        <v>2023</v>
      </c>
      <c r="N222" t="str">
        <f>VLOOKUP(A222,'Store Data'!$A:$B,2,0)</f>
        <v>Southern CA</v>
      </c>
    </row>
    <row r="223" spans="1:14" ht="21" x14ac:dyDescent="0.2">
      <c r="A223" s="3" t="s">
        <v>115</v>
      </c>
      <c r="B223" s="3" t="str">
        <f>VLOOKUP(A223,'Store Data'!$E:$F,2,0)</f>
        <v>Acura</v>
      </c>
      <c r="C223" s="3" t="s">
        <v>109</v>
      </c>
      <c r="D223" s="4">
        <v>12055</v>
      </c>
      <c r="E223" s="5">
        <v>44</v>
      </c>
      <c r="F223" s="5">
        <v>41</v>
      </c>
      <c r="G223" s="7">
        <v>3.3999999999999998E-3</v>
      </c>
      <c r="H223" s="5">
        <v>31</v>
      </c>
      <c r="I223" s="7">
        <v>0.75600000000000001</v>
      </c>
      <c r="J223" s="5">
        <v>1</v>
      </c>
      <c r="K223" s="5">
        <v>0</v>
      </c>
      <c r="L223" t="s">
        <v>122</v>
      </c>
      <c r="M223" s="9">
        <v>2023</v>
      </c>
      <c r="N223" t="str">
        <f>VLOOKUP(A223,'Store Data'!$A:$B,2,0)</f>
        <v>Northern CA</v>
      </c>
    </row>
    <row r="224" spans="1:14" ht="21" x14ac:dyDescent="0.2">
      <c r="A224" s="3" t="s">
        <v>27</v>
      </c>
      <c r="B224" s="3" t="str">
        <f>VLOOKUP(A224,'Store Data'!$E:$F,2,0)</f>
        <v>Honda</v>
      </c>
      <c r="C224" s="3" t="s">
        <v>109</v>
      </c>
      <c r="D224" s="4">
        <v>32904</v>
      </c>
      <c r="E224" s="5">
        <v>253</v>
      </c>
      <c r="F224" s="5">
        <v>220</v>
      </c>
      <c r="G224" s="7">
        <v>6.6E-3</v>
      </c>
      <c r="H224" s="5">
        <v>188</v>
      </c>
      <c r="I224" s="7">
        <v>0.85450000000000004</v>
      </c>
      <c r="J224" s="5">
        <v>33</v>
      </c>
      <c r="K224" s="5">
        <v>0</v>
      </c>
      <c r="L224" t="s">
        <v>122</v>
      </c>
      <c r="M224" s="9">
        <v>2023</v>
      </c>
      <c r="N224" t="str">
        <f>VLOOKUP(A224,'Store Data'!$A:$B,2,0)</f>
        <v>Northern CA</v>
      </c>
    </row>
    <row r="225" spans="1:14" ht="21" x14ac:dyDescent="0.2">
      <c r="A225" s="3" t="s">
        <v>28</v>
      </c>
      <c r="B225" s="3" t="str">
        <f>VLOOKUP(A225,'Store Data'!$E:$F,2,0)</f>
        <v>BMW</v>
      </c>
      <c r="C225" s="3" t="s">
        <v>107</v>
      </c>
      <c r="D225" s="4">
        <v>60665</v>
      </c>
      <c r="E225" s="5">
        <v>198</v>
      </c>
      <c r="F225" s="5">
        <v>171</v>
      </c>
      <c r="G225" s="7">
        <v>2.8E-3</v>
      </c>
      <c r="H225" s="5">
        <v>91</v>
      </c>
      <c r="I225" s="7">
        <v>0.53210000000000002</v>
      </c>
      <c r="J225" s="5">
        <v>7</v>
      </c>
      <c r="K225" s="5">
        <v>0</v>
      </c>
      <c r="L225" t="s">
        <v>122</v>
      </c>
      <c r="M225" s="9">
        <v>2023</v>
      </c>
      <c r="N225" t="str">
        <f>VLOOKUP(A225,'Store Data'!$A:$B,2,0)</f>
        <v>Orange County</v>
      </c>
    </row>
    <row r="226" spans="1:14" ht="21" x14ac:dyDescent="0.2">
      <c r="A226" s="3" t="s">
        <v>29</v>
      </c>
      <c r="B226" s="3" t="str">
        <f>VLOOKUP(A226,'Store Data'!$E:$F,2,0)</f>
        <v>MINI</v>
      </c>
      <c r="C226" s="3" t="s">
        <v>109</v>
      </c>
      <c r="D226" s="4">
        <v>6649</v>
      </c>
      <c r="E226" s="5">
        <v>29</v>
      </c>
      <c r="F226" s="5">
        <v>23</v>
      </c>
      <c r="G226" s="7">
        <v>3.3999999999999998E-3</v>
      </c>
      <c r="H226" s="5">
        <v>19</v>
      </c>
      <c r="I226" s="7">
        <v>0.82599999999999996</v>
      </c>
      <c r="J226" s="5">
        <v>1</v>
      </c>
      <c r="K226" s="5">
        <v>1</v>
      </c>
      <c r="L226" t="s">
        <v>122</v>
      </c>
      <c r="M226" s="9">
        <v>2023</v>
      </c>
      <c r="N226" t="str">
        <f>VLOOKUP(A226,'Store Data'!$A:$B,2,0)</f>
        <v>Orange County</v>
      </c>
    </row>
    <row r="227" spans="1:14" ht="21" x14ac:dyDescent="0.2">
      <c r="A227" s="3" t="s">
        <v>30</v>
      </c>
      <c r="B227" s="3" t="str">
        <f>VLOOKUP(A227,'Store Data'!$E:$F,2,0)</f>
        <v>Genesis</v>
      </c>
      <c r="C227" s="10" t="s">
        <v>111</v>
      </c>
      <c r="D227" s="4">
        <v>5631</v>
      </c>
      <c r="E227" s="5">
        <v>27</v>
      </c>
      <c r="F227" s="5">
        <v>24</v>
      </c>
      <c r="G227" s="7">
        <v>4.1999999999999997E-3</v>
      </c>
      <c r="H227" s="5">
        <v>16</v>
      </c>
      <c r="I227" s="7">
        <v>0.66659999999999997</v>
      </c>
      <c r="J227" s="5">
        <v>2</v>
      </c>
      <c r="K227" s="5">
        <v>1</v>
      </c>
      <c r="L227" t="s">
        <v>122</v>
      </c>
      <c r="M227" s="9">
        <v>2023</v>
      </c>
      <c r="N227" t="str">
        <f>VLOOKUP(A227,'Store Data'!$A:$B,2,0)</f>
        <v>Texas</v>
      </c>
    </row>
    <row r="228" spans="1:14" ht="21" x14ac:dyDescent="0.2">
      <c r="A228" s="3" t="s">
        <v>31</v>
      </c>
      <c r="B228" s="3" t="str">
        <f>VLOOKUP(A228,'Store Data'!$E:$F,2,0)</f>
        <v>Honda</v>
      </c>
      <c r="C228" s="10" t="s">
        <v>111</v>
      </c>
      <c r="D228" s="4">
        <v>37851</v>
      </c>
      <c r="E228" s="5">
        <v>235</v>
      </c>
      <c r="F228" s="5">
        <v>215</v>
      </c>
      <c r="G228" s="7">
        <v>5.5999999999999999E-3</v>
      </c>
      <c r="H228" s="5">
        <v>127</v>
      </c>
      <c r="I228" s="7">
        <v>0.59060000000000001</v>
      </c>
      <c r="J228" s="5">
        <v>24</v>
      </c>
      <c r="K228" s="5">
        <v>0</v>
      </c>
      <c r="L228" t="s">
        <v>122</v>
      </c>
      <c r="M228" s="9">
        <v>2023</v>
      </c>
      <c r="N228" t="str">
        <f>VLOOKUP(A228,'Store Data'!$A:$B,2,0)</f>
        <v>Texas</v>
      </c>
    </row>
    <row r="229" spans="1:14" ht="21" x14ac:dyDescent="0.2">
      <c r="A229" s="3" t="s">
        <v>33</v>
      </c>
      <c r="B229" s="3" t="str">
        <f>VLOOKUP(A229,'Store Data'!$E:$F,2,0)</f>
        <v>Honda</v>
      </c>
      <c r="C229" s="10" t="s">
        <v>111</v>
      </c>
      <c r="D229" s="4">
        <v>28592</v>
      </c>
      <c r="E229" s="5">
        <v>75</v>
      </c>
      <c r="F229" s="5">
        <v>63</v>
      </c>
      <c r="G229" s="7">
        <v>2.2000000000000001E-3</v>
      </c>
      <c r="H229" s="5">
        <v>53</v>
      </c>
      <c r="I229" s="7">
        <v>0.84119999999999995</v>
      </c>
      <c r="J229" s="5">
        <v>0</v>
      </c>
      <c r="K229" s="5">
        <v>0</v>
      </c>
      <c r="L229" t="s">
        <v>122</v>
      </c>
      <c r="M229" s="9">
        <v>2023</v>
      </c>
      <c r="N229" t="str">
        <f>VLOOKUP(A229,'Store Data'!$A:$B,2,0)</f>
        <v>Southern CA</v>
      </c>
    </row>
    <row r="230" spans="1:14" ht="21" x14ac:dyDescent="0.2">
      <c r="A230" s="3" t="s">
        <v>34</v>
      </c>
      <c r="B230" s="3" t="str">
        <f>VLOOKUP(A230,'Store Data'!$E:$F,2,0)</f>
        <v>Hyundai</v>
      </c>
      <c r="C230" s="10" t="s">
        <v>109</v>
      </c>
      <c r="D230" s="4">
        <v>18670</v>
      </c>
      <c r="E230" s="5">
        <v>47</v>
      </c>
      <c r="F230" s="5">
        <v>42</v>
      </c>
      <c r="G230" s="7">
        <v>2.2000000000000001E-3</v>
      </c>
      <c r="H230" s="5">
        <v>18</v>
      </c>
      <c r="I230" s="7">
        <v>0.42849999999999999</v>
      </c>
      <c r="J230" s="5">
        <v>2</v>
      </c>
      <c r="K230" s="5">
        <v>0</v>
      </c>
      <c r="L230" t="s">
        <v>122</v>
      </c>
      <c r="M230" s="9">
        <v>2023</v>
      </c>
      <c r="N230" t="str">
        <f>VLOOKUP(A230,'Store Data'!$A:$B,2,0)</f>
        <v>Texas</v>
      </c>
    </row>
    <row r="231" spans="1:14" ht="21" x14ac:dyDescent="0.2">
      <c r="A231" s="3" t="s">
        <v>35</v>
      </c>
      <c r="B231" s="3" t="str">
        <f>VLOOKUP(A231,'Store Data'!$E:$F,2,0)</f>
        <v>Acura</v>
      </c>
      <c r="C231" s="10" t="s">
        <v>107</v>
      </c>
      <c r="D231" s="4">
        <v>10325</v>
      </c>
      <c r="E231" s="5">
        <v>41</v>
      </c>
      <c r="F231" s="5">
        <v>38</v>
      </c>
      <c r="G231" s="7">
        <v>3.5999999999999999E-3</v>
      </c>
      <c r="H231" s="5">
        <v>31</v>
      </c>
      <c r="I231" s="7">
        <v>0.81569999999999998</v>
      </c>
      <c r="J231" s="5">
        <v>2</v>
      </c>
      <c r="K231" s="5">
        <v>1</v>
      </c>
      <c r="L231" t="s">
        <v>122</v>
      </c>
      <c r="M231" s="9">
        <v>2023</v>
      </c>
      <c r="N231" t="str">
        <f>VLOOKUP(A231,'Store Data'!$A:$B,2,0)</f>
        <v>Southern CA</v>
      </c>
    </row>
    <row r="232" spans="1:14" ht="21" x14ac:dyDescent="0.2">
      <c r="A232" s="3" t="s">
        <v>36</v>
      </c>
      <c r="B232" s="3" t="str">
        <f>VLOOKUP(A232,'Store Data'!$E:$F,2,0)</f>
        <v>Toyota</v>
      </c>
      <c r="C232" s="10" t="s">
        <v>109</v>
      </c>
      <c r="D232" s="4">
        <v>23468</v>
      </c>
      <c r="E232" s="5">
        <v>129</v>
      </c>
      <c r="F232" s="5">
        <v>121</v>
      </c>
      <c r="G232" s="7">
        <v>5.1000000000000004E-3</v>
      </c>
      <c r="H232" s="5">
        <v>101</v>
      </c>
      <c r="I232" s="7">
        <v>0.8347</v>
      </c>
      <c r="J232" s="5">
        <v>24</v>
      </c>
      <c r="K232" s="5">
        <v>4</v>
      </c>
      <c r="L232" t="s">
        <v>122</v>
      </c>
      <c r="M232" s="9">
        <v>2023</v>
      </c>
      <c r="N232" t="str">
        <f>VLOOKUP(A232,'Store Data'!$A:$B,2,0)</f>
        <v>Southern CA</v>
      </c>
    </row>
    <row r="233" spans="1:14" ht="21" x14ac:dyDescent="0.2">
      <c r="A233" s="3" t="s">
        <v>113</v>
      </c>
      <c r="B233" s="3" t="str">
        <f>VLOOKUP(A233,'Store Data'!$E:$F,2,0)</f>
        <v>Land Rover</v>
      </c>
      <c r="C233" s="10" t="s">
        <v>111</v>
      </c>
      <c r="D233" s="4">
        <v>12094</v>
      </c>
      <c r="E233" s="5">
        <v>38</v>
      </c>
      <c r="F233" s="5">
        <v>30</v>
      </c>
      <c r="G233" s="7">
        <v>2.3999999999999998E-3</v>
      </c>
      <c r="H233" s="5">
        <v>21</v>
      </c>
      <c r="I233" s="7">
        <v>0.7</v>
      </c>
      <c r="J233" s="5">
        <v>4</v>
      </c>
      <c r="K233" s="5">
        <v>0</v>
      </c>
      <c r="L233" t="s">
        <v>122</v>
      </c>
      <c r="M233" s="9">
        <v>2023</v>
      </c>
      <c r="N233" t="str">
        <f>VLOOKUP(A233,'Store Data'!$A:$B,2,0)</f>
        <v>Arizona</v>
      </c>
    </row>
    <row r="234" spans="1:14" ht="21" x14ac:dyDescent="0.2">
      <c r="A234" s="3" t="s">
        <v>37</v>
      </c>
      <c r="B234" s="3" t="str">
        <f>VLOOKUP(A234,'Store Data'!$E:$F,2,0)</f>
        <v>Land Rover</v>
      </c>
      <c r="C234" s="10" t="s">
        <v>107</v>
      </c>
      <c r="D234" s="4">
        <v>14266</v>
      </c>
      <c r="E234" s="5">
        <v>120</v>
      </c>
      <c r="F234" s="5">
        <v>75</v>
      </c>
      <c r="G234" s="7">
        <v>5.1999999999999998E-3</v>
      </c>
      <c r="H234" s="5">
        <v>62</v>
      </c>
      <c r="I234" s="7">
        <v>0.8266</v>
      </c>
      <c r="J234" s="5">
        <v>11</v>
      </c>
      <c r="K234" s="5">
        <v>0</v>
      </c>
      <c r="L234" t="s">
        <v>122</v>
      </c>
      <c r="M234" s="9">
        <v>2023</v>
      </c>
      <c r="N234" t="str">
        <f>VLOOKUP(A234,'Store Data'!$A:$B,2,0)</f>
        <v>Arizona</v>
      </c>
    </row>
    <row r="235" spans="1:14" ht="21" x14ac:dyDescent="0.2">
      <c r="A235" s="3" t="s">
        <v>39</v>
      </c>
      <c r="B235" s="3" t="str">
        <f>VLOOKUP(A235,'Store Data'!$E:$F,2,0)</f>
        <v>Lexus</v>
      </c>
      <c r="C235" s="10" t="s">
        <v>107</v>
      </c>
      <c r="D235" s="4">
        <v>25814</v>
      </c>
      <c r="E235" s="5">
        <v>132</v>
      </c>
      <c r="F235" s="5">
        <v>122</v>
      </c>
      <c r="G235" s="7">
        <v>4.7000000000000002E-3</v>
      </c>
      <c r="H235" s="5">
        <v>100</v>
      </c>
      <c r="I235" s="7">
        <v>0.8196</v>
      </c>
      <c r="J235" s="5">
        <v>7</v>
      </c>
      <c r="K235" s="5">
        <v>0</v>
      </c>
      <c r="L235" t="s">
        <v>122</v>
      </c>
      <c r="M235" s="9">
        <v>2023</v>
      </c>
      <c r="N235" t="str">
        <f>VLOOKUP(A235,'Store Data'!$A:$B,2,0)</f>
        <v>Southern CA</v>
      </c>
    </row>
    <row r="236" spans="1:14" ht="21" x14ac:dyDescent="0.2">
      <c r="A236" s="3" t="s">
        <v>38</v>
      </c>
      <c r="B236" s="3" t="str">
        <f>VLOOKUP(A236,'Store Data'!$E:$F,2,0)</f>
        <v>Lexus</v>
      </c>
      <c r="C236" s="10" t="s">
        <v>109</v>
      </c>
      <c r="D236" s="4">
        <v>29068</v>
      </c>
      <c r="E236" s="5">
        <v>232</v>
      </c>
      <c r="F236" s="5">
        <v>186</v>
      </c>
      <c r="G236" s="7">
        <v>6.3E-3</v>
      </c>
      <c r="H236" s="5">
        <v>150</v>
      </c>
      <c r="I236" s="7">
        <v>0.80640000000000001</v>
      </c>
      <c r="J236" s="5">
        <v>13</v>
      </c>
      <c r="K236" s="5">
        <v>0</v>
      </c>
      <c r="L236" t="s">
        <v>122</v>
      </c>
      <c r="M236" s="9">
        <v>2023</v>
      </c>
      <c r="N236" t="str">
        <f>VLOOKUP(A236,'Store Data'!$A:$B,2,0)</f>
        <v>Texas</v>
      </c>
    </row>
    <row r="237" spans="1:14" ht="21" x14ac:dyDescent="0.2">
      <c r="A237" s="3" t="s">
        <v>114</v>
      </c>
      <c r="B237" s="3" t="str">
        <f>VLOOKUP(A237,'Store Data'!$E:$F,2,0)</f>
        <v>Lexus</v>
      </c>
      <c r="C237" s="3" t="s">
        <v>109</v>
      </c>
      <c r="D237" s="4">
        <v>18250</v>
      </c>
      <c r="E237" s="5">
        <v>52</v>
      </c>
      <c r="F237" s="5">
        <v>46</v>
      </c>
      <c r="G237" s="7">
        <v>2.5000000000000001E-3</v>
      </c>
      <c r="H237" s="5">
        <v>39</v>
      </c>
      <c r="I237" s="7">
        <v>0.8478</v>
      </c>
      <c r="J237" s="5">
        <v>2</v>
      </c>
      <c r="K237" s="5">
        <v>0</v>
      </c>
      <c r="L237" t="s">
        <v>122</v>
      </c>
      <c r="M237" s="9">
        <v>2023</v>
      </c>
      <c r="N237" t="str">
        <f>VLOOKUP(A237,'Store Data'!$A:$B,2,0)</f>
        <v>Arizona</v>
      </c>
    </row>
    <row r="238" spans="1:14" ht="21" x14ac:dyDescent="0.2">
      <c r="A238" s="3" t="s">
        <v>40</v>
      </c>
      <c r="B238" s="3" t="str">
        <f>VLOOKUP(A238,'Store Data'!$E:$F,2,0)</f>
        <v>Lincoln</v>
      </c>
      <c r="C238" s="3" t="s">
        <v>109</v>
      </c>
      <c r="D238" s="4">
        <v>7420</v>
      </c>
      <c r="E238" s="5">
        <v>14</v>
      </c>
      <c r="F238" s="5">
        <v>13</v>
      </c>
      <c r="G238" s="7">
        <v>1.6999999999999999E-3</v>
      </c>
      <c r="H238" s="5">
        <v>6</v>
      </c>
      <c r="I238" s="7">
        <v>0.46150000000000002</v>
      </c>
      <c r="J238" s="5">
        <v>0</v>
      </c>
      <c r="K238" s="5">
        <v>0</v>
      </c>
      <c r="L238" t="s">
        <v>122</v>
      </c>
      <c r="M238" s="9">
        <v>2023</v>
      </c>
      <c r="N238" t="str">
        <f>VLOOKUP(A238,'Store Data'!$A:$B,2,0)</f>
        <v>Orange County</v>
      </c>
    </row>
    <row r="239" spans="1:14" ht="21" x14ac:dyDescent="0.2">
      <c r="A239" s="3" t="s">
        <v>44</v>
      </c>
      <c r="B239" s="3" t="str">
        <f>VLOOKUP(A239,'Store Data'!$E:$F,2,0)</f>
        <v>MINI</v>
      </c>
      <c r="C239" s="3" t="s">
        <v>107</v>
      </c>
      <c r="D239" s="4">
        <v>4874</v>
      </c>
      <c r="E239" s="5">
        <v>37</v>
      </c>
      <c r="F239" s="5">
        <v>35</v>
      </c>
      <c r="G239" s="7">
        <v>7.1000000000000004E-3</v>
      </c>
      <c r="H239" s="5">
        <v>27</v>
      </c>
      <c r="I239" s="7">
        <v>0.77139999999999997</v>
      </c>
      <c r="J239" s="5">
        <v>2</v>
      </c>
      <c r="K239" s="5">
        <v>0</v>
      </c>
      <c r="L239" t="s">
        <v>122</v>
      </c>
      <c r="M239" s="9">
        <v>2023</v>
      </c>
      <c r="N239" t="str">
        <f>VLOOKUP(A239,'Store Data'!$A:$B,2,0)</f>
        <v>Arizona</v>
      </c>
    </row>
    <row r="240" spans="1:14" ht="21" x14ac:dyDescent="0.2">
      <c r="A240" s="3" t="s">
        <v>45</v>
      </c>
      <c r="B240" s="3" t="str">
        <f>VLOOKUP(A240,'Store Data'!$E:$F,2,0)</f>
        <v>MINI</v>
      </c>
      <c r="C240" s="3" t="s">
        <v>109</v>
      </c>
      <c r="D240" s="4">
        <v>9015</v>
      </c>
      <c r="E240" s="5">
        <v>17</v>
      </c>
      <c r="F240" s="5">
        <v>15</v>
      </c>
      <c r="G240" s="7">
        <v>1.6000000000000001E-3</v>
      </c>
      <c r="H240" s="5">
        <v>12</v>
      </c>
      <c r="I240" s="7">
        <v>0.8</v>
      </c>
      <c r="J240" s="5">
        <v>0</v>
      </c>
      <c r="K240" s="5">
        <v>0</v>
      </c>
      <c r="L240" t="s">
        <v>122</v>
      </c>
      <c r="M240" s="9">
        <v>2023</v>
      </c>
      <c r="N240" t="str">
        <f>VLOOKUP(A240,'Store Data'!$A:$B,2,0)</f>
        <v>Southern CA</v>
      </c>
    </row>
    <row r="241" spans="1:14" ht="21" x14ac:dyDescent="0.2">
      <c r="A241" s="3" t="s">
        <v>48</v>
      </c>
      <c r="B241" s="3" t="str">
        <f>VLOOKUP(A241,'Store Data'!$E:$F,2,0)</f>
        <v>MINI</v>
      </c>
      <c r="C241" s="3" t="s">
        <v>107</v>
      </c>
      <c r="D241" s="4">
        <v>5668</v>
      </c>
      <c r="E241" s="5">
        <v>32</v>
      </c>
      <c r="F241" s="5">
        <v>25</v>
      </c>
      <c r="G241" s="7">
        <v>4.4000000000000003E-3</v>
      </c>
      <c r="H241" s="5">
        <v>18</v>
      </c>
      <c r="I241" s="7">
        <v>0.72</v>
      </c>
      <c r="J241" s="5">
        <v>3</v>
      </c>
      <c r="K241" s="5">
        <v>0</v>
      </c>
      <c r="L241" t="s">
        <v>122</v>
      </c>
      <c r="M241" s="9">
        <v>2023</v>
      </c>
      <c r="N241" t="str">
        <f>VLOOKUP(A241,'Store Data'!$A:$B,2,0)</f>
        <v>Northern CA</v>
      </c>
    </row>
    <row r="242" spans="1:14" ht="21" x14ac:dyDescent="0.2">
      <c r="A242" s="3" t="s">
        <v>53</v>
      </c>
      <c r="B242" s="3" t="str">
        <f>VLOOKUP(A242,'Store Data'!$E:$F,2,0)</f>
        <v>MINI</v>
      </c>
      <c r="C242" s="3" t="s">
        <v>109</v>
      </c>
      <c r="D242" s="4">
        <v>5420</v>
      </c>
      <c r="E242" s="5">
        <v>31</v>
      </c>
      <c r="F242" s="5">
        <v>28</v>
      </c>
      <c r="G242" s="7">
        <v>5.1000000000000004E-3</v>
      </c>
      <c r="H242" s="5">
        <v>25</v>
      </c>
      <c r="I242" s="7">
        <v>0.89280000000000004</v>
      </c>
      <c r="J242" s="5">
        <v>3</v>
      </c>
      <c r="K242" s="5">
        <v>0</v>
      </c>
      <c r="L242" t="s">
        <v>122</v>
      </c>
      <c r="M242" s="9">
        <v>2023</v>
      </c>
      <c r="N242" t="str">
        <f>VLOOKUP(A242,'Store Data'!$A:$B,2,0)</f>
        <v>Orange County</v>
      </c>
    </row>
    <row r="243" spans="1:14" ht="21" x14ac:dyDescent="0.2">
      <c r="A243" s="3" t="s">
        <v>58</v>
      </c>
      <c r="B243" s="3" t="str">
        <f>VLOOKUP(A243,'Store Data'!$E:$F,2,0)</f>
        <v>MINI</v>
      </c>
      <c r="C243" s="3" t="s">
        <v>109</v>
      </c>
      <c r="D243" s="4">
        <v>5871</v>
      </c>
      <c r="E243" s="5">
        <v>48</v>
      </c>
      <c r="F243" s="5">
        <v>42</v>
      </c>
      <c r="G243" s="7">
        <v>7.1000000000000004E-3</v>
      </c>
      <c r="H243" s="5">
        <v>33</v>
      </c>
      <c r="I243" s="7">
        <v>0.78569999999999995</v>
      </c>
      <c r="J243" s="5">
        <v>1</v>
      </c>
      <c r="K243" s="5">
        <v>1</v>
      </c>
      <c r="L243" t="s">
        <v>122</v>
      </c>
      <c r="M243" s="9">
        <v>2023</v>
      </c>
      <c r="N243" t="str">
        <f>VLOOKUP(A243,'Store Data'!$A:$B,2,0)</f>
        <v>Southern CA</v>
      </c>
    </row>
    <row r="244" spans="1:14" ht="21" x14ac:dyDescent="0.2">
      <c r="A244" s="3" t="s">
        <v>116</v>
      </c>
      <c r="B244" s="3" t="str">
        <f>VLOOKUP(A244,'Store Data'!$E:$F,2,0)</f>
        <v>MINI</v>
      </c>
      <c r="C244" s="3" t="s">
        <v>107</v>
      </c>
      <c r="D244" s="4">
        <v>6010</v>
      </c>
      <c r="E244" s="5">
        <v>25</v>
      </c>
      <c r="F244" s="5">
        <v>23</v>
      </c>
      <c r="G244" s="7">
        <v>3.8E-3</v>
      </c>
      <c r="H244" s="5">
        <v>18</v>
      </c>
      <c r="I244" s="7">
        <v>0.78259999999999996</v>
      </c>
      <c r="J244" s="5">
        <v>1</v>
      </c>
      <c r="K244" s="5">
        <v>0</v>
      </c>
      <c r="L244" t="s">
        <v>122</v>
      </c>
      <c r="M244" s="9">
        <v>2023</v>
      </c>
      <c r="N244" t="str">
        <f>VLOOKUP(A244,'Store Data'!$A:$B,2,0)</f>
        <v>Arizona</v>
      </c>
    </row>
    <row r="245" spans="1:14" ht="21" x14ac:dyDescent="0.2">
      <c r="A245" s="3" t="s">
        <v>41</v>
      </c>
      <c r="B245" s="3" t="str">
        <f>VLOOKUP(A245,'Store Data'!$E:$F,2,0)</f>
        <v>Mazda</v>
      </c>
      <c r="C245" s="3" t="s">
        <v>109</v>
      </c>
      <c r="D245" s="4">
        <v>23120</v>
      </c>
      <c r="E245" s="5">
        <v>66</v>
      </c>
      <c r="F245" s="5">
        <v>52</v>
      </c>
      <c r="G245" s="7">
        <v>2.2000000000000001E-3</v>
      </c>
      <c r="H245" s="5">
        <v>41</v>
      </c>
      <c r="I245" s="7">
        <v>0.78839999999999999</v>
      </c>
      <c r="J245" s="5">
        <v>4</v>
      </c>
      <c r="K245" s="5">
        <v>1</v>
      </c>
      <c r="L245" t="s">
        <v>122</v>
      </c>
      <c r="M245" s="9">
        <v>2023</v>
      </c>
      <c r="N245" t="str">
        <f>VLOOKUP(A245,'Store Data'!$A:$B,2,0)</f>
        <v>Southern CA</v>
      </c>
    </row>
    <row r="246" spans="1:14" ht="21" x14ac:dyDescent="0.2">
      <c r="A246" s="3" t="s">
        <v>117</v>
      </c>
      <c r="B246" s="3" t="str">
        <f>VLOOKUP(A246,'Store Data'!$E:$F,2,0)</f>
        <v>Mercedes-Benz</v>
      </c>
      <c r="C246" s="10" t="s">
        <v>111</v>
      </c>
      <c r="D246" s="4">
        <v>19305</v>
      </c>
      <c r="E246" s="5">
        <v>74</v>
      </c>
      <c r="F246" s="5">
        <v>63</v>
      </c>
      <c r="G246" s="7">
        <v>3.2000000000000002E-3</v>
      </c>
      <c r="H246" s="5">
        <v>46</v>
      </c>
      <c r="I246" s="7">
        <v>0.73009999999999997</v>
      </c>
      <c r="J246" s="5">
        <v>4</v>
      </c>
      <c r="K246" s="5">
        <v>1</v>
      </c>
      <c r="L246" t="s">
        <v>122</v>
      </c>
      <c r="M246" s="9">
        <v>2023</v>
      </c>
      <c r="N246" t="str">
        <f>VLOOKUP(A246,'Store Data'!$A:$B,2,0)</f>
        <v>Arizona</v>
      </c>
    </row>
    <row r="247" spans="1:14" ht="21" x14ac:dyDescent="0.2">
      <c r="A247" s="3" t="s">
        <v>43</v>
      </c>
      <c r="B247" s="3" t="str">
        <f>VLOOKUP(A247,'Store Data'!$E:$F,2,0)</f>
        <v>Mercedes-Benz</v>
      </c>
      <c r="C247" s="10" t="s">
        <v>111</v>
      </c>
      <c r="D247" s="4">
        <v>26928</v>
      </c>
      <c r="E247" s="5">
        <v>81</v>
      </c>
      <c r="F247" s="5">
        <v>74</v>
      </c>
      <c r="G247" s="7">
        <v>2.7000000000000001E-3</v>
      </c>
      <c r="H247" s="5">
        <v>65</v>
      </c>
      <c r="I247" s="7">
        <v>0.87829999999999997</v>
      </c>
      <c r="J247" s="5">
        <v>3</v>
      </c>
      <c r="K247" s="5">
        <v>0</v>
      </c>
      <c r="L247" t="s">
        <v>122</v>
      </c>
      <c r="M247" s="9">
        <v>2023</v>
      </c>
      <c r="N247" t="str">
        <f>VLOOKUP(A247,'Store Data'!$A:$B,2,0)</f>
        <v>Southern CA</v>
      </c>
    </row>
    <row r="248" spans="1:14" ht="21" x14ac:dyDescent="0.2">
      <c r="A248" s="3" t="s">
        <v>60</v>
      </c>
      <c r="B248" s="3" t="str">
        <f>VLOOKUP(A248,'Store Data'!$E:$F,2,0)</f>
        <v>BMW</v>
      </c>
      <c r="C248" s="10" t="s">
        <v>111</v>
      </c>
      <c r="D248" s="4">
        <v>35709</v>
      </c>
      <c r="E248" s="5">
        <v>115</v>
      </c>
      <c r="F248" s="5">
        <v>107</v>
      </c>
      <c r="G248" s="7">
        <v>2.8999999999999998E-3</v>
      </c>
      <c r="H248" s="5">
        <v>99</v>
      </c>
      <c r="I248" s="7">
        <v>0.92520000000000002</v>
      </c>
      <c r="J248" s="5">
        <v>16</v>
      </c>
      <c r="K248" s="5">
        <v>0</v>
      </c>
      <c r="L248" t="s">
        <v>122</v>
      </c>
      <c r="M248" s="9">
        <v>2023</v>
      </c>
      <c r="N248" t="str">
        <f>VLOOKUP(A248,'Store Data'!$A:$B,2,0)</f>
        <v>Northern CA</v>
      </c>
    </row>
    <row r="249" spans="1:14" ht="21" x14ac:dyDescent="0.2">
      <c r="A249" s="3" t="s">
        <v>62</v>
      </c>
      <c r="B249" s="3" t="str">
        <f>VLOOKUP(A249,'Store Data'!$E:$F,2,0)</f>
        <v>Porsche</v>
      </c>
      <c r="C249" s="10" t="s">
        <v>109</v>
      </c>
      <c r="D249" s="4">
        <v>19634</v>
      </c>
      <c r="E249" s="5">
        <v>86</v>
      </c>
      <c r="F249" s="5">
        <v>74</v>
      </c>
      <c r="G249" s="7">
        <v>3.7000000000000002E-3</v>
      </c>
      <c r="H249" s="5">
        <v>59</v>
      </c>
      <c r="I249" s="7">
        <v>0.79720000000000002</v>
      </c>
      <c r="J249" s="5">
        <v>3</v>
      </c>
      <c r="K249" s="5">
        <v>0</v>
      </c>
      <c r="L249" t="s">
        <v>122</v>
      </c>
      <c r="M249" s="9">
        <v>2023</v>
      </c>
      <c r="N249" t="str">
        <f>VLOOKUP(A249,'Store Data'!$A:$B,2,0)</f>
        <v>Arizona</v>
      </c>
    </row>
    <row r="250" spans="1:14" ht="21" x14ac:dyDescent="0.2">
      <c r="A250" s="3" t="s">
        <v>64</v>
      </c>
      <c r="B250" s="3" t="str">
        <f>VLOOKUP(A250,'Store Data'!$E:$F,2,0)</f>
        <v>Porsche</v>
      </c>
      <c r="C250" s="10" t="s">
        <v>107</v>
      </c>
      <c r="D250" s="4">
        <v>16065</v>
      </c>
      <c r="E250" s="5">
        <v>47</v>
      </c>
      <c r="F250" s="5">
        <v>41</v>
      </c>
      <c r="G250" s="7">
        <v>2.5000000000000001E-3</v>
      </c>
      <c r="H250" s="5">
        <v>31</v>
      </c>
      <c r="I250" s="7">
        <v>0.75600000000000001</v>
      </c>
      <c r="J250" s="5">
        <v>1</v>
      </c>
      <c r="K250" s="5">
        <v>0</v>
      </c>
      <c r="L250" t="s">
        <v>122</v>
      </c>
      <c r="M250" s="9">
        <v>2023</v>
      </c>
      <c r="N250" t="str">
        <f>VLOOKUP(A250,'Store Data'!$A:$B,2,0)</f>
        <v>Northern CA</v>
      </c>
    </row>
    <row r="251" spans="1:14" ht="21" x14ac:dyDescent="0.2">
      <c r="A251" s="3" t="s">
        <v>66</v>
      </c>
      <c r="B251" s="3" t="str">
        <f>VLOOKUP(A251,'Store Data'!$E:$F,2,0)</f>
        <v>Honda</v>
      </c>
      <c r="C251" s="10" t="s">
        <v>109</v>
      </c>
      <c r="D251" s="4">
        <v>45651</v>
      </c>
      <c r="E251" s="5">
        <v>331</v>
      </c>
      <c r="F251" s="5">
        <v>314</v>
      </c>
      <c r="G251" s="7">
        <v>6.7999999999999996E-3</v>
      </c>
      <c r="H251" s="5">
        <v>257</v>
      </c>
      <c r="I251" s="7">
        <v>0.81840000000000002</v>
      </c>
      <c r="J251" s="5">
        <v>56</v>
      </c>
      <c r="K251" s="5">
        <v>2</v>
      </c>
      <c r="L251" t="s">
        <v>122</v>
      </c>
      <c r="M251" s="9">
        <v>2023</v>
      </c>
      <c r="N251" t="str">
        <f>VLOOKUP(A251,'Store Data'!$A:$B,2,0)</f>
        <v>Texas</v>
      </c>
    </row>
    <row r="252" spans="1:14" ht="21" x14ac:dyDescent="0.2">
      <c r="A252" s="3" t="s">
        <v>67</v>
      </c>
      <c r="B252" s="3" t="str">
        <f>VLOOKUP(A252,'Store Data'!$E:$F,2,0)</f>
        <v>Hyundai</v>
      </c>
      <c r="C252" s="10" t="s">
        <v>111</v>
      </c>
      <c r="D252" s="4">
        <v>22371</v>
      </c>
      <c r="E252" s="5">
        <v>189</v>
      </c>
      <c r="F252" s="5">
        <v>166</v>
      </c>
      <c r="G252" s="7">
        <v>7.4000000000000003E-3</v>
      </c>
      <c r="H252" s="5">
        <v>110</v>
      </c>
      <c r="I252" s="7">
        <v>0.66259999999999997</v>
      </c>
      <c r="J252" s="5">
        <v>6</v>
      </c>
      <c r="K252" s="5">
        <v>0</v>
      </c>
      <c r="L252" t="s">
        <v>122</v>
      </c>
      <c r="M252" s="9">
        <v>2023</v>
      </c>
      <c r="N252" t="str">
        <f>VLOOKUP(A252,'Store Data'!$A:$B,2,0)</f>
        <v>Texas</v>
      </c>
    </row>
    <row r="253" spans="1:14" ht="21" x14ac:dyDescent="0.2">
      <c r="A253" s="3" t="s">
        <v>68</v>
      </c>
      <c r="B253" s="3" t="str">
        <f>VLOOKUP(A253,'Store Data'!$E:$F,2,0)</f>
        <v>Toyota</v>
      </c>
      <c r="C253" s="10" t="s">
        <v>107</v>
      </c>
      <c r="D253" s="4">
        <v>43176</v>
      </c>
      <c r="E253" s="5">
        <v>274</v>
      </c>
      <c r="F253" s="5">
        <v>229</v>
      </c>
      <c r="G253" s="7">
        <v>5.3E-3</v>
      </c>
      <c r="H253" s="5">
        <v>122</v>
      </c>
      <c r="I253" s="7">
        <v>0.53269999999999995</v>
      </c>
      <c r="J253" s="5">
        <v>13</v>
      </c>
      <c r="K253" s="5">
        <v>0</v>
      </c>
      <c r="L253" t="s">
        <v>122</v>
      </c>
      <c r="M253" s="9">
        <v>2023</v>
      </c>
      <c r="N253" t="str">
        <f>VLOOKUP(A253,'Store Data'!$A:$B,2,0)</f>
        <v>Texas</v>
      </c>
    </row>
    <row r="254" spans="1:14" ht="21" x14ac:dyDescent="0.2">
      <c r="A254" s="3" t="s">
        <v>70</v>
      </c>
      <c r="B254" s="3" t="str">
        <f>VLOOKUP(A254,'Store Data'!$E:$F,2,0)</f>
        <v>Subaru</v>
      </c>
      <c r="C254" s="10" t="s">
        <v>107</v>
      </c>
      <c r="D254" s="4">
        <v>14495</v>
      </c>
      <c r="E254" s="5">
        <v>50</v>
      </c>
      <c r="F254" s="5">
        <v>45</v>
      </c>
      <c r="G254" s="7">
        <v>3.0999999999999999E-3</v>
      </c>
      <c r="H254" s="5">
        <v>35</v>
      </c>
      <c r="I254" s="7">
        <v>0.77769999999999995</v>
      </c>
      <c r="J254" s="5">
        <v>3</v>
      </c>
      <c r="K254" s="5">
        <v>0</v>
      </c>
      <c r="L254" t="s">
        <v>122</v>
      </c>
      <c r="M254" s="9">
        <v>2023</v>
      </c>
      <c r="N254" t="str">
        <f>VLOOKUP(A254,'Store Data'!$A:$B,2,0)</f>
        <v>Orange County</v>
      </c>
    </row>
    <row r="255" spans="1:14" ht="21" x14ac:dyDescent="0.2">
      <c r="A255" s="3" t="s">
        <v>118</v>
      </c>
      <c r="B255" s="3" t="str">
        <f>VLOOKUP(A255,'Store Data'!$E:$F,2,0)</f>
        <v>Honda</v>
      </c>
      <c r="C255" s="10" t="s">
        <v>109</v>
      </c>
      <c r="D255" s="4">
        <v>42886</v>
      </c>
      <c r="E255" s="5">
        <v>184</v>
      </c>
      <c r="F255" s="5">
        <v>163</v>
      </c>
      <c r="G255" s="7">
        <v>3.8E-3</v>
      </c>
      <c r="H255" s="5">
        <v>125</v>
      </c>
      <c r="I255" s="7">
        <v>0.76680000000000004</v>
      </c>
      <c r="J255" s="5">
        <v>13</v>
      </c>
      <c r="K255" s="5">
        <v>3</v>
      </c>
      <c r="L255" t="s">
        <v>122</v>
      </c>
      <c r="M255" s="9">
        <v>2023</v>
      </c>
      <c r="N255" t="str">
        <f>VLOOKUP(A255,'Store Data'!$A:$B,2,0)</f>
        <v>Arizona</v>
      </c>
    </row>
    <row r="256" spans="1:14" ht="21" x14ac:dyDescent="0.2">
      <c r="A256" s="3" t="s">
        <v>73</v>
      </c>
      <c r="B256" s="3" t="str">
        <f>VLOOKUP(A256,'Store Data'!$E:$F,2,0)</f>
        <v>Toyota</v>
      </c>
      <c r="C256" s="3" t="s">
        <v>109</v>
      </c>
      <c r="D256" s="4">
        <v>24420</v>
      </c>
      <c r="E256" s="5">
        <v>104</v>
      </c>
      <c r="F256" s="5">
        <v>94</v>
      </c>
      <c r="G256" s="7">
        <v>3.8E-3</v>
      </c>
      <c r="H256" s="5">
        <v>76</v>
      </c>
      <c r="I256" s="7">
        <v>0.8085</v>
      </c>
      <c r="J256" s="5">
        <v>11</v>
      </c>
      <c r="K256" s="5">
        <v>0</v>
      </c>
      <c r="L256" t="s">
        <v>122</v>
      </c>
      <c r="M256" s="9">
        <v>2023</v>
      </c>
      <c r="N256" t="str">
        <f>VLOOKUP(A256,'Store Data'!$A:$B,2,0)</f>
        <v>Northern CA</v>
      </c>
    </row>
    <row r="257" spans="1:14" ht="21" x14ac:dyDescent="0.2">
      <c r="A257" s="3" t="s">
        <v>75</v>
      </c>
      <c r="B257" s="3" t="str">
        <f>VLOOKUP(A257,'Store Data'!$E:$F,2,0)</f>
        <v>Toyota</v>
      </c>
      <c r="C257" s="3" t="s">
        <v>109</v>
      </c>
      <c r="D257" s="4">
        <v>35239</v>
      </c>
      <c r="E257" s="5">
        <v>180</v>
      </c>
      <c r="F257" s="5">
        <v>148</v>
      </c>
      <c r="G257" s="7">
        <v>4.1000000000000003E-3</v>
      </c>
      <c r="H257" s="5">
        <v>129</v>
      </c>
      <c r="I257" s="7">
        <v>0.87160000000000004</v>
      </c>
      <c r="J257" s="5">
        <v>23</v>
      </c>
      <c r="K257" s="5">
        <v>3</v>
      </c>
      <c r="L257" t="s">
        <v>122</v>
      </c>
      <c r="M257" s="9">
        <v>2023</v>
      </c>
      <c r="N257" t="str">
        <f>VLOOKUP(A257,'Store Data'!$A:$B,2,0)</f>
        <v>Texas</v>
      </c>
    </row>
    <row r="258" spans="1:14" ht="21" x14ac:dyDescent="0.2">
      <c r="A258" s="3" t="s">
        <v>77</v>
      </c>
      <c r="B258" s="3" t="str">
        <f>VLOOKUP(A258,'Store Data'!$E:$F,2,0)</f>
        <v>Toyota</v>
      </c>
      <c r="C258" s="3" t="s">
        <v>107</v>
      </c>
      <c r="D258" s="4">
        <v>17752</v>
      </c>
      <c r="E258" s="5">
        <v>103</v>
      </c>
      <c r="F258" s="5">
        <v>83</v>
      </c>
      <c r="G258" s="7">
        <v>4.5999999999999999E-3</v>
      </c>
      <c r="H258" s="5">
        <v>59</v>
      </c>
      <c r="I258" s="7">
        <v>0.71079999999999999</v>
      </c>
      <c r="J258" s="5">
        <v>4</v>
      </c>
      <c r="K258" s="5">
        <v>1</v>
      </c>
      <c r="L258" t="s">
        <v>122</v>
      </c>
      <c r="M258" s="9">
        <v>2023</v>
      </c>
      <c r="N258" t="str">
        <f>VLOOKUP(A258,'Store Data'!$A:$B,2,0)</f>
        <v>Arizona</v>
      </c>
    </row>
    <row r="259" spans="1:14" ht="21" x14ac:dyDescent="0.2">
      <c r="A259" s="3" t="s">
        <v>79</v>
      </c>
      <c r="B259" s="3" t="str">
        <f>VLOOKUP(A259,'Store Data'!$E:$F,2,0)</f>
        <v>Volkswagen</v>
      </c>
      <c r="C259" s="3" t="s">
        <v>109</v>
      </c>
      <c r="D259" s="4">
        <v>17711</v>
      </c>
      <c r="E259" s="5">
        <v>45</v>
      </c>
      <c r="F259" s="5">
        <v>40</v>
      </c>
      <c r="G259" s="7">
        <v>2.2000000000000001E-3</v>
      </c>
      <c r="H259" s="5">
        <v>21</v>
      </c>
      <c r="I259" s="7">
        <v>0.52500000000000002</v>
      </c>
      <c r="J259" s="5">
        <v>2</v>
      </c>
      <c r="K259" s="5">
        <v>0</v>
      </c>
      <c r="L259" t="s">
        <v>122</v>
      </c>
      <c r="M259" s="9">
        <v>2023</v>
      </c>
      <c r="N259" t="str">
        <f>VLOOKUP(A259,'Store Data'!$A:$B,2,0)</f>
        <v>Arizona</v>
      </c>
    </row>
    <row r="260" spans="1:14" ht="21" x14ac:dyDescent="0.2">
      <c r="A260" s="3" t="s">
        <v>81</v>
      </c>
      <c r="B260" s="3" t="str">
        <f>VLOOKUP(A260,'Store Data'!$E:$F,2,0)</f>
        <v>Volkswagen</v>
      </c>
      <c r="C260" s="3" t="s">
        <v>107</v>
      </c>
      <c r="D260" s="4">
        <v>19765</v>
      </c>
      <c r="E260" s="5">
        <v>48</v>
      </c>
      <c r="F260" s="5">
        <v>39</v>
      </c>
      <c r="G260" s="7">
        <v>1.9E-3</v>
      </c>
      <c r="H260" s="5">
        <v>33</v>
      </c>
      <c r="I260" s="7">
        <v>0.84609999999999996</v>
      </c>
      <c r="J260" s="5">
        <v>3</v>
      </c>
      <c r="K260" s="5">
        <v>0</v>
      </c>
      <c r="L260" t="s">
        <v>122</v>
      </c>
      <c r="M260" s="9">
        <v>2023</v>
      </c>
      <c r="N260" t="str">
        <f>VLOOKUP(A260,'Store Data'!$A:$B,2,0)</f>
        <v>Orange County</v>
      </c>
    </row>
    <row r="261" spans="1:14" ht="21" x14ac:dyDescent="0.2">
      <c r="A261" s="3" t="s">
        <v>32</v>
      </c>
      <c r="B261" s="3" t="str">
        <f>VLOOKUP(A261,'Store Data'!$E:$F,2,0)</f>
        <v>Honda</v>
      </c>
      <c r="C261" s="3" t="s">
        <v>109</v>
      </c>
      <c r="D261" s="4">
        <v>19105</v>
      </c>
      <c r="E261" s="5">
        <v>142</v>
      </c>
      <c r="F261" s="5">
        <v>120</v>
      </c>
      <c r="G261" s="7">
        <v>6.1999999999999998E-3</v>
      </c>
      <c r="H261" s="5">
        <v>99</v>
      </c>
      <c r="I261" s="7">
        <v>0.82499999999999996</v>
      </c>
      <c r="J261" s="5">
        <v>4</v>
      </c>
      <c r="K261" s="5">
        <v>1</v>
      </c>
      <c r="L261" t="s">
        <v>119</v>
      </c>
      <c r="M261" s="9">
        <v>2023</v>
      </c>
      <c r="N261" t="str">
        <f>VLOOKUP(A261,'Store Data'!$A:$B,2,0)</f>
        <v>Northern CA</v>
      </c>
    </row>
    <row r="262" spans="1:14" ht="21" x14ac:dyDescent="0.2">
      <c r="A262" s="3" t="s">
        <v>32</v>
      </c>
      <c r="B262" s="3" t="str">
        <f>VLOOKUP(A262,'Store Data'!$E:$F,2,0)</f>
        <v>Honda</v>
      </c>
      <c r="C262" s="3" t="s">
        <v>109</v>
      </c>
      <c r="D262" s="4">
        <v>21150</v>
      </c>
      <c r="E262" s="5">
        <v>115</v>
      </c>
      <c r="F262" s="5">
        <v>98</v>
      </c>
      <c r="G262" s="7">
        <v>4.5999999999999999E-3</v>
      </c>
      <c r="H262" s="5">
        <v>79</v>
      </c>
      <c r="I262" s="7">
        <v>0.80610000000000004</v>
      </c>
      <c r="J262" s="5">
        <v>5</v>
      </c>
      <c r="K262" s="5">
        <v>0</v>
      </c>
      <c r="L262" t="s">
        <v>120</v>
      </c>
      <c r="M262" s="9">
        <v>2023</v>
      </c>
      <c r="N262" t="str">
        <f>VLOOKUP(A262,'Store Data'!$A:$B,2,0)</f>
        <v>Northern CA</v>
      </c>
    </row>
    <row r="263" spans="1:14" ht="21" x14ac:dyDescent="0.2">
      <c r="A263" s="3" t="s">
        <v>32</v>
      </c>
      <c r="B263" s="3" t="str">
        <f>VLOOKUP(A263,'Store Data'!$E:$F,2,0)</f>
        <v>Honda</v>
      </c>
      <c r="C263" s="3" t="s">
        <v>107</v>
      </c>
      <c r="D263" s="4">
        <v>18320</v>
      </c>
      <c r="E263" s="5">
        <v>108</v>
      </c>
      <c r="F263" s="5">
        <v>91</v>
      </c>
      <c r="G263" s="7">
        <v>4.8999999999999998E-3</v>
      </c>
      <c r="H263" s="5">
        <v>77</v>
      </c>
      <c r="I263" s="7">
        <v>0.84609999999999996</v>
      </c>
      <c r="J263" s="5">
        <v>4</v>
      </c>
      <c r="K263" s="5">
        <v>1</v>
      </c>
      <c r="L263" t="s">
        <v>121</v>
      </c>
      <c r="M263" s="9">
        <v>2023</v>
      </c>
      <c r="N263" t="str">
        <f>VLOOKUP(A263,'Store Data'!$A:$B,2,0)</f>
        <v>Northern CA</v>
      </c>
    </row>
    <row r="264" spans="1:14" ht="21" x14ac:dyDescent="0.2">
      <c r="A264" s="3" t="s">
        <v>32</v>
      </c>
      <c r="B264" s="3" t="str">
        <f>VLOOKUP(A264,'Store Data'!$E:$F,2,0)</f>
        <v>Honda</v>
      </c>
      <c r="C264" s="3" t="s">
        <v>109</v>
      </c>
      <c r="D264" s="4">
        <v>18663</v>
      </c>
      <c r="E264" s="5">
        <v>99</v>
      </c>
      <c r="F264" s="5">
        <v>88</v>
      </c>
      <c r="G264" s="7">
        <v>4.7000000000000002E-3</v>
      </c>
      <c r="H264" s="5">
        <v>73</v>
      </c>
      <c r="I264" s="7">
        <v>0.82950000000000002</v>
      </c>
      <c r="J264" s="5">
        <v>5</v>
      </c>
      <c r="K264" s="5">
        <v>0</v>
      </c>
      <c r="L264" t="s">
        <v>122</v>
      </c>
      <c r="M264" s="9">
        <v>2023</v>
      </c>
      <c r="N264" t="str">
        <f>VLOOKUP(A264,'Store Data'!$A:$B,2,0)</f>
        <v>Northern CA</v>
      </c>
    </row>
    <row r="265" spans="1:14" ht="21" x14ac:dyDescent="0.2">
      <c r="A265" s="16" t="s">
        <v>11</v>
      </c>
      <c r="B265" s="3" t="str">
        <f>VLOOKUP(A265,'Store Data'!$E:$F,2,0)</f>
        <v>Acura</v>
      </c>
      <c r="C265" s="10" t="s">
        <v>111</v>
      </c>
      <c r="D265" s="41">
        <v>14801</v>
      </c>
      <c r="E265" s="17">
        <v>67</v>
      </c>
      <c r="F265" s="17">
        <v>57</v>
      </c>
      <c r="G265" s="25">
        <v>3.8E-3</v>
      </c>
      <c r="H265" s="17">
        <v>50</v>
      </c>
      <c r="I265" s="25">
        <v>0.87709999999999999</v>
      </c>
      <c r="J265" s="17">
        <v>10</v>
      </c>
      <c r="K265" s="17">
        <v>0</v>
      </c>
      <c r="L265" t="s">
        <v>1</v>
      </c>
      <c r="M265" s="9">
        <v>2023</v>
      </c>
      <c r="N265" t="str">
        <f>VLOOKUP(A265,'Store Data'!$A:$B,2,0)</f>
        <v>Arizona</v>
      </c>
    </row>
    <row r="266" spans="1:14" ht="21" x14ac:dyDescent="0.2">
      <c r="A266" s="16" t="s">
        <v>16</v>
      </c>
      <c r="B266" s="3" t="str">
        <f>VLOOKUP(A266,'Store Data'!$E:$F,2,0)</f>
        <v>Acura</v>
      </c>
      <c r="C266" s="10" t="s">
        <v>111</v>
      </c>
      <c r="D266" s="41">
        <v>9645</v>
      </c>
      <c r="E266" s="17">
        <v>20</v>
      </c>
      <c r="F266" s="17">
        <v>17</v>
      </c>
      <c r="G266" s="25">
        <v>1.6999999999999999E-3</v>
      </c>
      <c r="H266" s="17">
        <v>12</v>
      </c>
      <c r="I266" s="25">
        <v>0.70579999999999998</v>
      </c>
      <c r="J266" s="17">
        <v>1</v>
      </c>
      <c r="K266" s="17">
        <v>0</v>
      </c>
      <c r="L266" t="s">
        <v>1</v>
      </c>
      <c r="M266" s="9">
        <v>2023</v>
      </c>
      <c r="N266" t="str">
        <f>VLOOKUP(A266,'Store Data'!$A:$B,2,0)</f>
        <v>Southern CA</v>
      </c>
    </row>
    <row r="267" spans="1:14" ht="21" x14ac:dyDescent="0.2">
      <c r="A267" s="16" t="s">
        <v>17</v>
      </c>
      <c r="B267" s="3" t="str">
        <f>VLOOKUP(A267,'Store Data'!$E:$F,2,0)</f>
        <v>Audi</v>
      </c>
      <c r="C267" s="10" t="s">
        <v>111</v>
      </c>
      <c r="D267" s="41">
        <v>14532</v>
      </c>
      <c r="E267" s="17">
        <v>41</v>
      </c>
      <c r="F267" s="17">
        <v>35</v>
      </c>
      <c r="G267" s="25">
        <v>2.3999999999999998E-3</v>
      </c>
      <c r="H267" s="17">
        <v>27</v>
      </c>
      <c r="I267" s="25">
        <v>0.77139999999999997</v>
      </c>
      <c r="J267" s="17">
        <v>2</v>
      </c>
      <c r="K267" s="17">
        <v>0</v>
      </c>
      <c r="L267" t="s">
        <v>1</v>
      </c>
      <c r="M267" s="9">
        <v>2023</v>
      </c>
      <c r="N267" t="str">
        <f>VLOOKUP(A267,'Store Data'!$A:$B,2,0)</f>
        <v>Arizona</v>
      </c>
    </row>
    <row r="268" spans="1:14" ht="21" x14ac:dyDescent="0.2">
      <c r="A268" s="16" t="s">
        <v>18</v>
      </c>
      <c r="B268" s="3" t="str">
        <f>VLOOKUP(A268,'Store Data'!$E:$F,2,0)</f>
        <v>Audi</v>
      </c>
      <c r="C268" s="10" t="s">
        <v>109</v>
      </c>
      <c r="D268" s="41">
        <v>10195</v>
      </c>
      <c r="E268" s="17">
        <v>41</v>
      </c>
      <c r="F268" s="17">
        <v>30</v>
      </c>
      <c r="G268" s="25">
        <v>2.8999999999999998E-3</v>
      </c>
      <c r="H268" s="17">
        <v>25</v>
      </c>
      <c r="I268" s="25">
        <v>0.83330000000000004</v>
      </c>
      <c r="J268" s="17">
        <v>4</v>
      </c>
      <c r="K268" s="17">
        <v>0</v>
      </c>
      <c r="L268" t="s">
        <v>1</v>
      </c>
      <c r="M268" s="9">
        <v>2023</v>
      </c>
      <c r="N268" t="str">
        <f>VLOOKUP(A268,'Store Data'!$A:$B,2,0)</f>
        <v>Southern CA</v>
      </c>
    </row>
    <row r="269" spans="1:14" ht="21" x14ac:dyDescent="0.2">
      <c r="A269" s="16" t="s">
        <v>19</v>
      </c>
      <c r="B269" s="3" t="str">
        <f>VLOOKUP(A269,'Store Data'!$E:$F,2,0)</f>
        <v>Audi</v>
      </c>
      <c r="C269" s="10" t="s">
        <v>107</v>
      </c>
      <c r="D269" s="41">
        <v>14578</v>
      </c>
      <c r="E269" s="17">
        <v>32</v>
      </c>
      <c r="F269" s="17">
        <v>22</v>
      </c>
      <c r="G269" s="25">
        <v>1.5E-3</v>
      </c>
      <c r="H269" s="17">
        <v>18</v>
      </c>
      <c r="I269" s="25">
        <v>0.81810000000000005</v>
      </c>
      <c r="J269" s="17">
        <v>2</v>
      </c>
      <c r="K269" s="17">
        <v>0</v>
      </c>
      <c r="L269" t="s">
        <v>1</v>
      </c>
      <c r="M269" s="9">
        <v>2023</v>
      </c>
      <c r="N269" t="str">
        <f>VLOOKUP(A269,'Store Data'!$A:$B,2,0)</f>
        <v>Orange County</v>
      </c>
    </row>
    <row r="270" spans="1:14" ht="21" x14ac:dyDescent="0.2">
      <c r="A270" s="16" t="s">
        <v>20</v>
      </c>
      <c r="B270" s="3" t="str">
        <f>VLOOKUP(A270,'Store Data'!$E:$F,2,0)</f>
        <v>Audi</v>
      </c>
      <c r="C270" s="10" t="s">
        <v>111</v>
      </c>
      <c r="D270" s="41">
        <v>18021</v>
      </c>
      <c r="E270" s="17">
        <v>62</v>
      </c>
      <c r="F270" s="17">
        <v>47</v>
      </c>
      <c r="G270" s="25">
        <v>2.5999999999999999E-3</v>
      </c>
      <c r="H270" s="17">
        <v>38</v>
      </c>
      <c r="I270" s="25">
        <v>0.8085</v>
      </c>
      <c r="J270" s="17">
        <v>3</v>
      </c>
      <c r="K270" s="17">
        <v>0</v>
      </c>
      <c r="L270" t="s">
        <v>1</v>
      </c>
      <c r="M270" s="9">
        <v>2023</v>
      </c>
      <c r="N270" t="str">
        <f>VLOOKUP(A270,'Store Data'!$A:$B,2,0)</f>
        <v>Arizona</v>
      </c>
    </row>
    <row r="271" spans="1:14" ht="21" x14ac:dyDescent="0.2">
      <c r="A271" s="16" t="s">
        <v>21</v>
      </c>
      <c r="B271" s="3" t="str">
        <f>VLOOKUP(A271,'Store Data'!$E:$F,2,0)</f>
        <v>Audi</v>
      </c>
      <c r="C271" s="10" t="s">
        <v>107</v>
      </c>
      <c r="D271" s="41">
        <v>17786</v>
      </c>
      <c r="E271" s="17">
        <v>47</v>
      </c>
      <c r="F271" s="17">
        <v>42</v>
      </c>
      <c r="G271" s="25">
        <v>2.3E-3</v>
      </c>
      <c r="H271" s="17">
        <v>37</v>
      </c>
      <c r="I271" s="25">
        <v>0.88090000000000002</v>
      </c>
      <c r="J271" s="17">
        <v>5</v>
      </c>
      <c r="K271" s="17">
        <v>0</v>
      </c>
      <c r="L271" t="s">
        <v>1</v>
      </c>
      <c r="M271" s="9">
        <v>2023</v>
      </c>
      <c r="N271" t="str">
        <f>VLOOKUP(A271,'Store Data'!$A:$B,2,0)</f>
        <v>Orange County</v>
      </c>
    </row>
    <row r="272" spans="1:14" ht="21" x14ac:dyDescent="0.2">
      <c r="A272" s="16" t="s">
        <v>110</v>
      </c>
      <c r="B272" s="3" t="str">
        <f>VLOOKUP(A272,'Store Data'!$E:$F,2,0)</f>
        <v>Audi</v>
      </c>
      <c r="C272" s="10" t="s">
        <v>107</v>
      </c>
      <c r="D272" s="41">
        <v>25756</v>
      </c>
      <c r="E272" s="17">
        <v>122</v>
      </c>
      <c r="F272" s="17">
        <v>109</v>
      </c>
      <c r="G272" s="25">
        <v>4.1999999999999997E-3</v>
      </c>
      <c r="H272" s="17">
        <v>98</v>
      </c>
      <c r="I272" s="25">
        <v>0.89900000000000002</v>
      </c>
      <c r="J272" s="17">
        <v>23</v>
      </c>
      <c r="K272" s="17">
        <v>0</v>
      </c>
      <c r="L272" t="s">
        <v>1</v>
      </c>
      <c r="M272" s="9">
        <v>2023</v>
      </c>
      <c r="N272" t="str">
        <f>VLOOKUP(A272,'Store Data'!$A:$B,2,0)</f>
        <v>Northern CA</v>
      </c>
    </row>
    <row r="273" spans="1:14" ht="21" x14ac:dyDescent="0.2">
      <c r="A273" s="16" t="s">
        <v>22</v>
      </c>
      <c r="B273" s="3" t="str">
        <f>VLOOKUP(A273,'Store Data'!$E:$F,2,0)</f>
        <v>BMW</v>
      </c>
      <c r="C273" s="10" t="s">
        <v>109</v>
      </c>
      <c r="D273" s="41">
        <v>36999</v>
      </c>
      <c r="E273" s="17">
        <v>252</v>
      </c>
      <c r="F273" s="17">
        <v>219</v>
      </c>
      <c r="G273" s="25">
        <v>5.8999999999999999E-3</v>
      </c>
      <c r="H273" s="17">
        <v>166</v>
      </c>
      <c r="I273" s="25">
        <v>0.75790000000000002</v>
      </c>
      <c r="J273" s="17">
        <v>18</v>
      </c>
      <c r="K273" s="17">
        <v>1</v>
      </c>
      <c r="L273" t="s">
        <v>1</v>
      </c>
      <c r="M273" s="9">
        <v>2023</v>
      </c>
      <c r="N273" t="str">
        <f>VLOOKUP(A273,'Store Data'!$A:$B,2,0)</f>
        <v>Arizona</v>
      </c>
    </row>
    <row r="274" spans="1:14" ht="21" x14ac:dyDescent="0.2">
      <c r="A274" s="16" t="s">
        <v>23</v>
      </c>
      <c r="B274" s="3" t="str">
        <f>VLOOKUP(A274,'Store Data'!$E:$F,2,0)</f>
        <v>BMW</v>
      </c>
      <c r="C274" s="3" t="s">
        <v>109</v>
      </c>
      <c r="D274" s="41">
        <v>44140</v>
      </c>
      <c r="E274" s="17">
        <v>141</v>
      </c>
      <c r="F274" s="17">
        <v>124</v>
      </c>
      <c r="G274" s="25">
        <v>2.8E-3</v>
      </c>
      <c r="H274" s="17">
        <v>108</v>
      </c>
      <c r="I274" s="25">
        <v>0.87090000000000001</v>
      </c>
      <c r="J274" s="17">
        <v>0</v>
      </c>
      <c r="K274" s="17">
        <v>0</v>
      </c>
      <c r="L274" t="s">
        <v>1</v>
      </c>
      <c r="M274" s="9">
        <v>2023</v>
      </c>
      <c r="N274" t="str">
        <f>VLOOKUP(A274,'Store Data'!$A:$B,2,0)</f>
        <v>Texas</v>
      </c>
    </row>
    <row r="275" spans="1:14" ht="21" x14ac:dyDescent="0.2">
      <c r="A275" s="16" t="s">
        <v>24</v>
      </c>
      <c r="B275" s="3" t="str">
        <f>VLOOKUP(A275,'Store Data'!$E:$F,2,0)</f>
        <v>BMW</v>
      </c>
      <c r="C275" s="3" t="s">
        <v>109</v>
      </c>
      <c r="D275" s="41">
        <v>26441</v>
      </c>
      <c r="E275" s="17">
        <v>59</v>
      </c>
      <c r="F275" s="17">
        <v>53</v>
      </c>
      <c r="G275" s="25">
        <v>2E-3</v>
      </c>
      <c r="H275" s="17">
        <v>46</v>
      </c>
      <c r="I275" s="25">
        <v>0.8679</v>
      </c>
      <c r="J275" s="17">
        <v>4</v>
      </c>
      <c r="K275" s="17">
        <v>0</v>
      </c>
      <c r="L275" t="s">
        <v>1</v>
      </c>
      <c r="M275" s="9">
        <v>2023</v>
      </c>
      <c r="N275" t="str">
        <f>VLOOKUP(A275,'Store Data'!$A:$B,2,0)</f>
        <v>Southern CA</v>
      </c>
    </row>
    <row r="276" spans="1:14" ht="21" x14ac:dyDescent="0.2">
      <c r="A276" s="16" t="s">
        <v>25</v>
      </c>
      <c r="B276" s="3" t="str">
        <f>VLOOKUP(A276,'Store Data'!$E:$F,2,0)</f>
        <v>BMW</v>
      </c>
      <c r="C276" s="3" t="s">
        <v>107</v>
      </c>
      <c r="D276" s="41">
        <v>47303</v>
      </c>
      <c r="E276" s="17">
        <v>155</v>
      </c>
      <c r="F276" s="17">
        <v>130</v>
      </c>
      <c r="G276" s="25">
        <v>2.7000000000000001E-3</v>
      </c>
      <c r="H276" s="17">
        <v>102</v>
      </c>
      <c r="I276" s="25">
        <v>0.78459999999999996</v>
      </c>
      <c r="J276" s="17">
        <v>14</v>
      </c>
      <c r="K276" s="17">
        <v>0</v>
      </c>
      <c r="L276" t="s">
        <v>1</v>
      </c>
      <c r="M276" s="9">
        <v>2023</v>
      </c>
      <c r="N276" t="str">
        <f>VLOOKUP(A276,'Store Data'!$A:$B,2,0)</f>
        <v>Orange County</v>
      </c>
    </row>
    <row r="277" spans="1:14" ht="21" x14ac:dyDescent="0.2">
      <c r="A277" s="16" t="s">
        <v>26</v>
      </c>
      <c r="B277" s="3" t="str">
        <f>VLOOKUP(A277,'Store Data'!$E:$F,2,0)</f>
        <v>BMW</v>
      </c>
      <c r="C277" s="3" t="s">
        <v>109</v>
      </c>
      <c r="D277" s="41">
        <v>42382</v>
      </c>
      <c r="E277" s="17">
        <v>171</v>
      </c>
      <c r="F277" s="17">
        <v>159</v>
      </c>
      <c r="G277" s="25">
        <v>3.7000000000000002E-3</v>
      </c>
      <c r="H277" s="17">
        <v>136</v>
      </c>
      <c r="I277" s="25">
        <v>0.85529999999999995</v>
      </c>
      <c r="J277" s="17">
        <v>25</v>
      </c>
      <c r="K277" s="17">
        <v>1</v>
      </c>
      <c r="L277" t="s">
        <v>1</v>
      </c>
      <c r="M277" s="9">
        <v>2023</v>
      </c>
      <c r="N277" t="str">
        <f>VLOOKUP(A277,'Store Data'!$A:$B,2,0)</f>
        <v>Southern CA</v>
      </c>
    </row>
    <row r="278" spans="1:14" ht="21" x14ac:dyDescent="0.2">
      <c r="A278" s="16" t="s">
        <v>123</v>
      </c>
      <c r="B278" s="3" t="str">
        <f>VLOOKUP(A278,'Store Data'!$E:$F,2,0)</f>
        <v>Acura</v>
      </c>
      <c r="C278" s="3" t="s">
        <v>107</v>
      </c>
      <c r="D278" s="41">
        <v>13512</v>
      </c>
      <c r="E278" s="17">
        <v>31</v>
      </c>
      <c r="F278" s="17">
        <v>26</v>
      </c>
      <c r="G278" s="25">
        <v>1.9E-3</v>
      </c>
      <c r="H278" s="17">
        <v>18</v>
      </c>
      <c r="I278" s="25">
        <v>0.69230000000000003</v>
      </c>
      <c r="J278" s="17">
        <v>0</v>
      </c>
      <c r="K278" s="17">
        <v>0</v>
      </c>
      <c r="L278" t="s">
        <v>1</v>
      </c>
      <c r="M278" s="9">
        <v>2023</v>
      </c>
      <c r="N278" t="str">
        <f>VLOOKUP(A278,'Store Data'!$A:$B,2,0)</f>
        <v>Northern CA</v>
      </c>
    </row>
    <row r="279" spans="1:14" ht="21" x14ac:dyDescent="0.2">
      <c r="A279" s="16" t="s">
        <v>27</v>
      </c>
      <c r="B279" s="3" t="str">
        <f>VLOOKUP(A279,'Store Data'!$E:$F,2,0)</f>
        <v>Honda</v>
      </c>
      <c r="C279" s="3" t="s">
        <v>109</v>
      </c>
      <c r="D279" s="41">
        <v>33896</v>
      </c>
      <c r="E279" s="17">
        <v>248</v>
      </c>
      <c r="F279" s="17">
        <v>226</v>
      </c>
      <c r="G279" s="25">
        <v>6.6E-3</v>
      </c>
      <c r="H279" s="17">
        <v>191</v>
      </c>
      <c r="I279" s="25">
        <v>0.84509999999999996</v>
      </c>
      <c r="J279" s="17">
        <v>37</v>
      </c>
      <c r="K279" s="17">
        <v>1</v>
      </c>
      <c r="L279" t="s">
        <v>1</v>
      </c>
      <c r="M279" s="9">
        <v>2023</v>
      </c>
      <c r="N279" t="str">
        <f>VLOOKUP(A279,'Store Data'!$A:$B,2,0)</f>
        <v>Northern CA</v>
      </c>
    </row>
    <row r="280" spans="1:14" ht="21" x14ac:dyDescent="0.2">
      <c r="A280" s="16" t="s">
        <v>28</v>
      </c>
      <c r="B280" s="3" t="str">
        <f>VLOOKUP(A280,'Store Data'!$E:$F,2,0)</f>
        <v>BMW</v>
      </c>
      <c r="C280" s="3" t="s">
        <v>109</v>
      </c>
      <c r="D280" s="41">
        <v>57318</v>
      </c>
      <c r="E280" s="17">
        <v>187</v>
      </c>
      <c r="F280" s="17">
        <v>164</v>
      </c>
      <c r="G280" s="25">
        <v>2.8E-3</v>
      </c>
      <c r="H280" s="17">
        <v>95</v>
      </c>
      <c r="I280" s="25">
        <v>0.57920000000000005</v>
      </c>
      <c r="J280" s="17">
        <v>10</v>
      </c>
      <c r="K280" s="17">
        <v>0</v>
      </c>
      <c r="L280" t="s">
        <v>1</v>
      </c>
      <c r="M280" s="9">
        <v>2023</v>
      </c>
      <c r="N280" t="str">
        <f>VLOOKUP(A280,'Store Data'!$A:$B,2,0)</f>
        <v>Orange County</v>
      </c>
    </row>
    <row r="281" spans="1:14" ht="21" x14ac:dyDescent="0.2">
      <c r="A281" s="16" t="s">
        <v>29</v>
      </c>
      <c r="B281" s="3" t="str">
        <f>VLOOKUP(A281,'Store Data'!$E:$F,2,0)</f>
        <v>MINI</v>
      </c>
      <c r="C281" s="3" t="s">
        <v>107</v>
      </c>
      <c r="D281" s="41">
        <v>5508</v>
      </c>
      <c r="E281" s="17">
        <v>32</v>
      </c>
      <c r="F281" s="17">
        <v>29</v>
      </c>
      <c r="G281" s="25">
        <v>5.1999999999999998E-3</v>
      </c>
      <c r="H281" s="17">
        <v>24</v>
      </c>
      <c r="I281" s="25">
        <v>0.82750000000000001</v>
      </c>
      <c r="J281" s="17">
        <v>2</v>
      </c>
      <c r="K281" s="17">
        <v>0</v>
      </c>
      <c r="L281" t="s">
        <v>1</v>
      </c>
      <c r="M281" s="9">
        <v>2023</v>
      </c>
      <c r="N281" t="str">
        <f>VLOOKUP(A281,'Store Data'!$A:$B,2,0)</f>
        <v>Orange County</v>
      </c>
    </row>
    <row r="282" spans="1:14" ht="21" x14ac:dyDescent="0.2">
      <c r="A282" s="16" t="s">
        <v>30</v>
      </c>
      <c r="B282" s="3" t="str">
        <f>VLOOKUP(A282,'Store Data'!$E:$F,2,0)</f>
        <v>Genesis</v>
      </c>
      <c r="C282" s="3" t="s">
        <v>109</v>
      </c>
      <c r="D282" s="41">
        <v>7658</v>
      </c>
      <c r="E282" s="17">
        <v>33</v>
      </c>
      <c r="F282" s="17">
        <v>27</v>
      </c>
      <c r="G282" s="25">
        <v>3.5000000000000001E-3</v>
      </c>
      <c r="H282" s="17">
        <v>21</v>
      </c>
      <c r="I282" s="25">
        <v>0.77769999999999995</v>
      </c>
      <c r="J282" s="17">
        <v>2</v>
      </c>
      <c r="K282" s="17">
        <v>1</v>
      </c>
      <c r="L282" t="s">
        <v>1</v>
      </c>
      <c r="M282" s="9">
        <v>2023</v>
      </c>
      <c r="N282" t="str">
        <f>VLOOKUP(A282,'Store Data'!$A:$B,2,0)</f>
        <v>Texas</v>
      </c>
    </row>
    <row r="283" spans="1:14" ht="21" x14ac:dyDescent="0.2">
      <c r="A283" s="16" t="s">
        <v>31</v>
      </c>
      <c r="B283" s="3" t="str">
        <f>VLOOKUP(A283,'Store Data'!$E:$F,2,0)</f>
        <v>Honda</v>
      </c>
      <c r="C283" s="10" t="s">
        <v>111</v>
      </c>
      <c r="D283" s="41">
        <v>37157</v>
      </c>
      <c r="E283" s="17">
        <v>190</v>
      </c>
      <c r="F283" s="17">
        <v>169</v>
      </c>
      <c r="G283" s="25">
        <v>4.4999999999999997E-3</v>
      </c>
      <c r="H283" s="17">
        <v>110</v>
      </c>
      <c r="I283" s="25">
        <v>0.65080000000000005</v>
      </c>
      <c r="J283" s="17">
        <v>22</v>
      </c>
      <c r="K283" s="17">
        <v>0</v>
      </c>
      <c r="L283" t="s">
        <v>1</v>
      </c>
      <c r="M283" s="9">
        <v>2023</v>
      </c>
      <c r="N283" t="str">
        <f>VLOOKUP(A283,'Store Data'!$A:$B,2,0)</f>
        <v>Texas</v>
      </c>
    </row>
    <row r="284" spans="1:14" ht="21" x14ac:dyDescent="0.2">
      <c r="A284" s="16" t="s">
        <v>32</v>
      </c>
      <c r="B284" s="3" t="str">
        <f>VLOOKUP(A284,'Store Data'!$E:$F,2,0)</f>
        <v>Honda</v>
      </c>
      <c r="C284" s="10" t="s">
        <v>111</v>
      </c>
      <c r="D284" s="41">
        <v>19006</v>
      </c>
      <c r="E284" s="17">
        <v>106</v>
      </c>
      <c r="F284" s="17">
        <v>91</v>
      </c>
      <c r="G284" s="25">
        <v>4.7000000000000002E-3</v>
      </c>
      <c r="H284" s="17">
        <v>74</v>
      </c>
      <c r="I284" s="25">
        <v>0.81310000000000004</v>
      </c>
      <c r="J284" s="17">
        <v>4</v>
      </c>
      <c r="K284" s="17">
        <v>0</v>
      </c>
      <c r="L284" t="s">
        <v>1</v>
      </c>
      <c r="M284" s="9">
        <v>2023</v>
      </c>
      <c r="N284" t="str">
        <f>VLOOKUP(A284,'Store Data'!$A:$B,2,0)</f>
        <v>Northern CA</v>
      </c>
    </row>
    <row r="285" spans="1:14" ht="21" x14ac:dyDescent="0.2">
      <c r="A285" s="16" t="s">
        <v>33</v>
      </c>
      <c r="B285" s="3" t="str">
        <f>VLOOKUP(A285,'Store Data'!$E:$F,2,0)</f>
        <v>Honda</v>
      </c>
      <c r="C285" s="10" t="s">
        <v>111</v>
      </c>
      <c r="D285" s="41">
        <v>29581</v>
      </c>
      <c r="E285" s="17">
        <v>70</v>
      </c>
      <c r="F285" s="17">
        <v>59</v>
      </c>
      <c r="G285" s="25">
        <v>1.9E-3</v>
      </c>
      <c r="H285" s="17">
        <v>41</v>
      </c>
      <c r="I285" s="25">
        <v>0.69489999999999996</v>
      </c>
      <c r="J285" s="17">
        <v>2</v>
      </c>
      <c r="K285" s="17">
        <v>0</v>
      </c>
      <c r="L285" t="s">
        <v>1</v>
      </c>
      <c r="M285" s="9">
        <v>2023</v>
      </c>
      <c r="N285" t="str">
        <f>VLOOKUP(A285,'Store Data'!$A:$B,2,0)</f>
        <v>Southern CA</v>
      </c>
    </row>
    <row r="286" spans="1:14" ht="21" x14ac:dyDescent="0.2">
      <c r="A286" s="16" t="s">
        <v>34</v>
      </c>
      <c r="B286" s="3" t="str">
        <f>VLOOKUP(A286,'Store Data'!$E:$F,2,0)</f>
        <v>Hyundai</v>
      </c>
      <c r="C286" s="10" t="s">
        <v>109</v>
      </c>
      <c r="D286" s="41">
        <v>9041</v>
      </c>
      <c r="E286" s="17">
        <v>51</v>
      </c>
      <c r="F286" s="17">
        <v>44</v>
      </c>
      <c r="G286" s="25">
        <v>4.7999999999999996E-3</v>
      </c>
      <c r="H286" s="17">
        <v>18</v>
      </c>
      <c r="I286" s="25">
        <v>0.40899999999999997</v>
      </c>
      <c r="J286" s="17">
        <v>2</v>
      </c>
      <c r="K286" s="17">
        <v>0</v>
      </c>
      <c r="L286" t="s">
        <v>1</v>
      </c>
      <c r="M286" s="9">
        <v>2023</v>
      </c>
      <c r="N286" t="str">
        <f>VLOOKUP(A286,'Store Data'!$A:$B,2,0)</f>
        <v>Texas</v>
      </c>
    </row>
    <row r="287" spans="1:14" ht="21" x14ac:dyDescent="0.2">
      <c r="A287" s="16" t="s">
        <v>35</v>
      </c>
      <c r="B287" s="3" t="str">
        <f>VLOOKUP(A287,'Store Data'!$E:$F,2,0)</f>
        <v>Acura</v>
      </c>
      <c r="C287" s="10" t="s">
        <v>107</v>
      </c>
      <c r="D287" s="41">
        <v>11198</v>
      </c>
      <c r="E287" s="17">
        <v>52</v>
      </c>
      <c r="F287" s="17">
        <v>39</v>
      </c>
      <c r="G287" s="25">
        <v>3.3999999999999998E-3</v>
      </c>
      <c r="H287" s="17">
        <v>31</v>
      </c>
      <c r="I287" s="25">
        <v>0.79479999999999995</v>
      </c>
      <c r="J287" s="17">
        <v>3</v>
      </c>
      <c r="K287" s="17">
        <v>0</v>
      </c>
      <c r="L287" t="s">
        <v>1</v>
      </c>
      <c r="M287" s="9">
        <v>2023</v>
      </c>
      <c r="N287" t="str">
        <f>VLOOKUP(A287,'Store Data'!$A:$B,2,0)</f>
        <v>Southern CA</v>
      </c>
    </row>
    <row r="288" spans="1:14" ht="21" x14ac:dyDescent="0.2">
      <c r="A288" s="16" t="s">
        <v>36</v>
      </c>
      <c r="B288" s="3" t="str">
        <f>VLOOKUP(A288,'Store Data'!$E:$F,2,0)</f>
        <v>Toyota</v>
      </c>
      <c r="C288" s="10" t="s">
        <v>109</v>
      </c>
      <c r="D288" s="41">
        <v>22976</v>
      </c>
      <c r="E288" s="17">
        <v>135</v>
      </c>
      <c r="F288" s="17">
        <v>105</v>
      </c>
      <c r="G288" s="25">
        <v>4.4999999999999997E-3</v>
      </c>
      <c r="H288" s="17">
        <v>89</v>
      </c>
      <c r="I288" s="25">
        <v>0.84760000000000002</v>
      </c>
      <c r="J288" s="17">
        <v>15</v>
      </c>
      <c r="K288" s="17">
        <v>2</v>
      </c>
      <c r="L288" t="s">
        <v>1</v>
      </c>
      <c r="M288" s="9">
        <v>2023</v>
      </c>
      <c r="N288" t="str">
        <f>VLOOKUP(A288,'Store Data'!$A:$B,2,0)</f>
        <v>Southern CA</v>
      </c>
    </row>
    <row r="289" spans="1:14" ht="21" x14ac:dyDescent="0.2">
      <c r="A289" s="16" t="s">
        <v>113</v>
      </c>
      <c r="B289" s="3" t="str">
        <f>VLOOKUP(A289,'Store Data'!$E:$F,2,0)</f>
        <v>Land Rover</v>
      </c>
      <c r="C289" s="10" t="s">
        <v>111</v>
      </c>
      <c r="D289" s="41">
        <v>9328</v>
      </c>
      <c r="E289" s="17">
        <v>43</v>
      </c>
      <c r="F289" s="17">
        <v>34</v>
      </c>
      <c r="G289" s="25">
        <v>3.5999999999999999E-3</v>
      </c>
      <c r="H289" s="17">
        <v>28</v>
      </c>
      <c r="I289" s="25">
        <v>0.82350000000000001</v>
      </c>
      <c r="J289" s="17">
        <v>3</v>
      </c>
      <c r="K289" s="17">
        <v>0</v>
      </c>
      <c r="L289" t="s">
        <v>1</v>
      </c>
      <c r="M289" s="9">
        <v>2023</v>
      </c>
      <c r="N289" t="str">
        <f>VLOOKUP(A289,'Store Data'!$A:$B,2,0)</f>
        <v>Arizona</v>
      </c>
    </row>
    <row r="290" spans="1:14" ht="21" x14ac:dyDescent="0.2">
      <c r="A290" s="16" t="s">
        <v>37</v>
      </c>
      <c r="B290" s="3" t="str">
        <f>VLOOKUP(A290,'Store Data'!$E:$F,2,0)</f>
        <v>Land Rover</v>
      </c>
      <c r="C290" s="10" t="s">
        <v>107</v>
      </c>
      <c r="D290" s="41">
        <v>14192</v>
      </c>
      <c r="E290" s="17">
        <v>132</v>
      </c>
      <c r="F290" s="17">
        <v>83</v>
      </c>
      <c r="G290" s="25">
        <v>5.7999999999999996E-3</v>
      </c>
      <c r="H290" s="17">
        <v>66</v>
      </c>
      <c r="I290" s="25">
        <v>0.79510000000000003</v>
      </c>
      <c r="J290" s="17">
        <v>13</v>
      </c>
      <c r="K290" s="17">
        <v>0</v>
      </c>
      <c r="L290" t="s">
        <v>1</v>
      </c>
      <c r="M290" s="9">
        <v>2023</v>
      </c>
      <c r="N290" t="str">
        <f>VLOOKUP(A290,'Store Data'!$A:$B,2,0)</f>
        <v>Arizona</v>
      </c>
    </row>
    <row r="291" spans="1:14" ht="21" x14ac:dyDescent="0.2">
      <c r="A291" s="16" t="s">
        <v>39</v>
      </c>
      <c r="B291" s="3" t="str">
        <f>VLOOKUP(A291,'Store Data'!$E:$F,2,0)</f>
        <v>Lexus</v>
      </c>
      <c r="C291" s="10" t="s">
        <v>107</v>
      </c>
      <c r="D291" s="41">
        <v>24539</v>
      </c>
      <c r="E291" s="17">
        <v>171</v>
      </c>
      <c r="F291" s="17">
        <v>142</v>
      </c>
      <c r="G291" s="25">
        <v>5.7000000000000002E-3</v>
      </c>
      <c r="H291" s="17">
        <v>112</v>
      </c>
      <c r="I291" s="25">
        <v>0.78869999999999996</v>
      </c>
      <c r="J291" s="17">
        <v>17</v>
      </c>
      <c r="K291" s="17">
        <v>1</v>
      </c>
      <c r="L291" t="s">
        <v>1</v>
      </c>
      <c r="M291" s="9">
        <v>2023</v>
      </c>
      <c r="N291" t="str">
        <f>VLOOKUP(A291,'Store Data'!$A:$B,2,0)</f>
        <v>Southern CA</v>
      </c>
    </row>
    <row r="292" spans="1:14" ht="21" x14ac:dyDescent="0.2">
      <c r="A292" s="16" t="s">
        <v>38</v>
      </c>
      <c r="B292" s="3" t="str">
        <f>VLOOKUP(A292,'Store Data'!$E:$F,2,0)</f>
        <v>Lexus</v>
      </c>
      <c r="C292" s="10" t="s">
        <v>109</v>
      </c>
      <c r="D292" s="41">
        <v>27383</v>
      </c>
      <c r="E292" s="17">
        <v>207</v>
      </c>
      <c r="F292" s="17">
        <v>166</v>
      </c>
      <c r="G292" s="25">
        <v>6.0000000000000001E-3</v>
      </c>
      <c r="H292" s="17">
        <v>129</v>
      </c>
      <c r="I292" s="25">
        <v>0.77710000000000001</v>
      </c>
      <c r="J292" s="17">
        <v>12</v>
      </c>
      <c r="K292" s="17">
        <v>0</v>
      </c>
      <c r="L292" t="s">
        <v>1</v>
      </c>
      <c r="M292" s="9">
        <v>2023</v>
      </c>
      <c r="N292" t="str">
        <f>VLOOKUP(A292,'Store Data'!$A:$B,2,0)</f>
        <v>Texas</v>
      </c>
    </row>
    <row r="293" spans="1:14" ht="21" x14ac:dyDescent="0.2">
      <c r="A293" s="16" t="s">
        <v>114</v>
      </c>
      <c r="B293" s="3" t="str">
        <f>VLOOKUP(A293,'Store Data'!$E:$F,2,0)</f>
        <v>Lexus</v>
      </c>
      <c r="C293" s="3" t="s">
        <v>109</v>
      </c>
      <c r="D293" s="41">
        <v>17203</v>
      </c>
      <c r="E293" s="17">
        <v>50</v>
      </c>
      <c r="F293" s="17">
        <v>46</v>
      </c>
      <c r="G293" s="25">
        <v>2.5999999999999999E-3</v>
      </c>
      <c r="H293" s="17">
        <v>38</v>
      </c>
      <c r="I293" s="25">
        <v>0.82599999999999996</v>
      </c>
      <c r="J293" s="17">
        <v>1</v>
      </c>
      <c r="K293" s="17">
        <v>0</v>
      </c>
      <c r="L293" t="s">
        <v>1</v>
      </c>
      <c r="M293" s="9">
        <v>2023</v>
      </c>
      <c r="N293" t="str">
        <f>VLOOKUP(A293,'Store Data'!$A:$B,2,0)</f>
        <v>Arizona</v>
      </c>
    </row>
    <row r="294" spans="1:14" ht="21" x14ac:dyDescent="0.2">
      <c r="A294" s="16" t="s">
        <v>40</v>
      </c>
      <c r="B294" s="3" t="str">
        <f>VLOOKUP(A294,'Store Data'!$E:$F,2,0)</f>
        <v>Lincoln</v>
      </c>
      <c r="C294" s="3" t="s">
        <v>109</v>
      </c>
      <c r="D294" s="41">
        <v>5239</v>
      </c>
      <c r="E294" s="17">
        <v>17</v>
      </c>
      <c r="F294" s="17">
        <v>16</v>
      </c>
      <c r="G294" s="25">
        <v>3.0000000000000001E-3</v>
      </c>
      <c r="H294" s="17">
        <v>14</v>
      </c>
      <c r="I294" s="25">
        <v>0.875</v>
      </c>
      <c r="J294" s="17">
        <v>0</v>
      </c>
      <c r="K294" s="17">
        <v>0</v>
      </c>
      <c r="L294" t="s">
        <v>1</v>
      </c>
      <c r="M294" s="9">
        <v>2023</v>
      </c>
      <c r="N294" t="str">
        <f>VLOOKUP(A294,'Store Data'!$A:$B,2,0)</f>
        <v>Orange County</v>
      </c>
    </row>
    <row r="295" spans="1:14" ht="21" x14ac:dyDescent="0.2">
      <c r="A295" s="16" t="s">
        <v>44</v>
      </c>
      <c r="B295" s="3" t="str">
        <f>VLOOKUP(A295,'Store Data'!$E:$F,2,0)</f>
        <v>MINI</v>
      </c>
      <c r="C295" s="3" t="s">
        <v>107</v>
      </c>
      <c r="D295" s="41">
        <v>4924</v>
      </c>
      <c r="E295" s="17">
        <v>36</v>
      </c>
      <c r="F295" s="17">
        <v>30</v>
      </c>
      <c r="G295" s="25">
        <v>6.0000000000000001E-3</v>
      </c>
      <c r="H295" s="17">
        <v>25</v>
      </c>
      <c r="I295" s="25">
        <v>0.83330000000000004</v>
      </c>
      <c r="J295" s="17">
        <v>1</v>
      </c>
      <c r="K295" s="17">
        <v>0</v>
      </c>
      <c r="L295" t="s">
        <v>1</v>
      </c>
      <c r="M295" s="9">
        <v>2023</v>
      </c>
      <c r="N295" t="str">
        <f>VLOOKUP(A295,'Store Data'!$A:$B,2,0)</f>
        <v>Arizona</v>
      </c>
    </row>
    <row r="296" spans="1:14" ht="21" x14ac:dyDescent="0.2">
      <c r="A296" s="16" t="s">
        <v>45</v>
      </c>
      <c r="B296" s="3" t="str">
        <f>VLOOKUP(A296,'Store Data'!$E:$F,2,0)</f>
        <v>MINI</v>
      </c>
      <c r="C296" s="3" t="s">
        <v>109</v>
      </c>
      <c r="D296" s="41">
        <v>8560</v>
      </c>
      <c r="E296" s="17">
        <v>20</v>
      </c>
      <c r="F296" s="17">
        <v>18</v>
      </c>
      <c r="G296" s="25">
        <v>2.0999999999999999E-3</v>
      </c>
      <c r="H296" s="17">
        <v>16</v>
      </c>
      <c r="I296" s="25">
        <v>0.88880000000000003</v>
      </c>
      <c r="J296" s="17">
        <v>1</v>
      </c>
      <c r="K296" s="17">
        <v>0</v>
      </c>
      <c r="L296" t="s">
        <v>1</v>
      </c>
      <c r="M296" s="9">
        <v>2023</v>
      </c>
      <c r="N296" t="str">
        <f>VLOOKUP(A296,'Store Data'!$A:$B,2,0)</f>
        <v>Southern CA</v>
      </c>
    </row>
    <row r="297" spans="1:14" ht="21" x14ac:dyDescent="0.2">
      <c r="A297" s="16" t="s">
        <v>48</v>
      </c>
      <c r="B297" s="3" t="str">
        <f>VLOOKUP(A297,'Store Data'!$E:$F,2,0)</f>
        <v>MINI</v>
      </c>
      <c r="C297" s="3" t="s">
        <v>107</v>
      </c>
      <c r="D297" s="41">
        <v>4767</v>
      </c>
      <c r="E297" s="17">
        <v>18</v>
      </c>
      <c r="F297" s="17">
        <v>16</v>
      </c>
      <c r="G297" s="25">
        <v>3.3E-3</v>
      </c>
      <c r="H297" s="17">
        <v>11</v>
      </c>
      <c r="I297" s="25">
        <v>0.6875</v>
      </c>
      <c r="J297" s="17">
        <v>2</v>
      </c>
      <c r="K297" s="17">
        <v>0</v>
      </c>
      <c r="L297" t="s">
        <v>1</v>
      </c>
      <c r="M297" s="9">
        <v>2023</v>
      </c>
      <c r="N297" t="str">
        <f>VLOOKUP(A297,'Store Data'!$A:$B,2,0)</f>
        <v>Northern CA</v>
      </c>
    </row>
    <row r="298" spans="1:14" ht="21" x14ac:dyDescent="0.2">
      <c r="A298" s="16" t="s">
        <v>53</v>
      </c>
      <c r="B298" s="3" t="str">
        <f>VLOOKUP(A298,'Store Data'!$E:$F,2,0)</f>
        <v>MINI</v>
      </c>
      <c r="C298" s="3" t="s">
        <v>109</v>
      </c>
      <c r="D298" s="41">
        <v>4497</v>
      </c>
      <c r="E298" s="17">
        <v>19</v>
      </c>
      <c r="F298" s="17">
        <v>17</v>
      </c>
      <c r="G298" s="25">
        <v>3.7000000000000002E-3</v>
      </c>
      <c r="H298" s="17">
        <v>17</v>
      </c>
      <c r="I298" s="25">
        <v>1</v>
      </c>
      <c r="J298" s="17">
        <v>2</v>
      </c>
      <c r="K298" s="17">
        <v>0</v>
      </c>
      <c r="L298" t="s">
        <v>1</v>
      </c>
      <c r="M298" s="9">
        <v>2023</v>
      </c>
      <c r="N298" t="str">
        <f>VLOOKUP(A298,'Store Data'!$A:$B,2,0)</f>
        <v>Orange County</v>
      </c>
    </row>
    <row r="299" spans="1:14" ht="21" x14ac:dyDescent="0.2">
      <c r="A299" s="16" t="s">
        <v>58</v>
      </c>
      <c r="B299" s="3" t="str">
        <f>VLOOKUP(A299,'Store Data'!$E:$F,2,0)</f>
        <v>MINI</v>
      </c>
      <c r="C299" s="3" t="s">
        <v>109</v>
      </c>
      <c r="D299" s="41">
        <v>4170</v>
      </c>
      <c r="E299" s="17">
        <v>41</v>
      </c>
      <c r="F299" s="17">
        <v>30</v>
      </c>
      <c r="G299" s="25">
        <v>7.1000000000000004E-3</v>
      </c>
      <c r="H299" s="17">
        <v>27</v>
      </c>
      <c r="I299" s="25">
        <v>0.9</v>
      </c>
      <c r="J299" s="17">
        <v>1</v>
      </c>
      <c r="K299" s="17">
        <v>3</v>
      </c>
      <c r="L299" t="s">
        <v>1</v>
      </c>
      <c r="M299" s="9">
        <v>2023</v>
      </c>
      <c r="N299" t="str">
        <f>VLOOKUP(A299,'Store Data'!$A:$B,2,0)</f>
        <v>Southern CA</v>
      </c>
    </row>
    <row r="300" spans="1:14" ht="21" x14ac:dyDescent="0.2">
      <c r="A300" s="16" t="s">
        <v>116</v>
      </c>
      <c r="B300" s="3" t="str">
        <f>VLOOKUP(A300,'Store Data'!$E:$F,2,0)</f>
        <v>MINI</v>
      </c>
      <c r="C300" s="3" t="s">
        <v>107</v>
      </c>
      <c r="D300" s="41">
        <v>5716</v>
      </c>
      <c r="E300" s="17">
        <v>23</v>
      </c>
      <c r="F300" s="17">
        <v>22</v>
      </c>
      <c r="G300" s="25">
        <v>3.8E-3</v>
      </c>
      <c r="H300" s="17">
        <v>18</v>
      </c>
      <c r="I300" s="25">
        <v>0.81810000000000005</v>
      </c>
      <c r="J300" s="17">
        <v>0</v>
      </c>
      <c r="K300" s="17">
        <v>0</v>
      </c>
      <c r="L300" t="s">
        <v>1</v>
      </c>
      <c r="M300" s="9">
        <v>2023</v>
      </c>
      <c r="N300" t="str">
        <f>VLOOKUP(A300,'Store Data'!$A:$B,2,0)</f>
        <v>Arizona</v>
      </c>
    </row>
    <row r="301" spans="1:14" ht="21" x14ac:dyDescent="0.2">
      <c r="A301" s="16" t="s">
        <v>41</v>
      </c>
      <c r="B301" s="3" t="str">
        <f>VLOOKUP(A301,'Store Data'!$E:$F,2,0)</f>
        <v>Mazda</v>
      </c>
      <c r="C301" s="3" t="s">
        <v>109</v>
      </c>
      <c r="D301" s="41">
        <v>26640</v>
      </c>
      <c r="E301" s="17">
        <v>63</v>
      </c>
      <c r="F301" s="17">
        <v>46</v>
      </c>
      <c r="G301" s="25">
        <v>1.6999999999999999E-3</v>
      </c>
      <c r="H301" s="17">
        <v>34</v>
      </c>
      <c r="I301" s="25">
        <v>0.73909999999999998</v>
      </c>
      <c r="J301" s="17">
        <v>3</v>
      </c>
      <c r="K301" s="17">
        <v>0</v>
      </c>
      <c r="L301" t="s">
        <v>1</v>
      </c>
      <c r="M301" s="9">
        <v>2023</v>
      </c>
      <c r="N301" t="str">
        <f>VLOOKUP(A301,'Store Data'!$A:$B,2,0)</f>
        <v>Southern CA</v>
      </c>
    </row>
    <row r="302" spans="1:14" ht="21" x14ac:dyDescent="0.2">
      <c r="A302" s="16" t="s">
        <v>117</v>
      </c>
      <c r="B302" s="3" t="str">
        <f>VLOOKUP(A302,'Store Data'!$E:$F,2,0)</f>
        <v>Mercedes-Benz</v>
      </c>
      <c r="C302" s="10" t="s">
        <v>111</v>
      </c>
      <c r="D302" s="41">
        <v>17123</v>
      </c>
      <c r="E302" s="17">
        <v>63</v>
      </c>
      <c r="F302" s="17">
        <v>55</v>
      </c>
      <c r="G302" s="25">
        <v>3.2000000000000002E-3</v>
      </c>
      <c r="H302" s="17">
        <v>38</v>
      </c>
      <c r="I302" s="25">
        <v>0.69089999999999996</v>
      </c>
      <c r="J302" s="17">
        <v>6</v>
      </c>
      <c r="K302" s="17">
        <v>0</v>
      </c>
      <c r="L302" t="s">
        <v>1</v>
      </c>
      <c r="M302" s="9">
        <v>2023</v>
      </c>
      <c r="N302" t="str">
        <f>VLOOKUP(A302,'Store Data'!$A:$B,2,0)</f>
        <v>Arizona</v>
      </c>
    </row>
    <row r="303" spans="1:14" ht="21" x14ac:dyDescent="0.2">
      <c r="A303" s="16" t="s">
        <v>43</v>
      </c>
      <c r="B303" s="3" t="str">
        <f>VLOOKUP(A303,'Store Data'!$E:$F,2,0)</f>
        <v>Mercedes-Benz</v>
      </c>
      <c r="C303" s="10" t="s">
        <v>111</v>
      </c>
      <c r="D303" s="41">
        <v>29452</v>
      </c>
      <c r="E303" s="17">
        <v>91</v>
      </c>
      <c r="F303" s="17">
        <v>79</v>
      </c>
      <c r="G303" s="25">
        <v>2.5999999999999999E-3</v>
      </c>
      <c r="H303" s="17">
        <v>62</v>
      </c>
      <c r="I303" s="25">
        <v>0.78480000000000005</v>
      </c>
      <c r="J303" s="17">
        <v>7</v>
      </c>
      <c r="K303" s="17">
        <v>1</v>
      </c>
      <c r="L303" t="s">
        <v>1</v>
      </c>
      <c r="M303" s="9">
        <v>2023</v>
      </c>
      <c r="N303" t="str">
        <f>VLOOKUP(A303,'Store Data'!$A:$B,2,0)</f>
        <v>Southern CA</v>
      </c>
    </row>
    <row r="304" spans="1:14" ht="21" x14ac:dyDescent="0.2">
      <c r="A304" s="16" t="s">
        <v>60</v>
      </c>
      <c r="B304" s="3" t="str">
        <f>VLOOKUP(A304,'Store Data'!$E:$F,2,0)</f>
        <v>BMW</v>
      </c>
      <c r="C304" s="10" t="s">
        <v>111</v>
      </c>
      <c r="D304" s="41">
        <v>33371</v>
      </c>
      <c r="E304" s="17">
        <v>106</v>
      </c>
      <c r="F304" s="17">
        <v>97</v>
      </c>
      <c r="G304" s="25">
        <v>2.8999999999999998E-3</v>
      </c>
      <c r="H304" s="17">
        <v>87</v>
      </c>
      <c r="I304" s="25">
        <v>0.89690000000000003</v>
      </c>
      <c r="J304" s="17">
        <v>11</v>
      </c>
      <c r="K304" s="17">
        <v>1</v>
      </c>
      <c r="L304" t="s">
        <v>1</v>
      </c>
      <c r="M304" s="9">
        <v>2023</v>
      </c>
      <c r="N304" t="str">
        <f>VLOOKUP(A304,'Store Data'!$A:$B,2,0)</f>
        <v>Northern CA</v>
      </c>
    </row>
    <row r="305" spans="1:14" ht="21" x14ac:dyDescent="0.2">
      <c r="A305" s="16" t="s">
        <v>62</v>
      </c>
      <c r="B305" s="3" t="str">
        <f>VLOOKUP(A305,'Store Data'!$E:$F,2,0)</f>
        <v>Porsche</v>
      </c>
      <c r="C305" s="10" t="s">
        <v>109</v>
      </c>
      <c r="D305" s="41">
        <v>23628</v>
      </c>
      <c r="E305" s="17">
        <v>91</v>
      </c>
      <c r="F305" s="17">
        <v>79</v>
      </c>
      <c r="G305" s="25">
        <v>3.3E-3</v>
      </c>
      <c r="H305" s="17">
        <v>66</v>
      </c>
      <c r="I305" s="25">
        <v>0.83540000000000003</v>
      </c>
      <c r="J305" s="17">
        <v>5</v>
      </c>
      <c r="K305" s="17">
        <v>0</v>
      </c>
      <c r="L305" t="s">
        <v>1</v>
      </c>
      <c r="M305" s="9">
        <v>2023</v>
      </c>
      <c r="N305" t="str">
        <f>VLOOKUP(A305,'Store Data'!$A:$B,2,0)</f>
        <v>Arizona</v>
      </c>
    </row>
    <row r="306" spans="1:14" ht="21" x14ac:dyDescent="0.2">
      <c r="A306" s="16" t="s">
        <v>64</v>
      </c>
      <c r="B306" s="3" t="str">
        <f>VLOOKUP(A306,'Store Data'!$E:$F,2,0)</f>
        <v>Porsche</v>
      </c>
      <c r="C306" s="10" t="s">
        <v>107</v>
      </c>
      <c r="D306" s="41">
        <v>16196</v>
      </c>
      <c r="E306" s="17">
        <v>34</v>
      </c>
      <c r="F306" s="17">
        <v>28</v>
      </c>
      <c r="G306" s="25">
        <v>1.6999999999999999E-3</v>
      </c>
      <c r="H306" s="17">
        <v>23</v>
      </c>
      <c r="I306" s="25">
        <v>0.82140000000000002</v>
      </c>
      <c r="J306" s="17">
        <v>2</v>
      </c>
      <c r="K306" s="17">
        <v>0</v>
      </c>
      <c r="L306" t="s">
        <v>1</v>
      </c>
      <c r="M306" s="9">
        <v>2023</v>
      </c>
      <c r="N306" t="str">
        <f>VLOOKUP(A306,'Store Data'!$A:$B,2,0)</f>
        <v>Northern CA</v>
      </c>
    </row>
    <row r="307" spans="1:14" ht="21" x14ac:dyDescent="0.2">
      <c r="A307" s="16" t="s">
        <v>66</v>
      </c>
      <c r="B307" s="3" t="str">
        <f>VLOOKUP(A307,'Store Data'!$E:$F,2,0)</f>
        <v>Honda</v>
      </c>
      <c r="C307" s="10" t="s">
        <v>109</v>
      </c>
      <c r="D307" s="41">
        <v>41867</v>
      </c>
      <c r="E307" s="17">
        <v>283</v>
      </c>
      <c r="F307" s="17">
        <v>258</v>
      </c>
      <c r="G307" s="25">
        <v>6.1000000000000004E-3</v>
      </c>
      <c r="H307" s="17">
        <v>203</v>
      </c>
      <c r="I307" s="25">
        <v>0.78680000000000005</v>
      </c>
      <c r="J307" s="17">
        <v>41</v>
      </c>
      <c r="K307" s="17">
        <v>2</v>
      </c>
      <c r="L307" t="s">
        <v>1</v>
      </c>
      <c r="M307" s="9">
        <v>2023</v>
      </c>
      <c r="N307" t="str">
        <f>VLOOKUP(A307,'Store Data'!$A:$B,2,0)</f>
        <v>Texas</v>
      </c>
    </row>
    <row r="308" spans="1:14" ht="21" x14ac:dyDescent="0.2">
      <c r="A308" s="16" t="s">
        <v>67</v>
      </c>
      <c r="B308" s="3" t="str">
        <f>VLOOKUP(A308,'Store Data'!$E:$F,2,0)</f>
        <v>Hyundai</v>
      </c>
      <c r="C308" s="10" t="s">
        <v>111</v>
      </c>
      <c r="D308" s="41">
        <v>19651</v>
      </c>
      <c r="E308" s="17">
        <v>197</v>
      </c>
      <c r="F308" s="17">
        <v>170</v>
      </c>
      <c r="G308" s="25">
        <v>8.6E-3</v>
      </c>
      <c r="H308" s="17">
        <v>114</v>
      </c>
      <c r="I308" s="25">
        <v>0.67049999999999998</v>
      </c>
      <c r="J308" s="17">
        <v>16</v>
      </c>
      <c r="K308" s="17">
        <v>0</v>
      </c>
      <c r="L308" t="s">
        <v>1</v>
      </c>
      <c r="M308" s="9">
        <v>2023</v>
      </c>
      <c r="N308" t="str">
        <f>VLOOKUP(A308,'Store Data'!$A:$B,2,0)</f>
        <v>Texas</v>
      </c>
    </row>
    <row r="309" spans="1:14" ht="21" x14ac:dyDescent="0.2">
      <c r="A309" s="16" t="s">
        <v>68</v>
      </c>
      <c r="B309" s="3" t="str">
        <f>VLOOKUP(A309,'Store Data'!$E:$F,2,0)</f>
        <v>Toyota</v>
      </c>
      <c r="C309" s="10" t="s">
        <v>107</v>
      </c>
      <c r="D309" s="41">
        <v>37194</v>
      </c>
      <c r="E309" s="17">
        <v>209</v>
      </c>
      <c r="F309" s="17">
        <v>168</v>
      </c>
      <c r="G309" s="25">
        <v>4.4999999999999997E-3</v>
      </c>
      <c r="H309" s="17">
        <v>96</v>
      </c>
      <c r="I309" s="25">
        <v>0.57140000000000002</v>
      </c>
      <c r="J309" s="17">
        <v>18</v>
      </c>
      <c r="K309" s="17">
        <v>0</v>
      </c>
      <c r="L309" t="s">
        <v>1</v>
      </c>
      <c r="M309" s="9">
        <v>2023</v>
      </c>
      <c r="N309" t="str">
        <f>VLOOKUP(A309,'Store Data'!$A:$B,2,0)</f>
        <v>Texas</v>
      </c>
    </row>
    <row r="310" spans="1:14" ht="21" x14ac:dyDescent="0.2">
      <c r="A310" s="16" t="s">
        <v>70</v>
      </c>
      <c r="B310" s="3" t="str">
        <f>VLOOKUP(A310,'Store Data'!$E:$F,2,0)</f>
        <v>Subaru</v>
      </c>
      <c r="C310" s="10" t="s">
        <v>107</v>
      </c>
      <c r="D310" s="41">
        <v>14587</v>
      </c>
      <c r="E310" s="17">
        <v>62</v>
      </c>
      <c r="F310" s="17">
        <v>50</v>
      </c>
      <c r="G310" s="25">
        <v>3.3999999999999998E-3</v>
      </c>
      <c r="H310" s="17">
        <v>39</v>
      </c>
      <c r="I310" s="25">
        <v>0.78</v>
      </c>
      <c r="J310" s="17">
        <v>4</v>
      </c>
      <c r="K310" s="17">
        <v>0</v>
      </c>
      <c r="L310" t="s">
        <v>1</v>
      </c>
      <c r="M310" s="9">
        <v>2023</v>
      </c>
      <c r="N310" t="str">
        <f>VLOOKUP(A310,'Store Data'!$A:$B,2,0)</f>
        <v>Orange County</v>
      </c>
    </row>
    <row r="311" spans="1:14" ht="21" x14ac:dyDescent="0.2">
      <c r="A311" s="16" t="s">
        <v>118</v>
      </c>
      <c r="B311" s="3" t="str">
        <f>VLOOKUP(A311,'Store Data'!$E:$F,2,0)</f>
        <v>Honda</v>
      </c>
      <c r="C311" s="10" t="s">
        <v>109</v>
      </c>
      <c r="D311" s="41">
        <v>43899</v>
      </c>
      <c r="E311" s="17">
        <v>185</v>
      </c>
      <c r="F311" s="17">
        <v>156</v>
      </c>
      <c r="G311" s="25">
        <v>3.5000000000000001E-3</v>
      </c>
      <c r="H311" s="17">
        <v>108</v>
      </c>
      <c r="I311" s="25">
        <v>0.69230000000000003</v>
      </c>
      <c r="J311" s="17">
        <v>10</v>
      </c>
      <c r="K311" s="17">
        <v>3</v>
      </c>
      <c r="L311" t="s">
        <v>1</v>
      </c>
      <c r="M311" s="9">
        <v>2023</v>
      </c>
      <c r="N311" t="str">
        <f>VLOOKUP(A311,'Store Data'!$A:$B,2,0)</f>
        <v>Arizona</v>
      </c>
    </row>
    <row r="312" spans="1:14" ht="21" x14ac:dyDescent="0.2">
      <c r="A312" s="16" t="s">
        <v>73</v>
      </c>
      <c r="B312" s="3" t="str">
        <f>VLOOKUP(A312,'Store Data'!$E:$F,2,0)</f>
        <v>Toyota</v>
      </c>
      <c r="C312" s="3" t="s">
        <v>109</v>
      </c>
      <c r="D312" s="41">
        <v>25473</v>
      </c>
      <c r="E312" s="17">
        <v>84</v>
      </c>
      <c r="F312" s="17">
        <v>73</v>
      </c>
      <c r="G312" s="25">
        <v>2.8E-3</v>
      </c>
      <c r="H312" s="17">
        <v>59</v>
      </c>
      <c r="I312" s="25">
        <v>0.80820000000000003</v>
      </c>
      <c r="J312" s="17">
        <v>7</v>
      </c>
      <c r="K312" s="17">
        <v>0</v>
      </c>
      <c r="L312" t="s">
        <v>1</v>
      </c>
      <c r="M312" s="9">
        <v>2023</v>
      </c>
      <c r="N312" t="str">
        <f>VLOOKUP(A312,'Store Data'!$A:$B,2,0)</f>
        <v>Northern CA</v>
      </c>
    </row>
    <row r="313" spans="1:14" ht="21" x14ac:dyDescent="0.2">
      <c r="A313" s="16" t="s">
        <v>75</v>
      </c>
      <c r="B313" s="3" t="str">
        <f>VLOOKUP(A313,'Store Data'!$E:$F,2,0)</f>
        <v>Toyota</v>
      </c>
      <c r="C313" s="3" t="s">
        <v>109</v>
      </c>
      <c r="D313" s="41">
        <v>34639</v>
      </c>
      <c r="E313" s="17">
        <v>195</v>
      </c>
      <c r="F313" s="17">
        <v>177</v>
      </c>
      <c r="G313" s="25">
        <v>5.1000000000000004E-3</v>
      </c>
      <c r="H313" s="17">
        <v>150</v>
      </c>
      <c r="I313" s="25">
        <v>0.84740000000000004</v>
      </c>
      <c r="J313" s="17">
        <v>30</v>
      </c>
      <c r="K313" s="17">
        <v>5</v>
      </c>
      <c r="L313" t="s">
        <v>1</v>
      </c>
      <c r="M313" s="9">
        <v>2023</v>
      </c>
      <c r="N313" t="str">
        <f>VLOOKUP(A313,'Store Data'!$A:$B,2,0)</f>
        <v>Texas</v>
      </c>
    </row>
    <row r="314" spans="1:14" ht="21" x14ac:dyDescent="0.2">
      <c r="A314" s="16" t="s">
        <v>77</v>
      </c>
      <c r="B314" s="3" t="str">
        <f>VLOOKUP(A314,'Store Data'!$E:$F,2,0)</f>
        <v>Toyota</v>
      </c>
      <c r="C314" s="3" t="s">
        <v>107</v>
      </c>
      <c r="D314" s="41">
        <v>21324</v>
      </c>
      <c r="E314" s="17">
        <v>82</v>
      </c>
      <c r="F314" s="17">
        <v>65</v>
      </c>
      <c r="G314" s="25">
        <v>3.0000000000000001E-3</v>
      </c>
      <c r="H314" s="17">
        <v>43</v>
      </c>
      <c r="I314" s="25">
        <v>0.66149999999999998</v>
      </c>
      <c r="J314" s="17">
        <v>5</v>
      </c>
      <c r="K314" s="17">
        <v>0</v>
      </c>
      <c r="L314" t="s">
        <v>1</v>
      </c>
      <c r="M314" s="9">
        <v>2023</v>
      </c>
      <c r="N314" t="str">
        <f>VLOOKUP(A314,'Store Data'!$A:$B,2,0)</f>
        <v>Arizona</v>
      </c>
    </row>
    <row r="315" spans="1:14" ht="21" x14ac:dyDescent="0.2">
      <c r="A315" s="16" t="s">
        <v>79</v>
      </c>
      <c r="B315" s="3" t="str">
        <f>VLOOKUP(A315,'Store Data'!$E:$F,2,0)</f>
        <v>Volkswagen</v>
      </c>
      <c r="C315" s="3" t="s">
        <v>109</v>
      </c>
      <c r="D315" s="41">
        <v>16966</v>
      </c>
      <c r="E315" s="17">
        <v>46</v>
      </c>
      <c r="F315" s="17">
        <v>34</v>
      </c>
      <c r="G315" s="25">
        <v>2E-3</v>
      </c>
      <c r="H315" s="17">
        <v>24</v>
      </c>
      <c r="I315" s="25">
        <v>0.70579999999999998</v>
      </c>
      <c r="J315" s="17">
        <v>4</v>
      </c>
      <c r="K315" s="17">
        <v>0</v>
      </c>
      <c r="L315" t="s">
        <v>1</v>
      </c>
      <c r="M315" s="9">
        <v>2023</v>
      </c>
      <c r="N315" t="str">
        <f>VLOOKUP(A315,'Store Data'!$A:$B,2,0)</f>
        <v>Arizona</v>
      </c>
    </row>
    <row r="316" spans="1:14" ht="21" x14ac:dyDescent="0.2">
      <c r="A316" s="16" t="s">
        <v>81</v>
      </c>
      <c r="B316" s="3" t="str">
        <f>VLOOKUP(A316,'Store Data'!$E:$F,2,0)</f>
        <v>Volkswagen</v>
      </c>
      <c r="C316" s="3" t="s">
        <v>107</v>
      </c>
      <c r="D316" s="41">
        <v>16302</v>
      </c>
      <c r="E316" s="17">
        <v>46</v>
      </c>
      <c r="F316" s="17">
        <v>41</v>
      </c>
      <c r="G316" s="25">
        <v>2.5000000000000001E-3</v>
      </c>
      <c r="H316" s="17">
        <v>36</v>
      </c>
      <c r="I316" s="25">
        <v>0.878</v>
      </c>
      <c r="J316" s="17">
        <v>6</v>
      </c>
      <c r="K316" s="17">
        <v>0</v>
      </c>
      <c r="L316" t="s">
        <v>1</v>
      </c>
      <c r="M316" s="9">
        <v>2023</v>
      </c>
      <c r="N316" t="str">
        <f>VLOOKUP(A316,'Store Data'!$A:$B,2,0)</f>
        <v>Orange County</v>
      </c>
    </row>
    <row r="317" spans="1:14" ht="21" x14ac:dyDescent="0.2">
      <c r="A317" s="16" t="s">
        <v>69</v>
      </c>
      <c r="B317" s="3" t="str">
        <f>VLOOKUP(A317,'Store Data'!$E:$F,2,0)</f>
        <v>Maserati</v>
      </c>
      <c r="C317" s="3" t="s">
        <v>109</v>
      </c>
      <c r="D317" s="41">
        <v>14498</v>
      </c>
      <c r="E317" s="17">
        <v>20</v>
      </c>
      <c r="F317" s="17">
        <v>13</v>
      </c>
      <c r="G317" s="25">
        <v>8.0000000000000004E-4</v>
      </c>
      <c r="H317" s="17">
        <v>9</v>
      </c>
      <c r="I317" s="25">
        <v>0.69230000000000003</v>
      </c>
      <c r="J317" s="17">
        <v>0</v>
      </c>
      <c r="K317" s="17">
        <v>0</v>
      </c>
      <c r="L317" t="s">
        <v>1</v>
      </c>
      <c r="M317" s="9">
        <v>2023</v>
      </c>
      <c r="N317" t="str">
        <f>VLOOKUP(A317,'Store Data'!$A:$B,2,0)</f>
        <v>Arizona</v>
      </c>
    </row>
    <row r="318" spans="1:14" ht="21" x14ac:dyDescent="0.2">
      <c r="A318" s="3" t="s">
        <v>11</v>
      </c>
      <c r="B318" s="3" t="str">
        <f>VLOOKUP(A318,'Store Data'!$E:$F,2,0)</f>
        <v>Acura</v>
      </c>
      <c r="C318" s="3" t="s">
        <v>109</v>
      </c>
      <c r="D318" s="4">
        <v>15549</v>
      </c>
      <c r="E318" s="5">
        <v>66</v>
      </c>
      <c r="F318" s="5">
        <v>58</v>
      </c>
      <c r="G318" s="7">
        <v>3.7000000000000002E-3</v>
      </c>
      <c r="H318" s="5">
        <v>48</v>
      </c>
      <c r="I318" s="7">
        <v>0.82750000000000001</v>
      </c>
      <c r="J318" s="5">
        <v>3</v>
      </c>
      <c r="K318" s="5">
        <v>0</v>
      </c>
      <c r="L318" t="s">
        <v>124</v>
      </c>
      <c r="M318" s="9">
        <v>2023</v>
      </c>
      <c r="N318" t="str">
        <f>VLOOKUP(A318,'Store Data'!$A:$B,2,0)</f>
        <v>Arizona</v>
      </c>
    </row>
    <row r="319" spans="1:14" ht="21" x14ac:dyDescent="0.2">
      <c r="A319" s="3" t="s">
        <v>16</v>
      </c>
      <c r="B319" s="3" t="str">
        <f>VLOOKUP(A319,'Store Data'!$E:$F,2,0)</f>
        <v>Acura</v>
      </c>
      <c r="C319" s="3" t="s">
        <v>107</v>
      </c>
      <c r="D319" s="4">
        <v>11322</v>
      </c>
      <c r="E319" s="5">
        <v>37</v>
      </c>
      <c r="F319" s="5">
        <v>25</v>
      </c>
      <c r="G319" s="7">
        <v>2.2000000000000001E-3</v>
      </c>
      <c r="H319" s="5">
        <v>20</v>
      </c>
      <c r="I319" s="7">
        <v>0.8</v>
      </c>
      <c r="J319" s="5">
        <v>3</v>
      </c>
      <c r="K319" s="5">
        <v>0</v>
      </c>
      <c r="L319" t="s">
        <v>124</v>
      </c>
      <c r="M319" s="9">
        <v>2023</v>
      </c>
      <c r="N319" t="str">
        <f>VLOOKUP(A319,'Store Data'!$A:$B,2,0)</f>
        <v>Southern CA</v>
      </c>
    </row>
    <row r="320" spans="1:14" ht="21" x14ac:dyDescent="0.2">
      <c r="A320" s="3" t="s">
        <v>17</v>
      </c>
      <c r="B320" s="3" t="str">
        <f>VLOOKUP(A320,'Store Data'!$E:$F,2,0)</f>
        <v>Audi</v>
      </c>
      <c r="C320" s="3" t="s">
        <v>109</v>
      </c>
      <c r="D320" s="4">
        <v>13726</v>
      </c>
      <c r="E320" s="5">
        <v>48</v>
      </c>
      <c r="F320" s="5">
        <v>33</v>
      </c>
      <c r="G320" s="7">
        <v>2.3999999999999998E-3</v>
      </c>
      <c r="H320" s="5">
        <v>27</v>
      </c>
      <c r="I320" s="7">
        <v>0.81810000000000005</v>
      </c>
      <c r="J320" s="5">
        <v>2</v>
      </c>
      <c r="K320" s="5">
        <v>0</v>
      </c>
      <c r="L320" t="s">
        <v>124</v>
      </c>
      <c r="M320" s="9">
        <v>2023</v>
      </c>
      <c r="N320" t="str">
        <f>VLOOKUP(A320,'Store Data'!$A:$B,2,0)</f>
        <v>Arizona</v>
      </c>
    </row>
    <row r="321" spans="1:14" ht="21" x14ac:dyDescent="0.2">
      <c r="A321" s="3" t="s">
        <v>18</v>
      </c>
      <c r="B321" s="3" t="str">
        <f>VLOOKUP(A321,'Store Data'!$E:$F,2,0)</f>
        <v>Audi</v>
      </c>
      <c r="C321" s="10" t="s">
        <v>111</v>
      </c>
      <c r="D321" s="4">
        <v>9436</v>
      </c>
      <c r="E321" s="5">
        <v>39</v>
      </c>
      <c r="F321" s="5">
        <v>30</v>
      </c>
      <c r="G321" s="7">
        <v>3.0999999999999999E-3</v>
      </c>
      <c r="H321" s="5">
        <v>26</v>
      </c>
      <c r="I321" s="7">
        <v>0.86660000000000004</v>
      </c>
      <c r="J321" s="5">
        <v>1</v>
      </c>
      <c r="K321" s="5">
        <v>0</v>
      </c>
      <c r="L321" t="s">
        <v>124</v>
      </c>
      <c r="M321" s="9">
        <v>2023</v>
      </c>
      <c r="N321" t="str">
        <f>VLOOKUP(A321,'Store Data'!$A:$B,2,0)</f>
        <v>Southern CA</v>
      </c>
    </row>
    <row r="322" spans="1:14" ht="21" x14ac:dyDescent="0.2">
      <c r="A322" s="3" t="s">
        <v>19</v>
      </c>
      <c r="B322" s="3" t="str">
        <f>VLOOKUP(A322,'Store Data'!$E:$F,2,0)</f>
        <v>Audi</v>
      </c>
      <c r="C322" s="10" t="s">
        <v>111</v>
      </c>
      <c r="D322" s="4">
        <v>11581</v>
      </c>
      <c r="E322" s="5">
        <v>34</v>
      </c>
      <c r="F322" s="5">
        <v>24</v>
      </c>
      <c r="G322" s="7">
        <v>2E-3</v>
      </c>
      <c r="H322" s="5">
        <v>15</v>
      </c>
      <c r="I322" s="7">
        <v>0.625</v>
      </c>
      <c r="J322" s="5">
        <v>2</v>
      </c>
      <c r="K322" s="5">
        <v>0</v>
      </c>
      <c r="L322" t="s">
        <v>124</v>
      </c>
      <c r="M322" s="9">
        <v>2023</v>
      </c>
      <c r="N322" t="str">
        <f>VLOOKUP(A322,'Store Data'!$A:$B,2,0)</f>
        <v>Orange County</v>
      </c>
    </row>
    <row r="323" spans="1:14" ht="21" x14ac:dyDescent="0.2">
      <c r="A323" s="3" t="s">
        <v>20</v>
      </c>
      <c r="B323" s="3" t="str">
        <f>VLOOKUP(A323,'Store Data'!$E:$F,2,0)</f>
        <v>Audi</v>
      </c>
      <c r="C323" s="10" t="s">
        <v>111</v>
      </c>
      <c r="D323" s="4">
        <v>19531</v>
      </c>
      <c r="E323" s="5">
        <v>74</v>
      </c>
      <c r="F323" s="5">
        <v>54</v>
      </c>
      <c r="G323" s="7">
        <v>2.7000000000000001E-3</v>
      </c>
      <c r="H323" s="5">
        <v>36</v>
      </c>
      <c r="I323" s="7">
        <v>0.66659999999999997</v>
      </c>
      <c r="J323" s="5">
        <v>7</v>
      </c>
      <c r="K323" s="5">
        <v>1</v>
      </c>
      <c r="L323" t="s">
        <v>124</v>
      </c>
      <c r="M323" s="9">
        <v>2023</v>
      </c>
      <c r="N323" t="str">
        <f>VLOOKUP(A323,'Store Data'!$A:$B,2,0)</f>
        <v>Arizona</v>
      </c>
    </row>
    <row r="324" spans="1:14" ht="21" x14ac:dyDescent="0.2">
      <c r="A324" s="3" t="s">
        <v>21</v>
      </c>
      <c r="B324" s="3" t="str">
        <f>VLOOKUP(A324,'Store Data'!$E:$F,2,0)</f>
        <v>Audi</v>
      </c>
      <c r="C324" s="10" t="s">
        <v>109</v>
      </c>
      <c r="D324" s="4">
        <v>17404</v>
      </c>
      <c r="E324" s="5">
        <v>50</v>
      </c>
      <c r="F324" s="5">
        <v>44</v>
      </c>
      <c r="G324" s="7">
        <v>2.5000000000000001E-3</v>
      </c>
      <c r="H324" s="5">
        <v>34</v>
      </c>
      <c r="I324" s="7">
        <v>0.77270000000000005</v>
      </c>
      <c r="J324" s="5">
        <v>3</v>
      </c>
      <c r="K324" s="5">
        <v>0</v>
      </c>
      <c r="L324" t="s">
        <v>124</v>
      </c>
      <c r="M324" s="9">
        <v>2023</v>
      </c>
      <c r="N324" t="str">
        <f>VLOOKUP(A324,'Store Data'!$A:$B,2,0)</f>
        <v>Orange County</v>
      </c>
    </row>
    <row r="325" spans="1:14" ht="21" x14ac:dyDescent="0.2">
      <c r="A325" s="3" t="s">
        <v>110</v>
      </c>
      <c r="B325" s="3" t="str">
        <f>VLOOKUP(A325,'Store Data'!$E:$F,2,0)</f>
        <v>Audi</v>
      </c>
      <c r="C325" s="10" t="s">
        <v>107</v>
      </c>
      <c r="D325" s="4">
        <v>25905</v>
      </c>
      <c r="E325" s="5">
        <v>121</v>
      </c>
      <c r="F325" s="5">
        <v>106</v>
      </c>
      <c r="G325" s="7">
        <v>4.0000000000000001E-3</v>
      </c>
      <c r="H325" s="5">
        <v>95</v>
      </c>
      <c r="I325" s="7">
        <v>0.8962</v>
      </c>
      <c r="J325" s="5">
        <v>15</v>
      </c>
      <c r="K325" s="5">
        <v>0</v>
      </c>
      <c r="L325" t="s">
        <v>124</v>
      </c>
      <c r="M325" s="9">
        <v>2023</v>
      </c>
      <c r="N325" t="str">
        <f>VLOOKUP(A325,'Store Data'!$A:$B,2,0)</f>
        <v>Northern CA</v>
      </c>
    </row>
    <row r="326" spans="1:14" ht="21" x14ac:dyDescent="0.2">
      <c r="A326" s="3" t="s">
        <v>22</v>
      </c>
      <c r="B326" s="3" t="str">
        <f>VLOOKUP(A326,'Store Data'!$E:$F,2,0)</f>
        <v>BMW</v>
      </c>
      <c r="C326" s="10" t="s">
        <v>111</v>
      </c>
      <c r="D326" s="4">
        <v>40708</v>
      </c>
      <c r="E326" s="5">
        <v>264</v>
      </c>
      <c r="F326" s="5">
        <v>226</v>
      </c>
      <c r="G326" s="7">
        <v>5.4999999999999997E-3</v>
      </c>
      <c r="H326" s="5">
        <v>159</v>
      </c>
      <c r="I326" s="7">
        <v>0.70350000000000001</v>
      </c>
      <c r="J326" s="5">
        <v>14</v>
      </c>
      <c r="K326" s="5">
        <v>0</v>
      </c>
      <c r="L326" t="s">
        <v>124</v>
      </c>
      <c r="M326" s="9">
        <v>2023</v>
      </c>
      <c r="N326" t="str">
        <f>VLOOKUP(A326,'Store Data'!$A:$B,2,0)</f>
        <v>Arizona</v>
      </c>
    </row>
    <row r="327" spans="1:14" ht="21" x14ac:dyDescent="0.2">
      <c r="A327" s="3" t="s">
        <v>23</v>
      </c>
      <c r="B327" s="3" t="str">
        <f>VLOOKUP(A327,'Store Data'!$E:$F,2,0)</f>
        <v>BMW</v>
      </c>
      <c r="C327" s="10" t="s">
        <v>107</v>
      </c>
      <c r="D327" s="4">
        <v>46913</v>
      </c>
      <c r="E327" s="5">
        <v>221</v>
      </c>
      <c r="F327" s="5">
        <v>182</v>
      </c>
      <c r="G327" s="7">
        <v>3.8E-3</v>
      </c>
      <c r="H327" s="5">
        <v>144</v>
      </c>
      <c r="I327" s="7">
        <v>0.79120000000000001</v>
      </c>
      <c r="J327" s="5">
        <v>0</v>
      </c>
      <c r="K327" s="5">
        <v>0</v>
      </c>
      <c r="L327" t="s">
        <v>124</v>
      </c>
      <c r="M327" s="9">
        <v>2023</v>
      </c>
      <c r="N327" t="str">
        <f>VLOOKUP(A327,'Store Data'!$A:$B,2,0)</f>
        <v>Texas</v>
      </c>
    </row>
    <row r="328" spans="1:14" ht="21" x14ac:dyDescent="0.2">
      <c r="A328" s="3" t="s">
        <v>24</v>
      </c>
      <c r="B328" s="3" t="str">
        <f>VLOOKUP(A328,'Store Data'!$E:$F,2,0)</f>
        <v>BMW</v>
      </c>
      <c r="C328" s="10" t="s">
        <v>107</v>
      </c>
      <c r="D328" s="4">
        <v>29170</v>
      </c>
      <c r="E328" s="5">
        <v>71</v>
      </c>
      <c r="F328" s="5">
        <v>62</v>
      </c>
      <c r="G328" s="7">
        <v>2.0999999999999999E-3</v>
      </c>
      <c r="H328" s="5">
        <v>53</v>
      </c>
      <c r="I328" s="7">
        <v>0.8548</v>
      </c>
      <c r="J328" s="5">
        <v>6</v>
      </c>
      <c r="K328" s="5">
        <v>0</v>
      </c>
      <c r="L328" t="s">
        <v>124</v>
      </c>
      <c r="M328" s="9">
        <v>2023</v>
      </c>
      <c r="N328" t="str">
        <f>VLOOKUP(A328,'Store Data'!$A:$B,2,0)</f>
        <v>Southern CA</v>
      </c>
    </row>
    <row r="329" spans="1:14" ht="21" x14ac:dyDescent="0.2">
      <c r="A329" s="3" t="s">
        <v>25</v>
      </c>
      <c r="B329" s="3" t="str">
        <f>VLOOKUP(A329,'Store Data'!$E:$F,2,0)</f>
        <v>BMW</v>
      </c>
      <c r="C329" s="10" t="s">
        <v>109</v>
      </c>
      <c r="D329" s="4">
        <v>48889</v>
      </c>
      <c r="E329" s="5">
        <v>172</v>
      </c>
      <c r="F329" s="5">
        <v>144</v>
      </c>
      <c r="G329" s="7">
        <v>2.8999999999999998E-3</v>
      </c>
      <c r="H329" s="5">
        <v>126</v>
      </c>
      <c r="I329" s="7">
        <v>0.875</v>
      </c>
      <c r="J329" s="5">
        <v>15</v>
      </c>
      <c r="K329" s="5">
        <v>0</v>
      </c>
      <c r="L329" t="s">
        <v>124</v>
      </c>
      <c r="M329" s="9">
        <v>2023</v>
      </c>
      <c r="N329" t="str">
        <f>VLOOKUP(A329,'Store Data'!$A:$B,2,0)</f>
        <v>Orange County</v>
      </c>
    </row>
    <row r="330" spans="1:14" ht="21" x14ac:dyDescent="0.2">
      <c r="A330" s="3" t="s">
        <v>26</v>
      </c>
      <c r="B330" s="3" t="str">
        <f>VLOOKUP(A330,'Store Data'!$E:$F,2,0)</f>
        <v>BMW</v>
      </c>
      <c r="C330" s="3" t="s">
        <v>109</v>
      </c>
      <c r="D330" s="4">
        <v>52063</v>
      </c>
      <c r="E330" s="5">
        <v>187</v>
      </c>
      <c r="F330" s="5">
        <v>174</v>
      </c>
      <c r="G330" s="7">
        <v>3.3E-3</v>
      </c>
      <c r="H330" s="5">
        <v>156</v>
      </c>
      <c r="I330" s="7">
        <v>0.89649999999999996</v>
      </c>
      <c r="J330" s="5">
        <v>26</v>
      </c>
      <c r="K330" s="5">
        <v>1</v>
      </c>
      <c r="L330" t="s">
        <v>124</v>
      </c>
      <c r="M330" s="9">
        <v>2023</v>
      </c>
      <c r="N330" t="str">
        <f>VLOOKUP(A330,'Store Data'!$A:$B,2,0)</f>
        <v>Southern CA</v>
      </c>
    </row>
    <row r="331" spans="1:14" ht="21" x14ac:dyDescent="0.2">
      <c r="A331" s="3" t="s">
        <v>123</v>
      </c>
      <c r="B331" s="3" t="str">
        <f>VLOOKUP(A331,'Store Data'!$E:$F,2,0)</f>
        <v>Acura</v>
      </c>
      <c r="C331" s="3" t="s">
        <v>109</v>
      </c>
      <c r="D331" s="4">
        <v>16366</v>
      </c>
      <c r="E331" s="5">
        <v>42</v>
      </c>
      <c r="F331" s="5">
        <v>36</v>
      </c>
      <c r="G331" s="7">
        <v>2.0999999999999999E-3</v>
      </c>
      <c r="H331" s="5">
        <v>26</v>
      </c>
      <c r="I331" s="7">
        <v>0.72219999999999995</v>
      </c>
      <c r="J331" s="5">
        <v>3</v>
      </c>
      <c r="K331" s="5">
        <v>0</v>
      </c>
      <c r="L331" t="s">
        <v>124</v>
      </c>
      <c r="M331" s="9">
        <v>2023</v>
      </c>
      <c r="N331" t="str">
        <f>VLOOKUP(A331,'Store Data'!$A:$B,2,0)</f>
        <v>Northern CA</v>
      </c>
    </row>
    <row r="332" spans="1:14" ht="21" x14ac:dyDescent="0.2">
      <c r="A332" s="3" t="s">
        <v>27</v>
      </c>
      <c r="B332" s="3" t="str">
        <f>VLOOKUP(A332,'Store Data'!$E:$F,2,0)</f>
        <v>Honda</v>
      </c>
      <c r="C332" s="3" t="s">
        <v>107</v>
      </c>
      <c r="D332" s="4">
        <v>37060</v>
      </c>
      <c r="E332" s="5">
        <v>221</v>
      </c>
      <c r="F332" s="5">
        <v>199</v>
      </c>
      <c r="G332" s="7">
        <v>5.3E-3</v>
      </c>
      <c r="H332" s="5">
        <v>169</v>
      </c>
      <c r="I332" s="7">
        <v>0.84919999999999995</v>
      </c>
      <c r="J332" s="5">
        <v>29</v>
      </c>
      <c r="K332" s="5">
        <v>6</v>
      </c>
      <c r="L332" t="s">
        <v>124</v>
      </c>
      <c r="M332" s="9">
        <v>2023</v>
      </c>
      <c r="N332" t="str">
        <f>VLOOKUP(A332,'Store Data'!$A:$B,2,0)</f>
        <v>Northern CA</v>
      </c>
    </row>
    <row r="333" spans="1:14" ht="21" x14ac:dyDescent="0.2">
      <c r="A333" s="3" t="s">
        <v>28</v>
      </c>
      <c r="B333" s="3" t="str">
        <f>VLOOKUP(A333,'Store Data'!$E:$F,2,0)</f>
        <v>BMW</v>
      </c>
      <c r="C333" s="3" t="s">
        <v>109</v>
      </c>
      <c r="D333" s="4">
        <v>61510</v>
      </c>
      <c r="E333" s="5">
        <v>227</v>
      </c>
      <c r="F333" s="5">
        <v>202</v>
      </c>
      <c r="G333" s="7">
        <v>3.2000000000000002E-3</v>
      </c>
      <c r="H333" s="5">
        <v>130</v>
      </c>
      <c r="I333" s="7">
        <v>0.64349999999999996</v>
      </c>
      <c r="J333" s="5">
        <v>11</v>
      </c>
      <c r="K333" s="5">
        <v>0</v>
      </c>
      <c r="L333" t="s">
        <v>124</v>
      </c>
      <c r="M333" s="9">
        <v>2023</v>
      </c>
      <c r="N333" t="str">
        <f>VLOOKUP(A333,'Store Data'!$A:$B,2,0)</f>
        <v>Orange County</v>
      </c>
    </row>
    <row r="334" spans="1:14" ht="21" x14ac:dyDescent="0.2">
      <c r="A334" s="3" t="s">
        <v>29</v>
      </c>
      <c r="B334" s="3" t="str">
        <f>VLOOKUP(A334,'Store Data'!$E:$F,2,0)</f>
        <v>MINI</v>
      </c>
      <c r="C334" s="3" t="s">
        <v>107</v>
      </c>
      <c r="D334" s="4">
        <v>7737</v>
      </c>
      <c r="E334" s="5">
        <v>20</v>
      </c>
      <c r="F334" s="5">
        <v>14</v>
      </c>
      <c r="G334" s="7">
        <v>1.8E-3</v>
      </c>
      <c r="H334" s="5">
        <v>10</v>
      </c>
      <c r="I334" s="7">
        <v>0.71419999999999995</v>
      </c>
      <c r="J334" s="5">
        <v>0</v>
      </c>
      <c r="K334" s="5">
        <v>0</v>
      </c>
      <c r="L334" t="s">
        <v>124</v>
      </c>
      <c r="M334" s="9">
        <v>2023</v>
      </c>
      <c r="N334" t="str">
        <f>VLOOKUP(A334,'Store Data'!$A:$B,2,0)</f>
        <v>Orange County</v>
      </c>
    </row>
    <row r="335" spans="1:14" ht="21" x14ac:dyDescent="0.2">
      <c r="A335" s="3" t="s">
        <v>30</v>
      </c>
      <c r="B335" s="3" t="str">
        <f>VLOOKUP(A335,'Store Data'!$E:$F,2,0)</f>
        <v>Genesis</v>
      </c>
      <c r="C335" s="3" t="s">
        <v>109</v>
      </c>
      <c r="D335" s="4">
        <v>11806</v>
      </c>
      <c r="E335" s="5">
        <v>34</v>
      </c>
      <c r="F335" s="5">
        <v>29</v>
      </c>
      <c r="G335" s="7">
        <v>2.3999999999999998E-3</v>
      </c>
      <c r="H335" s="5">
        <v>28</v>
      </c>
      <c r="I335" s="7">
        <v>0.96550000000000002</v>
      </c>
      <c r="J335" s="5">
        <v>3</v>
      </c>
      <c r="K335" s="5">
        <v>1</v>
      </c>
      <c r="L335" t="s">
        <v>124</v>
      </c>
      <c r="M335" s="9">
        <v>2023</v>
      </c>
      <c r="N335" t="str">
        <f>VLOOKUP(A335,'Store Data'!$A:$B,2,0)</f>
        <v>Texas</v>
      </c>
    </row>
    <row r="336" spans="1:14" ht="21" x14ac:dyDescent="0.2">
      <c r="A336" s="3" t="s">
        <v>31</v>
      </c>
      <c r="B336" s="3" t="str">
        <f>VLOOKUP(A336,'Store Data'!$E:$F,2,0)</f>
        <v>Honda</v>
      </c>
      <c r="C336" s="3" t="s">
        <v>109</v>
      </c>
      <c r="D336" s="4">
        <v>38072</v>
      </c>
      <c r="E336" s="5">
        <v>191</v>
      </c>
      <c r="F336" s="5">
        <v>178</v>
      </c>
      <c r="G336" s="7">
        <v>4.5999999999999999E-3</v>
      </c>
      <c r="H336" s="5">
        <v>110</v>
      </c>
      <c r="I336" s="7">
        <v>0.6179</v>
      </c>
      <c r="J336" s="5">
        <v>18</v>
      </c>
      <c r="K336" s="5">
        <v>0</v>
      </c>
      <c r="L336" t="s">
        <v>124</v>
      </c>
      <c r="M336" s="9">
        <v>2023</v>
      </c>
      <c r="N336" t="str">
        <f>VLOOKUP(A336,'Store Data'!$A:$B,2,0)</f>
        <v>Texas</v>
      </c>
    </row>
    <row r="337" spans="1:14" ht="21" x14ac:dyDescent="0.2">
      <c r="A337" s="3" t="s">
        <v>32</v>
      </c>
      <c r="B337" s="3" t="str">
        <f>VLOOKUP(A337,'Store Data'!$E:$F,2,0)</f>
        <v>Honda</v>
      </c>
      <c r="C337" s="3" t="s">
        <v>107</v>
      </c>
      <c r="D337" s="4">
        <v>20562</v>
      </c>
      <c r="E337" s="5">
        <v>76</v>
      </c>
      <c r="F337" s="5">
        <v>69</v>
      </c>
      <c r="G337" s="7">
        <v>3.3E-3</v>
      </c>
      <c r="H337" s="5">
        <v>60</v>
      </c>
      <c r="I337" s="7">
        <v>0.86950000000000005</v>
      </c>
      <c r="J337" s="5">
        <v>6</v>
      </c>
      <c r="K337" s="5">
        <v>0</v>
      </c>
      <c r="L337" t="s">
        <v>124</v>
      </c>
      <c r="M337" s="9">
        <v>2023</v>
      </c>
      <c r="N337" t="str">
        <f>VLOOKUP(A337,'Store Data'!$A:$B,2,0)</f>
        <v>Northern CA</v>
      </c>
    </row>
    <row r="338" spans="1:14" ht="21" x14ac:dyDescent="0.2">
      <c r="A338" s="3" t="s">
        <v>33</v>
      </c>
      <c r="B338" s="3" t="str">
        <f>VLOOKUP(A338,'Store Data'!$E:$F,2,0)</f>
        <v>Honda</v>
      </c>
      <c r="C338" s="3" t="s">
        <v>109</v>
      </c>
      <c r="D338" s="4">
        <v>33195</v>
      </c>
      <c r="E338" s="5">
        <v>102</v>
      </c>
      <c r="F338" s="5">
        <v>85</v>
      </c>
      <c r="G338" s="7">
        <v>2.5000000000000001E-3</v>
      </c>
      <c r="H338" s="5">
        <v>67</v>
      </c>
      <c r="I338" s="7">
        <v>0.78820000000000001</v>
      </c>
      <c r="J338" s="5">
        <v>1</v>
      </c>
      <c r="K338" s="5">
        <v>0</v>
      </c>
      <c r="L338" t="s">
        <v>124</v>
      </c>
      <c r="M338" s="9">
        <v>2023</v>
      </c>
      <c r="N338" t="str">
        <f>VLOOKUP(A338,'Store Data'!$A:$B,2,0)</f>
        <v>Southern CA</v>
      </c>
    </row>
    <row r="339" spans="1:14" ht="21" x14ac:dyDescent="0.2">
      <c r="A339" s="3" t="s">
        <v>34</v>
      </c>
      <c r="B339" s="3" t="str">
        <f>VLOOKUP(A339,'Store Data'!$E:$F,2,0)</f>
        <v>Hyundai</v>
      </c>
      <c r="C339" s="10" t="s">
        <v>111</v>
      </c>
      <c r="D339" s="4">
        <v>9868</v>
      </c>
      <c r="E339" s="5">
        <v>50</v>
      </c>
      <c r="F339" s="5">
        <v>47</v>
      </c>
      <c r="G339" s="7">
        <v>4.7000000000000002E-3</v>
      </c>
      <c r="H339" s="5">
        <v>30</v>
      </c>
      <c r="I339" s="7">
        <v>0.63819999999999999</v>
      </c>
      <c r="J339" s="5">
        <v>4</v>
      </c>
      <c r="K339" s="5">
        <v>0</v>
      </c>
      <c r="L339" t="s">
        <v>124</v>
      </c>
      <c r="M339" s="9">
        <v>2023</v>
      </c>
      <c r="N339" t="str">
        <f>VLOOKUP(A339,'Store Data'!$A:$B,2,0)</f>
        <v>Texas</v>
      </c>
    </row>
    <row r="340" spans="1:14" ht="21" x14ac:dyDescent="0.2">
      <c r="A340" s="3" t="s">
        <v>35</v>
      </c>
      <c r="B340" s="3" t="str">
        <f>VLOOKUP(A340,'Store Data'!$E:$F,2,0)</f>
        <v>Acura</v>
      </c>
      <c r="C340" s="10" t="s">
        <v>111</v>
      </c>
      <c r="D340" s="4">
        <v>14456</v>
      </c>
      <c r="E340" s="5">
        <v>52</v>
      </c>
      <c r="F340" s="5">
        <v>40</v>
      </c>
      <c r="G340" s="7">
        <v>2.7000000000000001E-3</v>
      </c>
      <c r="H340" s="5">
        <v>34</v>
      </c>
      <c r="I340" s="7">
        <v>0.85</v>
      </c>
      <c r="J340" s="5">
        <v>0</v>
      </c>
      <c r="K340" s="5">
        <v>0</v>
      </c>
      <c r="L340" t="s">
        <v>124</v>
      </c>
      <c r="M340" s="9">
        <v>2023</v>
      </c>
      <c r="N340" t="str">
        <f>VLOOKUP(A340,'Store Data'!$A:$B,2,0)</f>
        <v>Southern CA</v>
      </c>
    </row>
    <row r="341" spans="1:14" ht="21" x14ac:dyDescent="0.2">
      <c r="A341" s="3" t="s">
        <v>36</v>
      </c>
      <c r="B341" s="3" t="str">
        <f>VLOOKUP(A341,'Store Data'!$E:$F,2,0)</f>
        <v>Toyota</v>
      </c>
      <c r="C341" s="10" t="s">
        <v>111</v>
      </c>
      <c r="D341" s="4">
        <v>27281</v>
      </c>
      <c r="E341" s="5">
        <v>171</v>
      </c>
      <c r="F341" s="5">
        <v>137</v>
      </c>
      <c r="G341" s="7">
        <v>5.0000000000000001E-3</v>
      </c>
      <c r="H341" s="5">
        <v>109</v>
      </c>
      <c r="I341" s="7">
        <v>0.79559999999999997</v>
      </c>
      <c r="J341" s="5">
        <v>28</v>
      </c>
      <c r="K341" s="5">
        <v>1</v>
      </c>
      <c r="L341" t="s">
        <v>124</v>
      </c>
      <c r="M341" s="9">
        <v>2023</v>
      </c>
      <c r="N341" t="str">
        <f>VLOOKUP(A341,'Store Data'!$A:$B,2,0)</f>
        <v>Southern CA</v>
      </c>
    </row>
    <row r="342" spans="1:14" ht="21" x14ac:dyDescent="0.2">
      <c r="A342" s="3" t="s">
        <v>113</v>
      </c>
      <c r="B342" s="3" t="str">
        <f>VLOOKUP(A342,'Store Data'!$E:$F,2,0)</f>
        <v>Land Rover</v>
      </c>
      <c r="C342" s="10" t="s">
        <v>109</v>
      </c>
      <c r="D342" s="4">
        <v>12149</v>
      </c>
      <c r="E342" s="5">
        <v>50</v>
      </c>
      <c r="F342" s="5">
        <v>44</v>
      </c>
      <c r="G342" s="7">
        <v>3.5999999999999999E-3</v>
      </c>
      <c r="H342" s="5">
        <v>29</v>
      </c>
      <c r="I342" s="7">
        <v>0.65900000000000003</v>
      </c>
      <c r="J342" s="5">
        <v>4</v>
      </c>
      <c r="K342" s="5">
        <v>0</v>
      </c>
      <c r="L342" t="s">
        <v>124</v>
      </c>
      <c r="M342" s="9">
        <v>2023</v>
      </c>
      <c r="N342" t="str">
        <f>VLOOKUP(A342,'Store Data'!$A:$B,2,0)</f>
        <v>Arizona</v>
      </c>
    </row>
    <row r="343" spans="1:14" ht="21" x14ac:dyDescent="0.2">
      <c r="A343" s="3" t="s">
        <v>37</v>
      </c>
      <c r="B343" s="3" t="str">
        <f>VLOOKUP(A343,'Store Data'!$E:$F,2,0)</f>
        <v>Land Rover</v>
      </c>
      <c r="C343" s="10" t="s">
        <v>107</v>
      </c>
      <c r="D343" s="4">
        <v>16800</v>
      </c>
      <c r="E343" s="5">
        <v>218</v>
      </c>
      <c r="F343" s="5">
        <v>117</v>
      </c>
      <c r="G343" s="7">
        <v>6.8999999999999999E-3</v>
      </c>
      <c r="H343" s="5">
        <v>94</v>
      </c>
      <c r="I343" s="7">
        <v>0.8034</v>
      </c>
      <c r="J343" s="5">
        <v>25</v>
      </c>
      <c r="K343" s="5">
        <v>0</v>
      </c>
      <c r="L343" t="s">
        <v>124</v>
      </c>
      <c r="M343" s="9">
        <v>2023</v>
      </c>
      <c r="N343" t="str">
        <f>VLOOKUP(A343,'Store Data'!$A:$B,2,0)</f>
        <v>Arizona</v>
      </c>
    </row>
    <row r="344" spans="1:14" ht="21" x14ac:dyDescent="0.2">
      <c r="A344" s="3" t="s">
        <v>39</v>
      </c>
      <c r="B344" s="3" t="str">
        <f>VLOOKUP(A344,'Store Data'!$E:$F,2,0)</f>
        <v>Lexus</v>
      </c>
      <c r="C344" s="10" t="s">
        <v>109</v>
      </c>
      <c r="D344" s="4">
        <v>33220</v>
      </c>
      <c r="E344" s="5">
        <v>199</v>
      </c>
      <c r="F344" s="5">
        <v>169</v>
      </c>
      <c r="G344" s="7">
        <v>5.0000000000000001E-3</v>
      </c>
      <c r="H344" s="5">
        <v>135</v>
      </c>
      <c r="I344" s="7">
        <v>0.79879999999999995</v>
      </c>
      <c r="J344" s="5">
        <v>16</v>
      </c>
      <c r="K344" s="5">
        <v>0</v>
      </c>
      <c r="L344" t="s">
        <v>124</v>
      </c>
      <c r="M344" s="9">
        <v>2023</v>
      </c>
      <c r="N344" t="str">
        <f>VLOOKUP(A344,'Store Data'!$A:$B,2,0)</f>
        <v>Southern CA</v>
      </c>
    </row>
    <row r="345" spans="1:14" ht="21" x14ac:dyDescent="0.2">
      <c r="A345" s="3" t="s">
        <v>38</v>
      </c>
      <c r="B345" s="3" t="str">
        <f>VLOOKUP(A345,'Store Data'!$E:$F,2,0)</f>
        <v>Lexus</v>
      </c>
      <c r="C345" s="10" t="s">
        <v>111</v>
      </c>
      <c r="D345" s="4">
        <v>30355</v>
      </c>
      <c r="E345" s="5">
        <v>236</v>
      </c>
      <c r="F345" s="5">
        <v>201</v>
      </c>
      <c r="G345" s="7">
        <v>6.6E-3</v>
      </c>
      <c r="H345" s="5">
        <v>168</v>
      </c>
      <c r="I345" s="7">
        <v>0.83579999999999999</v>
      </c>
      <c r="J345" s="5">
        <v>22</v>
      </c>
      <c r="K345" s="5">
        <v>0</v>
      </c>
      <c r="L345" t="s">
        <v>124</v>
      </c>
      <c r="M345" s="9">
        <v>2023</v>
      </c>
      <c r="N345" t="str">
        <f>VLOOKUP(A345,'Store Data'!$A:$B,2,0)</f>
        <v>Texas</v>
      </c>
    </row>
    <row r="346" spans="1:14" ht="21" x14ac:dyDescent="0.2">
      <c r="A346" s="3" t="s">
        <v>114</v>
      </c>
      <c r="B346" s="3" t="str">
        <f>VLOOKUP(A346,'Store Data'!$E:$F,2,0)</f>
        <v>Lexus</v>
      </c>
      <c r="C346" s="10" t="s">
        <v>107</v>
      </c>
      <c r="D346" s="4">
        <v>19209</v>
      </c>
      <c r="E346" s="5">
        <v>73</v>
      </c>
      <c r="F346" s="5">
        <v>66</v>
      </c>
      <c r="G346" s="7">
        <v>3.3999999999999998E-3</v>
      </c>
      <c r="H346" s="5">
        <v>51</v>
      </c>
      <c r="I346" s="7">
        <v>0.77270000000000005</v>
      </c>
      <c r="J346" s="5">
        <v>4</v>
      </c>
      <c r="K346" s="5">
        <v>0</v>
      </c>
      <c r="L346" t="s">
        <v>124</v>
      </c>
      <c r="M346" s="9">
        <v>2023</v>
      </c>
      <c r="N346" t="str">
        <f>VLOOKUP(A346,'Store Data'!$A:$B,2,0)</f>
        <v>Arizona</v>
      </c>
    </row>
    <row r="347" spans="1:14" ht="21" x14ac:dyDescent="0.2">
      <c r="A347" s="3" t="s">
        <v>40</v>
      </c>
      <c r="B347" s="3" t="str">
        <f>VLOOKUP(A347,'Store Data'!$E:$F,2,0)</f>
        <v>Lincoln</v>
      </c>
      <c r="C347" s="10" t="s">
        <v>107</v>
      </c>
      <c r="D347" s="4">
        <v>4803</v>
      </c>
      <c r="E347" s="5">
        <v>22</v>
      </c>
      <c r="F347" s="5">
        <v>16</v>
      </c>
      <c r="G347" s="7">
        <v>3.3E-3</v>
      </c>
      <c r="H347" s="5">
        <v>14</v>
      </c>
      <c r="I347" s="7">
        <v>0.875</v>
      </c>
      <c r="J347" s="5">
        <v>2</v>
      </c>
      <c r="K347" s="5">
        <v>0</v>
      </c>
      <c r="L347" t="s">
        <v>124</v>
      </c>
      <c r="M347" s="9">
        <v>2023</v>
      </c>
      <c r="N347" t="str">
        <f>VLOOKUP(A347,'Store Data'!$A:$B,2,0)</f>
        <v>Orange County</v>
      </c>
    </row>
    <row r="348" spans="1:14" ht="21" x14ac:dyDescent="0.2">
      <c r="A348" s="3" t="s">
        <v>44</v>
      </c>
      <c r="B348" s="3" t="str">
        <f>VLOOKUP(A348,'Store Data'!$E:$F,2,0)</f>
        <v>MINI</v>
      </c>
      <c r="C348" s="10" t="s">
        <v>109</v>
      </c>
      <c r="D348" s="4">
        <v>9305</v>
      </c>
      <c r="E348" s="5">
        <v>36</v>
      </c>
      <c r="F348" s="5">
        <v>33</v>
      </c>
      <c r="G348" s="7">
        <v>3.5000000000000001E-3</v>
      </c>
      <c r="H348" s="5">
        <v>24</v>
      </c>
      <c r="I348" s="7">
        <v>0.72719999999999996</v>
      </c>
      <c r="J348" s="5">
        <v>2</v>
      </c>
      <c r="K348" s="5">
        <v>0</v>
      </c>
      <c r="L348" t="s">
        <v>124</v>
      </c>
      <c r="M348" s="9">
        <v>2023</v>
      </c>
      <c r="N348" t="str">
        <f>VLOOKUP(A348,'Store Data'!$A:$B,2,0)</f>
        <v>Arizona</v>
      </c>
    </row>
    <row r="349" spans="1:14" ht="21" x14ac:dyDescent="0.2">
      <c r="A349" s="3" t="s">
        <v>45</v>
      </c>
      <c r="B349" s="3" t="str">
        <f>VLOOKUP(A349,'Store Data'!$E:$F,2,0)</f>
        <v>MINI</v>
      </c>
      <c r="C349" s="3" t="s">
        <v>109</v>
      </c>
      <c r="D349" s="4">
        <v>7271</v>
      </c>
      <c r="E349" s="5">
        <v>18</v>
      </c>
      <c r="F349" s="5">
        <v>15</v>
      </c>
      <c r="G349" s="7">
        <v>2E-3</v>
      </c>
      <c r="H349" s="5">
        <v>13</v>
      </c>
      <c r="I349" s="7">
        <v>0.86660000000000004</v>
      </c>
      <c r="J349" s="5">
        <v>1</v>
      </c>
      <c r="K349" s="5">
        <v>0</v>
      </c>
      <c r="L349" t="s">
        <v>124</v>
      </c>
      <c r="M349" s="9">
        <v>2023</v>
      </c>
      <c r="N349" t="str">
        <f>VLOOKUP(A349,'Store Data'!$A:$B,2,0)</f>
        <v>Southern CA</v>
      </c>
    </row>
    <row r="350" spans="1:14" ht="21" x14ac:dyDescent="0.2">
      <c r="A350" s="3" t="s">
        <v>48</v>
      </c>
      <c r="B350" s="3" t="str">
        <f>VLOOKUP(A350,'Store Data'!$E:$F,2,0)</f>
        <v>MINI</v>
      </c>
      <c r="C350" s="3" t="s">
        <v>109</v>
      </c>
      <c r="D350" s="4">
        <v>6138</v>
      </c>
      <c r="E350" s="5">
        <v>28</v>
      </c>
      <c r="F350" s="5">
        <v>25</v>
      </c>
      <c r="G350" s="7">
        <v>4.0000000000000001E-3</v>
      </c>
      <c r="H350" s="5">
        <v>19</v>
      </c>
      <c r="I350" s="7">
        <v>0.76</v>
      </c>
      <c r="J350" s="5">
        <v>3</v>
      </c>
      <c r="K350" s="5">
        <v>0</v>
      </c>
      <c r="L350" t="s">
        <v>124</v>
      </c>
      <c r="M350" s="9">
        <v>2023</v>
      </c>
      <c r="N350" t="str">
        <f>VLOOKUP(A350,'Store Data'!$A:$B,2,0)</f>
        <v>Northern CA</v>
      </c>
    </row>
    <row r="351" spans="1:14" ht="21" x14ac:dyDescent="0.2">
      <c r="A351" s="3" t="s">
        <v>53</v>
      </c>
      <c r="B351" s="3" t="str">
        <f>VLOOKUP(A351,'Store Data'!$E:$F,2,0)</f>
        <v>MINI</v>
      </c>
      <c r="C351" s="3" t="s">
        <v>107</v>
      </c>
      <c r="D351" s="4">
        <v>7209</v>
      </c>
      <c r="E351" s="5">
        <v>20</v>
      </c>
      <c r="F351" s="5">
        <v>19</v>
      </c>
      <c r="G351" s="7">
        <v>2.5999999999999999E-3</v>
      </c>
      <c r="H351" s="5">
        <v>17</v>
      </c>
      <c r="I351" s="7">
        <v>0.89470000000000005</v>
      </c>
      <c r="J351" s="5">
        <v>1</v>
      </c>
      <c r="K351" s="5">
        <v>0</v>
      </c>
      <c r="L351" t="s">
        <v>124</v>
      </c>
      <c r="M351" s="9">
        <v>2023</v>
      </c>
      <c r="N351" t="str">
        <f>VLOOKUP(A351,'Store Data'!$A:$B,2,0)</f>
        <v>Orange County</v>
      </c>
    </row>
    <row r="352" spans="1:14" ht="21" x14ac:dyDescent="0.2">
      <c r="A352" s="3" t="s">
        <v>58</v>
      </c>
      <c r="B352" s="3" t="str">
        <f>VLOOKUP(A352,'Store Data'!$E:$F,2,0)</f>
        <v>MINI</v>
      </c>
      <c r="C352" s="3" t="s">
        <v>109</v>
      </c>
      <c r="D352" s="4">
        <v>5480</v>
      </c>
      <c r="E352" s="5">
        <v>54</v>
      </c>
      <c r="F352" s="5">
        <v>37</v>
      </c>
      <c r="G352" s="7">
        <v>6.7000000000000002E-3</v>
      </c>
      <c r="H352" s="5">
        <v>24</v>
      </c>
      <c r="I352" s="7">
        <v>0.64859999999999995</v>
      </c>
      <c r="J352" s="5">
        <v>2</v>
      </c>
      <c r="K352" s="5">
        <v>1</v>
      </c>
      <c r="L352" t="s">
        <v>124</v>
      </c>
      <c r="M352" s="9">
        <v>2023</v>
      </c>
      <c r="N352" t="str">
        <f>VLOOKUP(A352,'Store Data'!$A:$B,2,0)</f>
        <v>Southern CA</v>
      </c>
    </row>
    <row r="353" spans="1:14" ht="21" x14ac:dyDescent="0.2">
      <c r="A353" s="3" t="s">
        <v>116</v>
      </c>
      <c r="B353" s="3" t="str">
        <f>VLOOKUP(A353,'Store Data'!$E:$F,2,0)</f>
        <v>MINI</v>
      </c>
      <c r="C353" s="3" t="s">
        <v>107</v>
      </c>
      <c r="D353" s="4">
        <v>7421</v>
      </c>
      <c r="E353" s="5">
        <v>17</v>
      </c>
      <c r="F353" s="5">
        <v>13</v>
      </c>
      <c r="G353" s="7">
        <v>1.6999999999999999E-3</v>
      </c>
      <c r="H353" s="5">
        <v>10</v>
      </c>
      <c r="I353" s="7">
        <v>0.76919999999999999</v>
      </c>
      <c r="J353" s="5">
        <v>0</v>
      </c>
      <c r="K353" s="5">
        <v>0</v>
      </c>
      <c r="L353" t="s">
        <v>124</v>
      </c>
      <c r="M353" s="9">
        <v>2023</v>
      </c>
      <c r="N353" t="str">
        <f>VLOOKUP(A353,'Store Data'!$A:$B,2,0)</f>
        <v>Arizona</v>
      </c>
    </row>
    <row r="354" spans="1:14" ht="21" x14ac:dyDescent="0.2">
      <c r="A354" s="3" t="s">
        <v>41</v>
      </c>
      <c r="B354" s="3" t="str">
        <f>VLOOKUP(A354,'Store Data'!$E:$F,2,0)</f>
        <v>Mazda</v>
      </c>
      <c r="C354" s="3" t="s">
        <v>109</v>
      </c>
      <c r="D354" s="4">
        <v>29454</v>
      </c>
      <c r="E354" s="5">
        <v>81</v>
      </c>
      <c r="F354" s="5">
        <v>62</v>
      </c>
      <c r="G354" s="7">
        <v>2.0999999999999999E-3</v>
      </c>
      <c r="H354" s="5">
        <v>47</v>
      </c>
      <c r="I354" s="7">
        <v>0.75800000000000001</v>
      </c>
      <c r="J354" s="5">
        <v>7</v>
      </c>
      <c r="K354" s="5">
        <v>2</v>
      </c>
      <c r="L354" t="s">
        <v>124</v>
      </c>
      <c r="M354" s="9">
        <v>2023</v>
      </c>
      <c r="N354" t="str">
        <f>VLOOKUP(A354,'Store Data'!$A:$B,2,0)</f>
        <v>Southern CA</v>
      </c>
    </row>
    <row r="355" spans="1:14" ht="21" x14ac:dyDescent="0.2">
      <c r="A355" s="3" t="s">
        <v>117</v>
      </c>
      <c r="B355" s="3" t="str">
        <f>VLOOKUP(A355,'Store Data'!$E:$F,2,0)</f>
        <v>Mercedes-Benz</v>
      </c>
      <c r="C355" s="3" t="s">
        <v>109</v>
      </c>
      <c r="D355" s="4">
        <v>17280</v>
      </c>
      <c r="E355" s="5">
        <v>52</v>
      </c>
      <c r="F355" s="5">
        <v>48</v>
      </c>
      <c r="G355" s="7">
        <v>2.7000000000000001E-3</v>
      </c>
      <c r="H355" s="5">
        <v>38</v>
      </c>
      <c r="I355" s="7">
        <v>0.79159999999999997</v>
      </c>
      <c r="J355" s="5">
        <v>2</v>
      </c>
      <c r="K355" s="5">
        <v>0</v>
      </c>
      <c r="L355" t="s">
        <v>124</v>
      </c>
      <c r="M355" s="9">
        <v>2023</v>
      </c>
      <c r="N355" t="str">
        <f>VLOOKUP(A355,'Store Data'!$A:$B,2,0)</f>
        <v>Arizona</v>
      </c>
    </row>
    <row r="356" spans="1:14" ht="21" x14ac:dyDescent="0.2">
      <c r="A356" s="3" t="s">
        <v>43</v>
      </c>
      <c r="B356" s="3" t="str">
        <f>VLOOKUP(A356,'Store Data'!$E:$F,2,0)</f>
        <v>Mercedes-Benz</v>
      </c>
      <c r="C356" s="3" t="s">
        <v>107</v>
      </c>
      <c r="D356" s="4">
        <v>32783</v>
      </c>
      <c r="E356" s="5">
        <v>89</v>
      </c>
      <c r="F356" s="5">
        <v>73</v>
      </c>
      <c r="G356" s="7">
        <v>2.2000000000000001E-3</v>
      </c>
      <c r="H356" s="5">
        <v>69</v>
      </c>
      <c r="I356" s="7">
        <v>0.94520000000000004</v>
      </c>
      <c r="J356" s="5">
        <v>5</v>
      </c>
      <c r="K356" s="5">
        <v>2</v>
      </c>
      <c r="L356" t="s">
        <v>124</v>
      </c>
      <c r="M356" s="9">
        <v>2023</v>
      </c>
      <c r="N356" t="str">
        <f>VLOOKUP(A356,'Store Data'!$A:$B,2,0)</f>
        <v>Southern CA</v>
      </c>
    </row>
    <row r="357" spans="1:14" ht="21" x14ac:dyDescent="0.2">
      <c r="A357" s="3" t="s">
        <v>60</v>
      </c>
      <c r="B357" s="3" t="str">
        <f>VLOOKUP(A357,'Store Data'!$E:$F,2,0)</f>
        <v>BMW</v>
      </c>
      <c r="C357" s="3" t="s">
        <v>109</v>
      </c>
      <c r="D357" s="4">
        <v>44511</v>
      </c>
      <c r="E357" s="5">
        <v>160</v>
      </c>
      <c r="F357" s="5">
        <v>148</v>
      </c>
      <c r="G357" s="7">
        <v>3.3E-3</v>
      </c>
      <c r="H357" s="5">
        <v>134</v>
      </c>
      <c r="I357" s="7">
        <v>0.90539999999999998</v>
      </c>
      <c r="J357" s="5">
        <v>18</v>
      </c>
      <c r="K357" s="5">
        <v>2</v>
      </c>
      <c r="L357" t="s">
        <v>124</v>
      </c>
      <c r="M357" s="9">
        <v>2023</v>
      </c>
      <c r="N357" t="str">
        <f>VLOOKUP(A357,'Store Data'!$A:$B,2,0)</f>
        <v>Northern CA</v>
      </c>
    </row>
    <row r="358" spans="1:14" ht="21" x14ac:dyDescent="0.2">
      <c r="A358" s="3" t="s">
        <v>62</v>
      </c>
      <c r="B358" s="3" t="str">
        <f>VLOOKUP(A358,'Store Data'!$E:$F,2,0)</f>
        <v>Porsche</v>
      </c>
      <c r="C358" s="10" t="s">
        <v>111</v>
      </c>
      <c r="D358" s="4">
        <v>26613</v>
      </c>
      <c r="E358" s="5">
        <v>87</v>
      </c>
      <c r="F358" s="5">
        <v>74</v>
      </c>
      <c r="G358" s="7">
        <v>2.7000000000000001E-3</v>
      </c>
      <c r="H358" s="5">
        <v>57</v>
      </c>
      <c r="I358" s="7">
        <v>0.7702</v>
      </c>
      <c r="J358" s="5">
        <v>7</v>
      </c>
      <c r="K358" s="5">
        <v>0</v>
      </c>
      <c r="L358" t="s">
        <v>124</v>
      </c>
      <c r="M358" s="9">
        <v>2023</v>
      </c>
      <c r="N358" t="str">
        <f>VLOOKUP(A358,'Store Data'!$A:$B,2,0)</f>
        <v>Arizona</v>
      </c>
    </row>
    <row r="359" spans="1:14" ht="21" x14ac:dyDescent="0.2">
      <c r="A359" s="3" t="s">
        <v>64</v>
      </c>
      <c r="B359" s="3" t="str">
        <f>VLOOKUP(A359,'Store Data'!$E:$F,2,0)</f>
        <v>Porsche</v>
      </c>
      <c r="C359" s="10" t="s">
        <v>111</v>
      </c>
      <c r="D359" s="4">
        <v>17716</v>
      </c>
      <c r="E359" s="5">
        <v>38</v>
      </c>
      <c r="F359" s="5">
        <v>34</v>
      </c>
      <c r="G359" s="7">
        <v>1.9E-3</v>
      </c>
      <c r="H359" s="5">
        <v>29</v>
      </c>
      <c r="I359" s="7">
        <v>0.85289999999999999</v>
      </c>
      <c r="J359" s="5">
        <v>3</v>
      </c>
      <c r="K359" s="5">
        <v>0</v>
      </c>
      <c r="L359" t="s">
        <v>124</v>
      </c>
      <c r="M359" s="9">
        <v>2023</v>
      </c>
      <c r="N359" t="str">
        <f>VLOOKUP(A359,'Store Data'!$A:$B,2,0)</f>
        <v>Northern CA</v>
      </c>
    </row>
    <row r="360" spans="1:14" ht="21" x14ac:dyDescent="0.2">
      <c r="A360" s="3" t="s">
        <v>66</v>
      </c>
      <c r="B360" s="3" t="str">
        <f>VLOOKUP(A360,'Store Data'!$E:$F,2,0)</f>
        <v>Honda</v>
      </c>
      <c r="C360" s="10" t="s">
        <v>111</v>
      </c>
      <c r="D360" s="4">
        <v>41722</v>
      </c>
      <c r="E360" s="5">
        <v>260</v>
      </c>
      <c r="F360" s="5">
        <v>229</v>
      </c>
      <c r="G360" s="7">
        <v>5.4000000000000003E-3</v>
      </c>
      <c r="H360" s="5">
        <v>194</v>
      </c>
      <c r="I360" s="7">
        <v>0.84709999999999996</v>
      </c>
      <c r="J360" s="5">
        <v>37</v>
      </c>
      <c r="K360" s="5">
        <v>1</v>
      </c>
      <c r="L360" t="s">
        <v>124</v>
      </c>
      <c r="M360" s="9">
        <v>2023</v>
      </c>
      <c r="N360" t="str">
        <f>VLOOKUP(A360,'Store Data'!$A:$B,2,0)</f>
        <v>Texas</v>
      </c>
    </row>
    <row r="361" spans="1:14" ht="21" x14ac:dyDescent="0.2">
      <c r="A361" s="3" t="s">
        <v>67</v>
      </c>
      <c r="B361" s="3" t="str">
        <f>VLOOKUP(A361,'Store Data'!$E:$F,2,0)</f>
        <v>Hyundai</v>
      </c>
      <c r="C361" s="10" t="s">
        <v>109</v>
      </c>
      <c r="D361" s="4">
        <v>20029</v>
      </c>
      <c r="E361" s="5">
        <v>184</v>
      </c>
      <c r="F361" s="5">
        <v>166</v>
      </c>
      <c r="G361" s="7">
        <v>8.2000000000000007E-3</v>
      </c>
      <c r="H361" s="5">
        <v>128</v>
      </c>
      <c r="I361" s="7">
        <v>0.77100000000000002</v>
      </c>
      <c r="J361" s="5">
        <v>26</v>
      </c>
      <c r="K361" s="5">
        <v>0</v>
      </c>
      <c r="L361" t="s">
        <v>124</v>
      </c>
      <c r="M361" s="9">
        <v>2023</v>
      </c>
      <c r="N361" t="str">
        <f>VLOOKUP(A361,'Store Data'!$A:$B,2,0)</f>
        <v>Texas</v>
      </c>
    </row>
    <row r="362" spans="1:14" ht="21" x14ac:dyDescent="0.2">
      <c r="A362" s="3" t="s">
        <v>68</v>
      </c>
      <c r="B362" s="3" t="str">
        <f>VLOOKUP(A362,'Store Data'!$E:$F,2,0)</f>
        <v>Toyota</v>
      </c>
      <c r="C362" s="10" t="s">
        <v>107</v>
      </c>
      <c r="D362" s="4">
        <v>44398</v>
      </c>
      <c r="E362" s="5">
        <v>260</v>
      </c>
      <c r="F362" s="5">
        <v>211</v>
      </c>
      <c r="G362" s="7">
        <v>4.7000000000000002E-3</v>
      </c>
      <c r="H362" s="5">
        <v>112</v>
      </c>
      <c r="I362" s="7">
        <v>0.53080000000000005</v>
      </c>
      <c r="J362" s="5">
        <v>21</v>
      </c>
      <c r="K362" s="5">
        <v>0</v>
      </c>
      <c r="L362" t="s">
        <v>124</v>
      </c>
      <c r="M362" s="9">
        <v>2023</v>
      </c>
      <c r="N362" t="str">
        <f>VLOOKUP(A362,'Store Data'!$A:$B,2,0)</f>
        <v>Texas</v>
      </c>
    </row>
    <row r="363" spans="1:14" ht="21" x14ac:dyDescent="0.2">
      <c r="A363" s="3" t="s">
        <v>69</v>
      </c>
      <c r="B363" s="3" t="str">
        <f>VLOOKUP(A363,'Store Data'!$E:$F,2,0)</f>
        <v>Maserati</v>
      </c>
      <c r="C363" s="10" t="s">
        <v>109</v>
      </c>
      <c r="D363" s="4">
        <v>14799</v>
      </c>
      <c r="E363" s="5">
        <v>12</v>
      </c>
      <c r="F363" s="5">
        <v>10</v>
      </c>
      <c r="G363" s="7">
        <v>5.9999999999999995E-4</v>
      </c>
      <c r="H363" s="5">
        <v>6</v>
      </c>
      <c r="I363" s="7">
        <v>0.6</v>
      </c>
      <c r="J363" s="5">
        <v>1</v>
      </c>
      <c r="K363" s="5">
        <v>0</v>
      </c>
      <c r="L363" t="s">
        <v>124</v>
      </c>
      <c r="M363" s="9">
        <v>2023</v>
      </c>
      <c r="N363" t="str">
        <f>VLOOKUP(A363,'Store Data'!$A:$B,2,0)</f>
        <v>Arizona</v>
      </c>
    </row>
    <row r="364" spans="1:14" ht="21" x14ac:dyDescent="0.2">
      <c r="A364" s="3" t="s">
        <v>70</v>
      </c>
      <c r="B364" s="3" t="str">
        <f>VLOOKUP(A364,'Store Data'!$E:$F,2,0)</f>
        <v>Subaru</v>
      </c>
      <c r="C364" s="10" t="s">
        <v>111</v>
      </c>
      <c r="D364" s="4">
        <v>13780</v>
      </c>
      <c r="E364" s="5">
        <v>49</v>
      </c>
      <c r="F364" s="5">
        <v>49</v>
      </c>
      <c r="G364" s="7">
        <v>3.5000000000000001E-3</v>
      </c>
      <c r="H364" s="5">
        <v>34</v>
      </c>
      <c r="I364" s="7">
        <v>0.69379999999999997</v>
      </c>
      <c r="J364" s="5">
        <v>4</v>
      </c>
      <c r="K364" s="5">
        <v>0</v>
      </c>
      <c r="L364" t="s">
        <v>124</v>
      </c>
      <c r="M364" s="9">
        <v>2023</v>
      </c>
      <c r="N364" t="str">
        <f>VLOOKUP(A364,'Store Data'!$A:$B,2,0)</f>
        <v>Orange County</v>
      </c>
    </row>
    <row r="365" spans="1:14" ht="21" x14ac:dyDescent="0.2">
      <c r="A365" s="3" t="s">
        <v>118</v>
      </c>
      <c r="B365" s="3" t="str">
        <f>VLOOKUP(A365,'Store Data'!$E:$F,2,0)</f>
        <v>Honda</v>
      </c>
      <c r="C365" s="10" t="s">
        <v>107</v>
      </c>
      <c r="D365" s="4">
        <v>46301</v>
      </c>
      <c r="E365" s="5">
        <v>258</v>
      </c>
      <c r="F365" s="5">
        <v>194</v>
      </c>
      <c r="G365" s="7">
        <v>4.1000000000000003E-3</v>
      </c>
      <c r="H365" s="5">
        <v>143</v>
      </c>
      <c r="I365" s="7">
        <v>0.73709999999999998</v>
      </c>
      <c r="J365" s="5">
        <v>14</v>
      </c>
      <c r="K365" s="5">
        <v>0</v>
      </c>
      <c r="L365" t="s">
        <v>124</v>
      </c>
      <c r="M365" s="9">
        <v>2023</v>
      </c>
      <c r="N365" t="str">
        <f>VLOOKUP(A365,'Store Data'!$A:$B,2,0)</f>
        <v>Arizona</v>
      </c>
    </row>
    <row r="366" spans="1:14" ht="21" x14ac:dyDescent="0.2">
      <c r="A366" s="3" t="s">
        <v>73</v>
      </c>
      <c r="B366" s="3" t="str">
        <f>VLOOKUP(A366,'Store Data'!$E:$F,2,0)</f>
        <v>Toyota</v>
      </c>
      <c r="C366" s="10" t="s">
        <v>107</v>
      </c>
      <c r="D366" s="4">
        <v>29517</v>
      </c>
      <c r="E366" s="5">
        <v>90</v>
      </c>
      <c r="F366" s="5">
        <v>80</v>
      </c>
      <c r="G366" s="7">
        <v>2.7000000000000001E-3</v>
      </c>
      <c r="H366" s="5">
        <v>65</v>
      </c>
      <c r="I366" s="7">
        <v>0.8125</v>
      </c>
      <c r="J366" s="5">
        <v>11</v>
      </c>
      <c r="K366" s="5">
        <v>1</v>
      </c>
      <c r="L366" t="s">
        <v>124</v>
      </c>
      <c r="M366" s="9">
        <v>2023</v>
      </c>
      <c r="N366" t="str">
        <f>VLOOKUP(A366,'Store Data'!$A:$B,2,0)</f>
        <v>Northern CA</v>
      </c>
    </row>
    <row r="367" spans="1:14" ht="21" x14ac:dyDescent="0.2">
      <c r="A367" s="3" t="s">
        <v>75</v>
      </c>
      <c r="B367" s="3" t="str">
        <f>VLOOKUP(A367,'Store Data'!$E:$F,2,0)</f>
        <v>Toyota</v>
      </c>
      <c r="C367" s="10" t="s">
        <v>109</v>
      </c>
      <c r="D367" s="4">
        <v>36636</v>
      </c>
      <c r="E367" s="5">
        <v>177</v>
      </c>
      <c r="F367" s="5">
        <v>155</v>
      </c>
      <c r="G367" s="7">
        <v>4.1999999999999997E-3</v>
      </c>
      <c r="H367" s="5">
        <v>129</v>
      </c>
      <c r="I367" s="7">
        <v>0.83220000000000005</v>
      </c>
      <c r="J367" s="5">
        <v>25</v>
      </c>
      <c r="K367" s="5">
        <v>3</v>
      </c>
      <c r="L367" t="s">
        <v>124</v>
      </c>
      <c r="M367" s="9">
        <v>2023</v>
      </c>
      <c r="N367" t="str">
        <f>VLOOKUP(A367,'Store Data'!$A:$B,2,0)</f>
        <v>Texas</v>
      </c>
    </row>
    <row r="368" spans="1:14" ht="21" x14ac:dyDescent="0.2">
      <c r="A368" s="3" t="s">
        <v>77</v>
      </c>
      <c r="B368" s="3" t="str">
        <f>VLOOKUP(A368,'Store Data'!$E:$F,2,0)</f>
        <v>Toyota</v>
      </c>
      <c r="C368" s="3" t="s">
        <v>109</v>
      </c>
      <c r="D368" s="4">
        <v>25393</v>
      </c>
      <c r="E368" s="5">
        <v>109</v>
      </c>
      <c r="F368" s="5">
        <v>91</v>
      </c>
      <c r="G368" s="7">
        <v>3.5000000000000001E-3</v>
      </c>
      <c r="H368" s="5">
        <v>64</v>
      </c>
      <c r="I368" s="7">
        <v>0.70320000000000005</v>
      </c>
      <c r="J368" s="5">
        <v>10</v>
      </c>
      <c r="K368" s="5">
        <v>0</v>
      </c>
      <c r="L368" t="s">
        <v>124</v>
      </c>
      <c r="M368" s="9">
        <v>2023</v>
      </c>
      <c r="N368" t="str">
        <f>VLOOKUP(A368,'Store Data'!$A:$B,2,0)</f>
        <v>Arizona</v>
      </c>
    </row>
    <row r="369" spans="1:14" ht="21" x14ac:dyDescent="0.2">
      <c r="A369" s="3" t="s">
        <v>79</v>
      </c>
      <c r="B369" s="3" t="str">
        <f>VLOOKUP(A369,'Store Data'!$E:$F,2,0)</f>
        <v>Volkswagen</v>
      </c>
      <c r="C369" s="3" t="s">
        <v>109</v>
      </c>
      <c r="D369" s="4">
        <v>19404</v>
      </c>
      <c r="E369" s="5">
        <v>52</v>
      </c>
      <c r="F369" s="5">
        <v>30</v>
      </c>
      <c r="G369" s="7">
        <v>1.5E-3</v>
      </c>
      <c r="H369" s="5">
        <v>18</v>
      </c>
      <c r="I369" s="7">
        <v>0.6</v>
      </c>
      <c r="J369" s="5">
        <v>2</v>
      </c>
      <c r="K369" s="5">
        <v>0</v>
      </c>
      <c r="L369" t="s">
        <v>124</v>
      </c>
      <c r="M369" s="9">
        <v>2023</v>
      </c>
      <c r="N369" t="str">
        <f>VLOOKUP(A369,'Store Data'!$A:$B,2,0)</f>
        <v>Arizona</v>
      </c>
    </row>
    <row r="370" spans="1:14" ht="21" x14ac:dyDescent="0.2">
      <c r="A370" s="3" t="s">
        <v>81</v>
      </c>
      <c r="B370" s="3" t="str">
        <f>VLOOKUP(A370,'Store Data'!$E:$F,2,0)</f>
        <v>Volkswagen</v>
      </c>
      <c r="C370" s="3" t="s">
        <v>107</v>
      </c>
      <c r="D370" s="4">
        <v>16233</v>
      </c>
      <c r="E370" s="5">
        <v>64</v>
      </c>
      <c r="F370" s="5">
        <v>61</v>
      </c>
      <c r="G370" s="7">
        <v>3.7000000000000002E-3</v>
      </c>
      <c r="H370" s="5">
        <v>52</v>
      </c>
      <c r="I370" s="7">
        <v>0.85240000000000005</v>
      </c>
      <c r="J370" s="5">
        <v>11</v>
      </c>
      <c r="K370" s="5">
        <v>0</v>
      </c>
      <c r="L370" t="s">
        <v>124</v>
      </c>
      <c r="M370" s="9">
        <v>2023</v>
      </c>
      <c r="N370" t="str">
        <f>VLOOKUP(A370,'Store Data'!$A:$B,2,0)</f>
        <v>Orange County</v>
      </c>
    </row>
    <row r="371" spans="1:14" ht="21" x14ac:dyDescent="0.2">
      <c r="A371" s="3" t="s">
        <v>42</v>
      </c>
      <c r="B371" s="3" t="str">
        <f>VLOOKUP(A371,'Store Data'!$E:$F,2,0)</f>
        <v>Mercedes-Benz</v>
      </c>
      <c r="C371" s="10" t="s">
        <v>107</v>
      </c>
      <c r="D371" s="4">
        <v>32663</v>
      </c>
      <c r="E371" s="5">
        <v>105</v>
      </c>
      <c r="F371" s="5">
        <v>70</v>
      </c>
      <c r="G371" s="7">
        <v>2.0999999999999999E-3</v>
      </c>
      <c r="H371" s="5">
        <v>60</v>
      </c>
      <c r="I371" s="7">
        <v>0.85709999999999997</v>
      </c>
      <c r="J371" s="5">
        <v>1</v>
      </c>
      <c r="K371" s="5">
        <v>0</v>
      </c>
      <c r="L371" t="s">
        <v>124</v>
      </c>
      <c r="M371" s="9">
        <v>2023</v>
      </c>
      <c r="N371" t="str">
        <f>VLOOKUP(A371,'Store Data'!$A:$B,2,0)</f>
        <v>Arizona</v>
      </c>
    </row>
    <row r="372" spans="1:14" ht="21" x14ac:dyDescent="0.2">
      <c r="A372" s="3" t="s">
        <v>42</v>
      </c>
      <c r="B372" s="3" t="str">
        <f>VLOOKUP(A372,'Store Data'!$E:$F,2,0)</f>
        <v>Mercedes-Benz</v>
      </c>
      <c r="C372" s="10" t="s">
        <v>107</v>
      </c>
      <c r="D372" s="4">
        <v>28672</v>
      </c>
      <c r="E372" s="5">
        <v>86</v>
      </c>
      <c r="F372" s="5">
        <v>71</v>
      </c>
      <c r="G372" s="7">
        <v>2.3999999999999998E-3</v>
      </c>
      <c r="H372" s="5">
        <v>56</v>
      </c>
      <c r="I372" s="7">
        <v>0.78869999999999996</v>
      </c>
      <c r="J372" s="5">
        <v>2</v>
      </c>
      <c r="K372" s="5">
        <v>0</v>
      </c>
      <c r="L372" t="s">
        <v>1</v>
      </c>
      <c r="M372" s="9">
        <v>2023</v>
      </c>
      <c r="N372" t="str">
        <f>VLOOKUP(A372,'Store Data'!$A:$B,2,0)</f>
        <v>Arizona</v>
      </c>
    </row>
    <row r="373" spans="1:14" ht="21" x14ac:dyDescent="0.2">
      <c r="A373" s="3" t="s">
        <v>11</v>
      </c>
      <c r="B373" s="3" t="str">
        <f>VLOOKUP(A373,'Store Data'!$E:$F,2,0)</f>
        <v>Acura</v>
      </c>
      <c r="C373" s="3" t="s">
        <v>107</v>
      </c>
      <c r="D373" s="4">
        <v>16774</v>
      </c>
      <c r="E373" s="5">
        <v>66</v>
      </c>
      <c r="F373" s="5">
        <v>51</v>
      </c>
      <c r="G373" s="7">
        <v>3.0000000000000001E-3</v>
      </c>
      <c r="H373" s="5">
        <v>47</v>
      </c>
      <c r="I373" s="7">
        <v>0.92149999999999999</v>
      </c>
      <c r="J373" s="5">
        <v>4</v>
      </c>
      <c r="K373" s="5">
        <v>0</v>
      </c>
      <c r="L373" t="s">
        <v>125</v>
      </c>
      <c r="M373" s="9">
        <v>2024</v>
      </c>
      <c r="N373" t="str">
        <f>VLOOKUP(A373,'Store Data'!$A:$B,2,0)</f>
        <v>Arizona</v>
      </c>
    </row>
    <row r="374" spans="1:14" ht="21" x14ac:dyDescent="0.2">
      <c r="A374" s="3" t="s">
        <v>16</v>
      </c>
      <c r="B374" s="3" t="str">
        <f>VLOOKUP(A374,'Store Data'!$E:$F,2,0)</f>
        <v>Acura</v>
      </c>
      <c r="C374" s="10" t="s">
        <v>107</v>
      </c>
      <c r="D374" s="4">
        <v>13131</v>
      </c>
      <c r="E374" s="5">
        <v>37</v>
      </c>
      <c r="F374" s="5">
        <v>30</v>
      </c>
      <c r="G374" s="7">
        <v>2.2000000000000001E-3</v>
      </c>
      <c r="H374" s="5">
        <v>16</v>
      </c>
      <c r="I374" s="7">
        <v>0.5333</v>
      </c>
      <c r="J374" s="5">
        <v>6</v>
      </c>
      <c r="K374" s="5">
        <v>1</v>
      </c>
      <c r="L374" t="s">
        <v>125</v>
      </c>
      <c r="M374" s="9">
        <v>2024</v>
      </c>
      <c r="N374" t="str">
        <f>VLOOKUP(A374,'Store Data'!$A:$B,2,0)</f>
        <v>Southern CA</v>
      </c>
    </row>
    <row r="375" spans="1:14" ht="21" x14ac:dyDescent="0.2">
      <c r="A375" s="3" t="s">
        <v>17</v>
      </c>
      <c r="B375" s="3" t="str">
        <f>VLOOKUP(A375,'Store Data'!$E:$F,2,0)</f>
        <v>Audi</v>
      </c>
      <c r="C375" s="10" t="s">
        <v>107</v>
      </c>
      <c r="D375" s="4">
        <v>16307</v>
      </c>
      <c r="E375" s="5">
        <v>58</v>
      </c>
      <c r="F375" s="5">
        <v>40</v>
      </c>
      <c r="G375" s="7">
        <v>2.3999999999999998E-3</v>
      </c>
      <c r="H375" s="5">
        <v>27</v>
      </c>
      <c r="I375" s="7">
        <v>0.67500000000000004</v>
      </c>
      <c r="J375" s="5">
        <v>5</v>
      </c>
      <c r="K375" s="5">
        <v>0</v>
      </c>
      <c r="L375" t="s">
        <v>125</v>
      </c>
      <c r="M375" s="9">
        <v>2024</v>
      </c>
      <c r="N375" t="str">
        <f>VLOOKUP(A375,'Store Data'!$A:$B,2,0)</f>
        <v>Arizona</v>
      </c>
    </row>
    <row r="376" spans="1:14" ht="21" x14ac:dyDescent="0.2">
      <c r="A376" s="3" t="s">
        <v>18</v>
      </c>
      <c r="B376" s="3" t="str">
        <f>VLOOKUP(A376,'Store Data'!$E:$F,2,0)</f>
        <v>Audi</v>
      </c>
      <c r="C376" s="3" t="s">
        <v>107</v>
      </c>
      <c r="D376" s="4">
        <v>11319</v>
      </c>
      <c r="E376" s="5">
        <v>42</v>
      </c>
      <c r="F376" s="5">
        <v>31</v>
      </c>
      <c r="G376" s="7">
        <v>2.7000000000000001E-3</v>
      </c>
      <c r="H376" s="5">
        <v>22</v>
      </c>
      <c r="I376" s="7">
        <v>0.70960000000000001</v>
      </c>
      <c r="J376" s="5">
        <v>6</v>
      </c>
      <c r="K376" s="5">
        <v>0</v>
      </c>
      <c r="L376" t="s">
        <v>125</v>
      </c>
      <c r="M376" s="9">
        <v>2024</v>
      </c>
      <c r="N376" t="str">
        <f>VLOOKUP(A376,'Store Data'!$A:$B,2,0)</f>
        <v>Southern CA</v>
      </c>
    </row>
    <row r="377" spans="1:14" ht="21" x14ac:dyDescent="0.2">
      <c r="A377" s="3" t="s">
        <v>19</v>
      </c>
      <c r="B377" s="3" t="str">
        <f>VLOOKUP(A377,'Store Data'!$E:$F,2,0)</f>
        <v>Audi</v>
      </c>
      <c r="C377" s="10" t="s">
        <v>107</v>
      </c>
      <c r="D377" s="4">
        <v>14061</v>
      </c>
      <c r="E377" s="5">
        <v>37</v>
      </c>
      <c r="F377" s="5">
        <v>35</v>
      </c>
      <c r="G377" s="7">
        <v>2.3999999999999998E-3</v>
      </c>
      <c r="H377" s="5">
        <v>32</v>
      </c>
      <c r="I377" s="7">
        <v>0.91420000000000001</v>
      </c>
      <c r="J377" s="5">
        <v>4</v>
      </c>
      <c r="K377" s="5">
        <v>0</v>
      </c>
      <c r="L377" t="s">
        <v>125</v>
      </c>
      <c r="M377" s="9">
        <v>2024</v>
      </c>
      <c r="N377" t="str">
        <f>VLOOKUP(A377,'Store Data'!$A:$B,2,0)</f>
        <v>Orange County</v>
      </c>
    </row>
    <row r="378" spans="1:14" ht="21" x14ac:dyDescent="0.2">
      <c r="A378" s="3" t="s">
        <v>20</v>
      </c>
      <c r="B378" s="3" t="str">
        <f>VLOOKUP(A378,'Store Data'!$E:$F,2,0)</f>
        <v>Audi</v>
      </c>
      <c r="C378" s="10" t="s">
        <v>107</v>
      </c>
      <c r="D378" s="4">
        <v>22374</v>
      </c>
      <c r="E378" s="5">
        <v>89</v>
      </c>
      <c r="F378" s="5">
        <v>64</v>
      </c>
      <c r="G378" s="7">
        <v>2.8E-3</v>
      </c>
      <c r="H378" s="5">
        <v>50</v>
      </c>
      <c r="I378" s="7">
        <v>0.78120000000000001</v>
      </c>
      <c r="J378" s="5">
        <v>2</v>
      </c>
      <c r="K378" s="5">
        <v>0</v>
      </c>
      <c r="L378" t="s">
        <v>125</v>
      </c>
      <c r="M378" s="9">
        <v>2024</v>
      </c>
      <c r="N378" t="str">
        <f>VLOOKUP(A378,'Store Data'!$A:$B,2,0)</f>
        <v>Arizona</v>
      </c>
    </row>
    <row r="379" spans="1:14" ht="21" x14ac:dyDescent="0.2">
      <c r="A379" s="3" t="s">
        <v>21</v>
      </c>
      <c r="B379" s="3" t="str">
        <f>VLOOKUP(A379,'Store Data'!$E:$F,2,0)</f>
        <v>Audi</v>
      </c>
      <c r="C379" s="3" t="s">
        <v>107</v>
      </c>
      <c r="D379" s="4">
        <v>18040</v>
      </c>
      <c r="E379" s="5">
        <v>68</v>
      </c>
      <c r="F379" s="5">
        <v>55</v>
      </c>
      <c r="G379" s="7">
        <v>3.0000000000000001E-3</v>
      </c>
      <c r="H379" s="5">
        <v>49</v>
      </c>
      <c r="I379" s="7">
        <v>0.89090000000000003</v>
      </c>
      <c r="J379" s="5">
        <v>10</v>
      </c>
      <c r="K379" s="5">
        <v>0</v>
      </c>
      <c r="L379" t="s">
        <v>125</v>
      </c>
      <c r="M379" s="9">
        <v>2024</v>
      </c>
      <c r="N379" t="str">
        <f>VLOOKUP(A379,'Store Data'!$A:$B,2,0)</f>
        <v>Orange County</v>
      </c>
    </row>
    <row r="380" spans="1:14" ht="21" x14ac:dyDescent="0.2">
      <c r="A380" s="3" t="s">
        <v>110</v>
      </c>
      <c r="B380" s="3" t="str">
        <f>VLOOKUP(A380,'Store Data'!$E:$F,2,0)</f>
        <v>Audi</v>
      </c>
      <c r="C380" s="10" t="s">
        <v>107</v>
      </c>
      <c r="D380" s="4">
        <v>25911</v>
      </c>
      <c r="E380" s="5">
        <v>128</v>
      </c>
      <c r="F380" s="5">
        <v>115</v>
      </c>
      <c r="G380" s="7">
        <v>4.4000000000000003E-3</v>
      </c>
      <c r="H380" s="5">
        <v>99</v>
      </c>
      <c r="I380" s="7">
        <v>0.86080000000000001</v>
      </c>
      <c r="J380" s="5">
        <v>13</v>
      </c>
      <c r="K380" s="5">
        <v>0</v>
      </c>
      <c r="L380" t="s">
        <v>125</v>
      </c>
      <c r="M380" s="9">
        <v>2024</v>
      </c>
      <c r="N380" t="str">
        <f>VLOOKUP(A380,'Store Data'!$A:$B,2,0)</f>
        <v>Northern CA</v>
      </c>
    </row>
    <row r="381" spans="1:14" ht="21" x14ac:dyDescent="0.2">
      <c r="A381" s="3" t="s">
        <v>22</v>
      </c>
      <c r="B381" s="3" t="str">
        <f>VLOOKUP(A381,'Store Data'!$E:$F,2,0)</f>
        <v>BMW</v>
      </c>
      <c r="C381" s="10" t="s">
        <v>107</v>
      </c>
      <c r="D381" s="4">
        <v>42034</v>
      </c>
      <c r="E381" s="5">
        <v>300</v>
      </c>
      <c r="F381" s="5">
        <v>257</v>
      </c>
      <c r="G381" s="7">
        <v>6.1000000000000004E-3</v>
      </c>
      <c r="H381" s="5">
        <v>191</v>
      </c>
      <c r="I381" s="7">
        <v>0.74309999999999998</v>
      </c>
      <c r="J381" s="5">
        <v>22</v>
      </c>
      <c r="K381" s="5">
        <v>0</v>
      </c>
      <c r="L381" t="s">
        <v>125</v>
      </c>
      <c r="M381" s="9">
        <v>2024</v>
      </c>
      <c r="N381" t="str">
        <f>VLOOKUP(A381,'Store Data'!$A:$B,2,0)</f>
        <v>Arizona</v>
      </c>
    </row>
    <row r="382" spans="1:14" ht="21" x14ac:dyDescent="0.2">
      <c r="A382" s="3" t="s">
        <v>23</v>
      </c>
      <c r="B382" s="3" t="str">
        <f>VLOOKUP(A382,'Store Data'!$E:$F,2,0)</f>
        <v>BMW</v>
      </c>
      <c r="C382" s="3" t="s">
        <v>107</v>
      </c>
      <c r="D382" s="4">
        <v>56762</v>
      </c>
      <c r="E382" s="5">
        <v>199</v>
      </c>
      <c r="F382" s="5">
        <v>159</v>
      </c>
      <c r="G382" s="7">
        <v>2.8E-3</v>
      </c>
      <c r="H382" s="5">
        <v>129</v>
      </c>
      <c r="I382" s="7">
        <v>0.81130000000000002</v>
      </c>
      <c r="J382" s="5">
        <v>2</v>
      </c>
      <c r="K382" s="5">
        <v>0</v>
      </c>
      <c r="L382" t="s">
        <v>125</v>
      </c>
      <c r="M382" s="9">
        <v>2024</v>
      </c>
      <c r="N382" t="str">
        <f>VLOOKUP(A382,'Store Data'!$A:$B,2,0)</f>
        <v>Texas</v>
      </c>
    </row>
    <row r="383" spans="1:14" ht="21" x14ac:dyDescent="0.2">
      <c r="A383" s="3" t="s">
        <v>24</v>
      </c>
      <c r="B383" s="3" t="str">
        <f>VLOOKUP(A383,'Store Data'!$E:$F,2,0)</f>
        <v>BMW</v>
      </c>
      <c r="C383" s="10" t="s">
        <v>107</v>
      </c>
      <c r="D383" s="4">
        <v>30552</v>
      </c>
      <c r="E383" s="5">
        <v>62</v>
      </c>
      <c r="F383" s="5">
        <v>54</v>
      </c>
      <c r="G383" s="7">
        <v>1.6999999999999999E-3</v>
      </c>
      <c r="H383" s="5">
        <v>48</v>
      </c>
      <c r="I383" s="7">
        <v>0.88880000000000003</v>
      </c>
      <c r="J383" s="5">
        <v>4</v>
      </c>
      <c r="K383" s="5">
        <v>0</v>
      </c>
      <c r="L383" t="s">
        <v>125</v>
      </c>
      <c r="M383" s="9">
        <v>2024</v>
      </c>
      <c r="N383" t="str">
        <f>VLOOKUP(A383,'Store Data'!$A:$B,2,0)</f>
        <v>Southern CA</v>
      </c>
    </row>
    <row r="384" spans="1:14" ht="21" x14ac:dyDescent="0.2">
      <c r="A384" s="3" t="s">
        <v>25</v>
      </c>
      <c r="B384" s="3" t="str">
        <f>VLOOKUP(A384,'Store Data'!$E:$F,2,0)</f>
        <v>BMW</v>
      </c>
      <c r="C384" s="10" t="s">
        <v>107</v>
      </c>
      <c r="D384" s="4">
        <v>51830</v>
      </c>
      <c r="E384" s="5">
        <v>159</v>
      </c>
      <c r="F384" s="5">
        <v>143</v>
      </c>
      <c r="G384" s="7">
        <v>2.7000000000000001E-3</v>
      </c>
      <c r="H384" s="5">
        <v>119</v>
      </c>
      <c r="I384" s="7">
        <v>0.83209999999999995</v>
      </c>
      <c r="J384" s="5">
        <v>20</v>
      </c>
      <c r="K384" s="5">
        <v>0</v>
      </c>
      <c r="L384" t="s">
        <v>125</v>
      </c>
      <c r="M384" s="9">
        <v>2024</v>
      </c>
      <c r="N384" t="str">
        <f>VLOOKUP(A384,'Store Data'!$A:$B,2,0)</f>
        <v>Orange County</v>
      </c>
    </row>
    <row r="385" spans="1:14" ht="21" x14ac:dyDescent="0.2">
      <c r="A385" s="3" t="s">
        <v>26</v>
      </c>
      <c r="B385" s="3" t="str">
        <f>VLOOKUP(A385,'Store Data'!$E:$F,2,0)</f>
        <v>BMW</v>
      </c>
      <c r="C385" s="3" t="s">
        <v>107</v>
      </c>
      <c r="D385" s="4">
        <v>46442</v>
      </c>
      <c r="E385" s="5">
        <v>164</v>
      </c>
      <c r="F385" s="5">
        <v>152</v>
      </c>
      <c r="G385" s="7">
        <v>3.2000000000000002E-3</v>
      </c>
      <c r="H385" s="5">
        <v>134</v>
      </c>
      <c r="I385" s="7">
        <v>0.88149999999999995</v>
      </c>
      <c r="J385" s="5">
        <v>14</v>
      </c>
      <c r="K385" s="5">
        <v>0</v>
      </c>
      <c r="L385" t="s">
        <v>125</v>
      </c>
      <c r="M385" s="9">
        <v>2024</v>
      </c>
      <c r="N385" t="str">
        <f>VLOOKUP(A385,'Store Data'!$A:$B,2,0)</f>
        <v>Southern CA</v>
      </c>
    </row>
    <row r="386" spans="1:14" ht="21" x14ac:dyDescent="0.2">
      <c r="A386" s="3" t="s">
        <v>123</v>
      </c>
      <c r="B386" s="3" t="str">
        <f>VLOOKUP(A386,'Store Data'!$E:$F,2,0)</f>
        <v>Acura</v>
      </c>
      <c r="C386" s="10" t="s">
        <v>107</v>
      </c>
      <c r="D386" s="4">
        <v>19166</v>
      </c>
      <c r="E386" s="5">
        <v>39</v>
      </c>
      <c r="F386" s="5">
        <v>36</v>
      </c>
      <c r="G386" s="7">
        <v>1.8E-3</v>
      </c>
      <c r="H386" s="5">
        <v>27</v>
      </c>
      <c r="I386" s="7">
        <v>0.75</v>
      </c>
      <c r="J386" s="5">
        <v>0</v>
      </c>
      <c r="K386" s="5">
        <v>0</v>
      </c>
      <c r="L386" t="s">
        <v>125</v>
      </c>
      <c r="M386" s="9">
        <v>2024</v>
      </c>
      <c r="N386" t="str">
        <f>VLOOKUP(A386,'Store Data'!$A:$B,2,0)</f>
        <v>Northern CA</v>
      </c>
    </row>
    <row r="387" spans="1:14" ht="21" x14ac:dyDescent="0.2">
      <c r="A387" s="3" t="s">
        <v>27</v>
      </c>
      <c r="B387" s="3" t="str">
        <f>VLOOKUP(A387,'Store Data'!$E:$F,2,0)</f>
        <v>Honda</v>
      </c>
      <c r="C387" s="10" t="s">
        <v>107</v>
      </c>
      <c r="D387" s="4">
        <v>36934</v>
      </c>
      <c r="E387" s="5">
        <v>235</v>
      </c>
      <c r="F387" s="5">
        <v>211</v>
      </c>
      <c r="G387" s="7">
        <v>5.7000000000000002E-3</v>
      </c>
      <c r="H387" s="5">
        <v>188</v>
      </c>
      <c r="I387" s="7">
        <v>0.89090000000000003</v>
      </c>
      <c r="J387" s="5">
        <v>27</v>
      </c>
      <c r="K387" s="5">
        <v>1</v>
      </c>
      <c r="L387" t="s">
        <v>125</v>
      </c>
      <c r="M387" s="9">
        <v>2024</v>
      </c>
      <c r="N387" t="str">
        <f>VLOOKUP(A387,'Store Data'!$A:$B,2,0)</f>
        <v>Northern CA</v>
      </c>
    </row>
    <row r="388" spans="1:14" ht="21" x14ac:dyDescent="0.2">
      <c r="A388" s="3" t="s">
        <v>28</v>
      </c>
      <c r="B388" s="3" t="str">
        <f>VLOOKUP(A388,'Store Data'!$E:$F,2,0)</f>
        <v>BMW</v>
      </c>
      <c r="C388" s="3" t="s">
        <v>107</v>
      </c>
      <c r="D388" s="4">
        <v>47426</v>
      </c>
      <c r="E388" s="5">
        <v>205</v>
      </c>
      <c r="F388" s="5">
        <v>175</v>
      </c>
      <c r="G388" s="7">
        <v>3.5999999999999999E-3</v>
      </c>
      <c r="H388" s="5">
        <v>122</v>
      </c>
      <c r="I388" s="7">
        <v>0.69710000000000005</v>
      </c>
      <c r="J388" s="5">
        <v>20</v>
      </c>
      <c r="K388" s="5">
        <v>0</v>
      </c>
      <c r="L388" t="s">
        <v>125</v>
      </c>
      <c r="M388" s="9">
        <v>2024</v>
      </c>
      <c r="N388" t="str">
        <f>VLOOKUP(A388,'Store Data'!$A:$B,2,0)</f>
        <v>Orange County</v>
      </c>
    </row>
    <row r="389" spans="1:14" ht="21" x14ac:dyDescent="0.2">
      <c r="A389" s="3" t="s">
        <v>29</v>
      </c>
      <c r="B389" s="3" t="str">
        <f>VLOOKUP(A389,'Store Data'!$E:$F,2,0)</f>
        <v>MINI</v>
      </c>
      <c r="C389" s="10" t="s">
        <v>107</v>
      </c>
      <c r="D389" s="4">
        <v>9161</v>
      </c>
      <c r="E389" s="5">
        <v>22</v>
      </c>
      <c r="F389" s="5">
        <v>17</v>
      </c>
      <c r="G389" s="7">
        <v>1.8E-3</v>
      </c>
      <c r="H389" s="5">
        <v>15</v>
      </c>
      <c r="I389" s="7">
        <v>0.88229999999999997</v>
      </c>
      <c r="J389" s="5">
        <v>1</v>
      </c>
      <c r="K389" s="5">
        <v>0</v>
      </c>
      <c r="L389" t="s">
        <v>125</v>
      </c>
      <c r="M389" s="9">
        <v>2024</v>
      </c>
      <c r="N389" t="str">
        <f>VLOOKUP(A389,'Store Data'!$A:$B,2,0)</f>
        <v>Orange County</v>
      </c>
    </row>
    <row r="390" spans="1:14" ht="21" x14ac:dyDescent="0.2">
      <c r="A390" s="3" t="s">
        <v>30</v>
      </c>
      <c r="B390" s="3" t="str">
        <f>VLOOKUP(A390,'Store Data'!$E:$F,2,0)</f>
        <v>Genesis</v>
      </c>
      <c r="C390" s="10" t="s">
        <v>107</v>
      </c>
      <c r="D390" s="4">
        <v>7712</v>
      </c>
      <c r="E390" s="5">
        <v>42</v>
      </c>
      <c r="F390" s="5">
        <v>33</v>
      </c>
      <c r="G390" s="7">
        <v>4.1999999999999997E-3</v>
      </c>
      <c r="H390" s="5">
        <v>27</v>
      </c>
      <c r="I390" s="7">
        <v>0.81810000000000005</v>
      </c>
      <c r="J390" s="5">
        <v>7</v>
      </c>
      <c r="K390" s="5">
        <v>1</v>
      </c>
      <c r="L390" t="s">
        <v>125</v>
      </c>
      <c r="M390" s="9">
        <v>2024</v>
      </c>
      <c r="N390" t="str">
        <f>VLOOKUP(A390,'Store Data'!$A:$B,2,0)</f>
        <v>Texas</v>
      </c>
    </row>
    <row r="391" spans="1:14" ht="21" x14ac:dyDescent="0.2">
      <c r="A391" s="3" t="s">
        <v>31</v>
      </c>
      <c r="B391" s="3" t="str">
        <f>VLOOKUP(A391,'Store Data'!$E:$F,2,0)</f>
        <v>Honda</v>
      </c>
      <c r="C391" s="3" t="s">
        <v>107</v>
      </c>
      <c r="D391" s="4">
        <v>31394</v>
      </c>
      <c r="E391" s="5">
        <v>195</v>
      </c>
      <c r="F391" s="5">
        <v>176</v>
      </c>
      <c r="G391" s="7">
        <v>5.5999999999999999E-3</v>
      </c>
      <c r="H391" s="5">
        <v>125</v>
      </c>
      <c r="I391" s="7">
        <v>0.71020000000000005</v>
      </c>
      <c r="J391" s="5">
        <v>27</v>
      </c>
      <c r="K391" s="5">
        <v>1</v>
      </c>
      <c r="L391" t="s">
        <v>125</v>
      </c>
      <c r="M391" s="9">
        <v>2024</v>
      </c>
      <c r="N391" t="str">
        <f>VLOOKUP(A391,'Store Data'!$A:$B,2,0)</f>
        <v>Texas</v>
      </c>
    </row>
    <row r="392" spans="1:14" ht="21" x14ac:dyDescent="0.2">
      <c r="A392" s="3" t="s">
        <v>32</v>
      </c>
      <c r="B392" s="3" t="str">
        <f>VLOOKUP(A392,'Store Data'!$E:$F,2,0)</f>
        <v>Honda</v>
      </c>
      <c r="C392" s="10" t="s">
        <v>107</v>
      </c>
      <c r="D392" s="4">
        <v>22198</v>
      </c>
      <c r="E392" s="5">
        <v>99</v>
      </c>
      <c r="F392" s="5">
        <v>86</v>
      </c>
      <c r="G392" s="7">
        <v>3.8E-3</v>
      </c>
      <c r="H392" s="5">
        <v>76</v>
      </c>
      <c r="I392" s="7">
        <v>0.88370000000000004</v>
      </c>
      <c r="J392" s="5">
        <v>5</v>
      </c>
      <c r="K392" s="5">
        <v>2</v>
      </c>
      <c r="L392" t="s">
        <v>125</v>
      </c>
      <c r="M392" s="9">
        <v>2024</v>
      </c>
      <c r="N392" t="str">
        <f>VLOOKUP(A392,'Store Data'!$A:$B,2,0)</f>
        <v>Northern CA</v>
      </c>
    </row>
    <row r="393" spans="1:14" ht="21" x14ac:dyDescent="0.2">
      <c r="A393" s="3" t="s">
        <v>33</v>
      </c>
      <c r="B393" s="3" t="str">
        <f>VLOOKUP(A393,'Store Data'!$E:$F,2,0)</f>
        <v>Honda</v>
      </c>
      <c r="C393" s="10" t="s">
        <v>107</v>
      </c>
      <c r="D393" s="4">
        <v>35406</v>
      </c>
      <c r="E393" s="5">
        <v>91</v>
      </c>
      <c r="F393" s="5">
        <v>74</v>
      </c>
      <c r="G393" s="7">
        <v>2E-3</v>
      </c>
      <c r="H393" s="5">
        <v>60</v>
      </c>
      <c r="I393" s="7">
        <v>0.81079999999999997</v>
      </c>
      <c r="J393" s="5">
        <v>1</v>
      </c>
      <c r="K393" s="5">
        <v>0</v>
      </c>
      <c r="L393" t="s">
        <v>125</v>
      </c>
      <c r="M393" s="9">
        <v>2024</v>
      </c>
      <c r="N393" t="str">
        <f>VLOOKUP(A393,'Store Data'!$A:$B,2,0)</f>
        <v>Southern CA</v>
      </c>
    </row>
    <row r="394" spans="1:14" ht="21" x14ac:dyDescent="0.2">
      <c r="A394" s="3" t="s">
        <v>34</v>
      </c>
      <c r="B394" s="3" t="str">
        <f>VLOOKUP(A394,'Store Data'!$E:$F,2,0)</f>
        <v>Hyundai</v>
      </c>
      <c r="C394" s="3" t="s">
        <v>107</v>
      </c>
      <c r="D394" s="4">
        <v>11209</v>
      </c>
      <c r="E394" s="5">
        <v>58</v>
      </c>
      <c r="F394" s="5">
        <v>49</v>
      </c>
      <c r="G394" s="7">
        <v>4.3E-3</v>
      </c>
      <c r="H394" s="5">
        <v>30</v>
      </c>
      <c r="I394" s="7">
        <v>0.61219999999999997</v>
      </c>
      <c r="J394" s="5">
        <v>4</v>
      </c>
      <c r="K394" s="5">
        <v>0</v>
      </c>
      <c r="L394" t="s">
        <v>125</v>
      </c>
      <c r="M394" s="9">
        <v>2024</v>
      </c>
      <c r="N394" t="str">
        <f>VLOOKUP(A394,'Store Data'!$A:$B,2,0)</f>
        <v>Texas</v>
      </c>
    </row>
    <row r="395" spans="1:14" ht="21" x14ac:dyDescent="0.2">
      <c r="A395" s="3" t="s">
        <v>35</v>
      </c>
      <c r="B395" s="3" t="str">
        <f>VLOOKUP(A395,'Store Data'!$E:$F,2,0)</f>
        <v>Acura</v>
      </c>
      <c r="C395" s="10" t="s">
        <v>107</v>
      </c>
      <c r="D395" s="4">
        <v>15000</v>
      </c>
      <c r="E395" s="5">
        <v>53</v>
      </c>
      <c r="F395" s="5">
        <v>43</v>
      </c>
      <c r="G395" s="7">
        <v>2.8E-3</v>
      </c>
      <c r="H395" s="5">
        <v>31</v>
      </c>
      <c r="I395" s="7">
        <v>0.72089999999999999</v>
      </c>
      <c r="J395" s="5">
        <v>3</v>
      </c>
      <c r="K395" s="5">
        <v>2</v>
      </c>
      <c r="L395" t="s">
        <v>125</v>
      </c>
      <c r="M395" s="9">
        <v>2024</v>
      </c>
      <c r="N395" t="str">
        <f>VLOOKUP(A395,'Store Data'!$A:$B,2,0)</f>
        <v>Southern CA</v>
      </c>
    </row>
    <row r="396" spans="1:14" ht="21" x14ac:dyDescent="0.2">
      <c r="A396" s="3" t="s">
        <v>36</v>
      </c>
      <c r="B396" s="3" t="str">
        <f>VLOOKUP(A396,'Store Data'!$E:$F,2,0)</f>
        <v>Toyota</v>
      </c>
      <c r="C396" s="10" t="s">
        <v>107</v>
      </c>
      <c r="D396" s="4">
        <v>31088</v>
      </c>
      <c r="E396" s="5">
        <v>195</v>
      </c>
      <c r="F396" s="5">
        <v>147</v>
      </c>
      <c r="G396" s="7">
        <v>4.7000000000000002E-3</v>
      </c>
      <c r="H396" s="5">
        <v>118</v>
      </c>
      <c r="I396" s="7">
        <v>0.80269999999999997</v>
      </c>
      <c r="J396" s="5">
        <v>28</v>
      </c>
      <c r="K396" s="5">
        <v>1</v>
      </c>
      <c r="L396" t="s">
        <v>125</v>
      </c>
      <c r="M396" s="9">
        <v>2024</v>
      </c>
      <c r="N396" t="str">
        <f>VLOOKUP(A396,'Store Data'!$A:$B,2,0)</f>
        <v>Southern CA</v>
      </c>
    </row>
    <row r="397" spans="1:14" ht="21" x14ac:dyDescent="0.2">
      <c r="A397" s="3" t="s">
        <v>113</v>
      </c>
      <c r="B397" s="3" t="str">
        <f>VLOOKUP(A397,'Store Data'!$E:$F,2,0)</f>
        <v>Land Rover</v>
      </c>
      <c r="C397" s="3" t="s">
        <v>107</v>
      </c>
      <c r="D397" s="4">
        <v>13109</v>
      </c>
      <c r="E397" s="5">
        <v>57</v>
      </c>
      <c r="F397" s="5">
        <v>45</v>
      </c>
      <c r="G397" s="7">
        <v>3.3999999999999998E-3</v>
      </c>
      <c r="H397" s="5">
        <v>36</v>
      </c>
      <c r="I397" s="7">
        <v>0.8</v>
      </c>
      <c r="J397" s="5">
        <v>1</v>
      </c>
      <c r="K397" s="5">
        <v>0</v>
      </c>
      <c r="L397" t="s">
        <v>125</v>
      </c>
      <c r="M397" s="9">
        <v>2024</v>
      </c>
      <c r="N397" t="str">
        <f>VLOOKUP(A397,'Store Data'!$A:$B,2,0)</f>
        <v>Arizona</v>
      </c>
    </row>
    <row r="398" spans="1:14" ht="21" x14ac:dyDescent="0.2">
      <c r="A398" s="3" t="s">
        <v>37</v>
      </c>
      <c r="B398" s="3" t="str">
        <f>VLOOKUP(A398,'Store Data'!$E:$F,2,0)</f>
        <v>Land Rover</v>
      </c>
      <c r="C398" s="10" t="s">
        <v>107</v>
      </c>
      <c r="D398" s="4">
        <v>19253</v>
      </c>
      <c r="E398" s="5">
        <v>262</v>
      </c>
      <c r="F398" s="5">
        <v>126</v>
      </c>
      <c r="G398" s="7">
        <v>6.4999999999999997E-3</v>
      </c>
      <c r="H398" s="5">
        <v>89</v>
      </c>
      <c r="I398" s="7">
        <v>0.70630000000000004</v>
      </c>
      <c r="J398" s="5">
        <v>20</v>
      </c>
      <c r="K398" s="5">
        <v>2</v>
      </c>
      <c r="L398" t="s">
        <v>125</v>
      </c>
      <c r="M398" s="9">
        <v>2024</v>
      </c>
      <c r="N398" t="str">
        <f>VLOOKUP(A398,'Store Data'!$A:$B,2,0)</f>
        <v>Arizona</v>
      </c>
    </row>
    <row r="399" spans="1:14" ht="21" x14ac:dyDescent="0.2">
      <c r="A399" s="3" t="s">
        <v>39</v>
      </c>
      <c r="B399" s="3" t="str">
        <f>VLOOKUP(A399,'Store Data'!$E:$F,2,0)</f>
        <v>Lexus</v>
      </c>
      <c r="C399" s="10" t="s">
        <v>107</v>
      </c>
      <c r="D399" s="4">
        <v>38051</v>
      </c>
      <c r="E399" s="5">
        <v>178</v>
      </c>
      <c r="F399" s="5">
        <v>141</v>
      </c>
      <c r="G399" s="7">
        <v>3.7000000000000002E-3</v>
      </c>
      <c r="H399" s="5">
        <v>106</v>
      </c>
      <c r="I399" s="7">
        <v>0.75170000000000003</v>
      </c>
      <c r="J399" s="5">
        <v>12</v>
      </c>
      <c r="K399" s="5">
        <v>0</v>
      </c>
      <c r="L399" t="s">
        <v>125</v>
      </c>
      <c r="M399" s="9">
        <v>2024</v>
      </c>
      <c r="N399" t="str">
        <f>VLOOKUP(A399,'Store Data'!$A:$B,2,0)</f>
        <v>Southern CA</v>
      </c>
    </row>
    <row r="400" spans="1:14" ht="21" x14ac:dyDescent="0.2">
      <c r="A400" s="3" t="s">
        <v>38</v>
      </c>
      <c r="B400" s="3" t="str">
        <f>VLOOKUP(A400,'Store Data'!$E:$F,2,0)</f>
        <v>Lexus</v>
      </c>
      <c r="C400" s="3" t="s">
        <v>107</v>
      </c>
      <c r="D400" s="4">
        <v>33690</v>
      </c>
      <c r="E400" s="5">
        <v>220</v>
      </c>
      <c r="F400" s="5">
        <v>184</v>
      </c>
      <c r="G400" s="7">
        <v>5.4000000000000003E-3</v>
      </c>
      <c r="H400" s="5">
        <v>143</v>
      </c>
      <c r="I400" s="7">
        <v>0.77710000000000001</v>
      </c>
      <c r="J400" s="5">
        <v>13</v>
      </c>
      <c r="K400" s="5">
        <v>0</v>
      </c>
      <c r="L400" t="s">
        <v>125</v>
      </c>
      <c r="M400" s="9">
        <v>2024</v>
      </c>
      <c r="N400" t="str">
        <f>VLOOKUP(A400,'Store Data'!$A:$B,2,0)</f>
        <v>Texas</v>
      </c>
    </row>
    <row r="401" spans="1:14" ht="21" x14ac:dyDescent="0.2">
      <c r="A401" s="3" t="s">
        <v>114</v>
      </c>
      <c r="B401" s="3" t="str">
        <f>VLOOKUP(A401,'Store Data'!$E:$F,2,0)</f>
        <v>Lexus</v>
      </c>
      <c r="C401" s="10" t="s">
        <v>107</v>
      </c>
      <c r="D401" s="4">
        <v>22166</v>
      </c>
      <c r="E401" s="5">
        <v>73</v>
      </c>
      <c r="F401" s="5">
        <v>60</v>
      </c>
      <c r="G401" s="7">
        <v>2.7000000000000001E-3</v>
      </c>
      <c r="H401" s="5">
        <v>49</v>
      </c>
      <c r="I401" s="7">
        <v>0.81659999999999999</v>
      </c>
      <c r="J401" s="5">
        <v>3</v>
      </c>
      <c r="K401" s="5">
        <v>0</v>
      </c>
      <c r="L401" t="s">
        <v>125</v>
      </c>
      <c r="M401" s="9">
        <v>2024</v>
      </c>
      <c r="N401" t="str">
        <f>VLOOKUP(A401,'Store Data'!$A:$B,2,0)</f>
        <v>Arizona</v>
      </c>
    </row>
    <row r="402" spans="1:14" ht="21" x14ac:dyDescent="0.2">
      <c r="A402" s="3" t="s">
        <v>40</v>
      </c>
      <c r="B402" s="3" t="str">
        <f>VLOOKUP(A402,'Store Data'!$E:$F,2,0)</f>
        <v>Lincoln</v>
      </c>
      <c r="C402" s="10" t="s">
        <v>107</v>
      </c>
      <c r="D402" s="4">
        <v>6323</v>
      </c>
      <c r="E402" s="5">
        <v>18</v>
      </c>
      <c r="F402" s="5">
        <v>14</v>
      </c>
      <c r="G402" s="7">
        <v>2.2000000000000001E-3</v>
      </c>
      <c r="H402" s="5">
        <v>11</v>
      </c>
      <c r="I402" s="7">
        <v>0.78569999999999995</v>
      </c>
      <c r="J402" s="5">
        <v>0</v>
      </c>
      <c r="K402" s="5">
        <v>0</v>
      </c>
      <c r="L402" t="s">
        <v>125</v>
      </c>
      <c r="M402" s="9">
        <v>2024</v>
      </c>
      <c r="N402" t="str">
        <f>VLOOKUP(A402,'Store Data'!$A:$B,2,0)</f>
        <v>Orange County</v>
      </c>
    </row>
    <row r="403" spans="1:14" ht="21" x14ac:dyDescent="0.2">
      <c r="A403" s="3" t="s">
        <v>44</v>
      </c>
      <c r="B403" s="3" t="str">
        <f>VLOOKUP(A403,'Store Data'!$E:$F,2,0)</f>
        <v>MINI</v>
      </c>
      <c r="C403" s="3" t="s">
        <v>107</v>
      </c>
      <c r="D403" s="4">
        <v>9854</v>
      </c>
      <c r="E403" s="5">
        <v>36</v>
      </c>
      <c r="F403" s="5">
        <v>32</v>
      </c>
      <c r="G403" s="7">
        <v>3.2000000000000002E-3</v>
      </c>
      <c r="H403" s="5">
        <v>30</v>
      </c>
      <c r="I403" s="7">
        <v>0.9375</v>
      </c>
      <c r="J403" s="5">
        <v>1</v>
      </c>
      <c r="K403" s="5">
        <v>0</v>
      </c>
      <c r="L403" t="s">
        <v>125</v>
      </c>
      <c r="M403" s="9">
        <v>2024</v>
      </c>
      <c r="N403" t="str">
        <f>VLOOKUP(A403,'Store Data'!$A:$B,2,0)</f>
        <v>Arizona</v>
      </c>
    </row>
    <row r="404" spans="1:14" ht="21" x14ac:dyDescent="0.2">
      <c r="A404" s="3" t="s">
        <v>45</v>
      </c>
      <c r="B404" s="3" t="str">
        <f>VLOOKUP(A404,'Store Data'!$E:$F,2,0)</f>
        <v>MINI</v>
      </c>
      <c r="C404" s="10" t="s">
        <v>107</v>
      </c>
      <c r="D404" s="4">
        <v>7668</v>
      </c>
      <c r="E404" s="5">
        <v>16</v>
      </c>
      <c r="F404" s="5">
        <v>12</v>
      </c>
      <c r="G404" s="7">
        <v>1.5E-3</v>
      </c>
      <c r="H404" s="5">
        <v>10</v>
      </c>
      <c r="I404" s="7">
        <v>0.83330000000000004</v>
      </c>
      <c r="J404" s="5">
        <v>2</v>
      </c>
      <c r="K404" s="5">
        <v>0</v>
      </c>
      <c r="L404" t="s">
        <v>125</v>
      </c>
      <c r="M404" s="9">
        <v>2024</v>
      </c>
      <c r="N404" t="str">
        <f>VLOOKUP(A404,'Store Data'!$A:$B,2,0)</f>
        <v>Southern CA</v>
      </c>
    </row>
    <row r="405" spans="1:14" ht="21" x14ac:dyDescent="0.2">
      <c r="A405" s="3" t="s">
        <v>48</v>
      </c>
      <c r="B405" s="3" t="str">
        <f>VLOOKUP(A405,'Store Data'!$E:$F,2,0)</f>
        <v>MINI</v>
      </c>
      <c r="C405" s="10" t="s">
        <v>107</v>
      </c>
      <c r="D405" s="4">
        <v>8061</v>
      </c>
      <c r="E405" s="5">
        <v>26</v>
      </c>
      <c r="F405" s="5">
        <v>23</v>
      </c>
      <c r="G405" s="7">
        <v>2.8E-3</v>
      </c>
      <c r="H405" s="5">
        <v>16</v>
      </c>
      <c r="I405" s="7">
        <v>0.6956</v>
      </c>
      <c r="J405" s="5">
        <v>1</v>
      </c>
      <c r="K405" s="5">
        <v>0</v>
      </c>
      <c r="L405" t="s">
        <v>125</v>
      </c>
      <c r="M405" s="9">
        <v>2024</v>
      </c>
      <c r="N405" t="str">
        <f>VLOOKUP(A405,'Store Data'!$A:$B,2,0)</f>
        <v>Northern CA</v>
      </c>
    </row>
    <row r="406" spans="1:14" ht="21" x14ac:dyDescent="0.2">
      <c r="A406" s="3" t="s">
        <v>53</v>
      </c>
      <c r="B406" s="3" t="str">
        <f>VLOOKUP(A406,'Store Data'!$E:$F,2,0)</f>
        <v>MINI</v>
      </c>
      <c r="C406" s="3" t="s">
        <v>107</v>
      </c>
      <c r="D406" s="4">
        <v>8405</v>
      </c>
      <c r="E406" s="5">
        <v>26</v>
      </c>
      <c r="F406" s="5">
        <v>23</v>
      </c>
      <c r="G406" s="7">
        <v>2.7000000000000001E-3</v>
      </c>
      <c r="H406" s="5">
        <v>21</v>
      </c>
      <c r="I406" s="7">
        <v>0.91300000000000003</v>
      </c>
      <c r="J406" s="5">
        <v>1</v>
      </c>
      <c r="K406" s="5">
        <v>0</v>
      </c>
      <c r="L406" t="s">
        <v>125</v>
      </c>
      <c r="M406" s="9">
        <v>2024</v>
      </c>
      <c r="N406" t="str">
        <f>VLOOKUP(A406,'Store Data'!$A:$B,2,0)</f>
        <v>Orange County</v>
      </c>
    </row>
    <row r="407" spans="1:14" ht="21" x14ac:dyDescent="0.2">
      <c r="A407" s="3" t="s">
        <v>58</v>
      </c>
      <c r="B407" s="3" t="str">
        <f>VLOOKUP(A407,'Store Data'!$E:$F,2,0)</f>
        <v>MINI</v>
      </c>
      <c r="C407" s="10" t="s">
        <v>107</v>
      </c>
      <c r="D407" s="4">
        <v>7282</v>
      </c>
      <c r="E407" s="5">
        <v>53</v>
      </c>
      <c r="F407" s="5">
        <v>40</v>
      </c>
      <c r="G407" s="7">
        <v>5.4000000000000003E-3</v>
      </c>
      <c r="H407" s="5">
        <v>32</v>
      </c>
      <c r="I407" s="7">
        <v>0.8</v>
      </c>
      <c r="J407" s="5">
        <v>3</v>
      </c>
      <c r="K407" s="5">
        <v>0</v>
      </c>
      <c r="L407" t="s">
        <v>125</v>
      </c>
      <c r="M407" s="9">
        <v>2024</v>
      </c>
      <c r="N407" t="str">
        <f>VLOOKUP(A407,'Store Data'!$A:$B,2,0)</f>
        <v>Southern CA</v>
      </c>
    </row>
    <row r="408" spans="1:14" ht="21" x14ac:dyDescent="0.2">
      <c r="A408" s="3" t="s">
        <v>116</v>
      </c>
      <c r="B408" s="3" t="str">
        <f>VLOOKUP(A408,'Store Data'!$E:$F,2,0)</f>
        <v>MINI</v>
      </c>
      <c r="C408" s="10" t="s">
        <v>107</v>
      </c>
      <c r="D408" s="4">
        <v>10980</v>
      </c>
      <c r="E408" s="5">
        <v>34</v>
      </c>
      <c r="F408" s="5">
        <v>28</v>
      </c>
      <c r="G408" s="7">
        <v>2.5000000000000001E-3</v>
      </c>
      <c r="H408" s="5">
        <v>23</v>
      </c>
      <c r="I408" s="7">
        <v>0.82140000000000002</v>
      </c>
      <c r="J408" s="5">
        <v>2</v>
      </c>
      <c r="K408" s="5">
        <v>0</v>
      </c>
      <c r="L408" t="s">
        <v>125</v>
      </c>
      <c r="M408" s="9">
        <v>2024</v>
      </c>
      <c r="N408" t="str">
        <f>VLOOKUP(A408,'Store Data'!$A:$B,2,0)</f>
        <v>Arizona</v>
      </c>
    </row>
    <row r="409" spans="1:14" ht="21" x14ac:dyDescent="0.2">
      <c r="A409" s="3" t="s">
        <v>41</v>
      </c>
      <c r="B409" s="3" t="str">
        <f>VLOOKUP(A409,'Store Data'!$E:$F,2,0)</f>
        <v>Mazda</v>
      </c>
      <c r="C409" s="3" t="s">
        <v>107</v>
      </c>
      <c r="D409" s="4">
        <v>35489</v>
      </c>
      <c r="E409" s="5">
        <v>74</v>
      </c>
      <c r="F409" s="5">
        <v>47</v>
      </c>
      <c r="G409" s="7">
        <v>1.2999999999999999E-3</v>
      </c>
      <c r="H409" s="5">
        <v>41</v>
      </c>
      <c r="I409" s="7">
        <v>0.87229999999999996</v>
      </c>
      <c r="J409" s="5">
        <v>8</v>
      </c>
      <c r="K409" s="5">
        <v>0</v>
      </c>
      <c r="L409" t="s">
        <v>125</v>
      </c>
      <c r="M409" s="9">
        <v>2024</v>
      </c>
      <c r="N409" t="str">
        <f>VLOOKUP(A409,'Store Data'!$A:$B,2,0)</f>
        <v>Southern CA</v>
      </c>
    </row>
    <row r="410" spans="1:14" ht="21" x14ac:dyDescent="0.2">
      <c r="A410" s="3" t="s">
        <v>117</v>
      </c>
      <c r="B410" s="3" t="str">
        <f>VLOOKUP(A410,'Store Data'!$E:$F,2,0)</f>
        <v>Mercedes-Benz</v>
      </c>
      <c r="C410" s="10" t="s">
        <v>107</v>
      </c>
      <c r="D410" s="4">
        <v>22486</v>
      </c>
      <c r="E410" s="5">
        <v>90</v>
      </c>
      <c r="F410" s="5">
        <v>79</v>
      </c>
      <c r="G410" s="7">
        <v>3.5000000000000001E-3</v>
      </c>
      <c r="H410" s="5">
        <v>60</v>
      </c>
      <c r="I410" s="7">
        <v>0.75939999999999996</v>
      </c>
      <c r="J410" s="5">
        <v>3</v>
      </c>
      <c r="K410" s="5">
        <v>0</v>
      </c>
      <c r="L410" t="s">
        <v>125</v>
      </c>
      <c r="M410" s="9">
        <v>2024</v>
      </c>
      <c r="N410" t="str">
        <f>VLOOKUP(A410,'Store Data'!$A:$B,2,0)</f>
        <v>Arizona</v>
      </c>
    </row>
    <row r="411" spans="1:14" ht="21" x14ac:dyDescent="0.2">
      <c r="A411" s="3" t="s">
        <v>42</v>
      </c>
      <c r="B411" s="3" t="str">
        <f>VLOOKUP(A411,'Store Data'!$E:$F,2,0)</f>
        <v>Mercedes-Benz</v>
      </c>
      <c r="C411" s="10" t="s">
        <v>107</v>
      </c>
      <c r="D411" s="4">
        <v>37725</v>
      </c>
      <c r="E411" s="5">
        <v>117</v>
      </c>
      <c r="F411" s="5">
        <v>76</v>
      </c>
      <c r="G411" s="7">
        <v>2E-3</v>
      </c>
      <c r="H411" s="5">
        <v>54</v>
      </c>
      <c r="I411" s="7">
        <v>0.71050000000000002</v>
      </c>
      <c r="J411" s="5">
        <v>0</v>
      </c>
      <c r="K411" s="5">
        <v>0</v>
      </c>
      <c r="L411" t="s">
        <v>125</v>
      </c>
      <c r="M411" s="9">
        <v>2024</v>
      </c>
      <c r="N411" t="str">
        <f>VLOOKUP(A411,'Store Data'!$A:$B,2,0)</f>
        <v>Arizona</v>
      </c>
    </row>
    <row r="412" spans="1:14" ht="21" x14ac:dyDescent="0.2">
      <c r="A412" s="3" t="s">
        <v>43</v>
      </c>
      <c r="B412" s="3" t="str">
        <f>VLOOKUP(A412,'Store Data'!$E:$F,2,0)</f>
        <v>Mercedes-Benz</v>
      </c>
      <c r="C412" s="3" t="s">
        <v>107</v>
      </c>
      <c r="D412" s="4">
        <v>33230</v>
      </c>
      <c r="E412" s="5">
        <v>99</v>
      </c>
      <c r="F412" s="5">
        <v>81</v>
      </c>
      <c r="G412" s="7">
        <v>2.3999999999999998E-3</v>
      </c>
      <c r="H412" s="5">
        <v>68</v>
      </c>
      <c r="I412" s="7">
        <v>0.83950000000000002</v>
      </c>
      <c r="J412" s="5">
        <v>7</v>
      </c>
      <c r="K412" s="5">
        <v>0</v>
      </c>
      <c r="L412" t="s">
        <v>125</v>
      </c>
      <c r="M412" s="9">
        <v>2024</v>
      </c>
      <c r="N412" t="str">
        <f>VLOOKUP(A412,'Store Data'!$A:$B,2,0)</f>
        <v>Southern CA</v>
      </c>
    </row>
    <row r="413" spans="1:14" ht="21" x14ac:dyDescent="0.2">
      <c r="A413" s="3" t="s">
        <v>60</v>
      </c>
      <c r="B413" s="3" t="str">
        <f>VLOOKUP(A413,'Store Data'!$E:$F,2,0)</f>
        <v>BMW</v>
      </c>
      <c r="C413" s="10" t="s">
        <v>107</v>
      </c>
      <c r="D413" s="4">
        <v>32865</v>
      </c>
      <c r="E413" s="5">
        <v>135</v>
      </c>
      <c r="F413" s="5">
        <v>126</v>
      </c>
      <c r="G413" s="7">
        <v>3.8E-3</v>
      </c>
      <c r="H413" s="5">
        <v>116</v>
      </c>
      <c r="I413" s="7">
        <v>0.92059999999999997</v>
      </c>
      <c r="J413" s="5">
        <v>15</v>
      </c>
      <c r="K413" s="5">
        <v>0</v>
      </c>
      <c r="L413" t="s">
        <v>125</v>
      </c>
      <c r="M413" s="9">
        <v>2024</v>
      </c>
      <c r="N413" t="str">
        <f>VLOOKUP(A413,'Store Data'!$A:$B,2,0)</f>
        <v>Northern CA</v>
      </c>
    </row>
    <row r="414" spans="1:14" ht="21" x14ac:dyDescent="0.2">
      <c r="A414" s="3" t="s">
        <v>62</v>
      </c>
      <c r="B414" s="3" t="str">
        <f>VLOOKUP(A414,'Store Data'!$E:$F,2,0)</f>
        <v>Porsche</v>
      </c>
      <c r="C414" s="10" t="s">
        <v>107</v>
      </c>
      <c r="D414" s="4">
        <v>28117</v>
      </c>
      <c r="E414" s="5">
        <v>96</v>
      </c>
      <c r="F414" s="5">
        <v>85</v>
      </c>
      <c r="G414" s="7">
        <v>3.0000000000000001E-3</v>
      </c>
      <c r="H414" s="5">
        <v>69</v>
      </c>
      <c r="I414" s="7">
        <v>0.81169999999999998</v>
      </c>
      <c r="J414" s="5">
        <v>4</v>
      </c>
      <c r="K414" s="5">
        <v>0</v>
      </c>
      <c r="L414" t="s">
        <v>125</v>
      </c>
      <c r="M414" s="9">
        <v>2024</v>
      </c>
      <c r="N414" t="str">
        <f>VLOOKUP(A414,'Store Data'!$A:$B,2,0)</f>
        <v>Arizona</v>
      </c>
    </row>
    <row r="415" spans="1:14" ht="21" x14ac:dyDescent="0.2">
      <c r="A415" s="3" t="s">
        <v>64</v>
      </c>
      <c r="B415" s="3" t="str">
        <f>VLOOKUP(A415,'Store Data'!$E:$F,2,0)</f>
        <v>Porsche</v>
      </c>
      <c r="C415" s="3" t="s">
        <v>107</v>
      </c>
      <c r="D415" s="4">
        <v>20374</v>
      </c>
      <c r="E415" s="5">
        <v>76</v>
      </c>
      <c r="F415" s="5">
        <v>64</v>
      </c>
      <c r="G415" s="7">
        <v>3.0999999999999999E-3</v>
      </c>
      <c r="H415" s="5">
        <v>52</v>
      </c>
      <c r="I415" s="7">
        <v>0.8125</v>
      </c>
      <c r="J415" s="5">
        <v>7</v>
      </c>
      <c r="K415" s="5">
        <v>0</v>
      </c>
      <c r="L415" t="s">
        <v>125</v>
      </c>
      <c r="M415" s="9">
        <v>2024</v>
      </c>
      <c r="N415" t="str">
        <f>VLOOKUP(A415,'Store Data'!$A:$B,2,0)</f>
        <v>Northern CA</v>
      </c>
    </row>
    <row r="416" spans="1:14" ht="21" x14ac:dyDescent="0.2">
      <c r="A416" s="3" t="s">
        <v>66</v>
      </c>
      <c r="B416" s="3" t="str">
        <f>VLOOKUP(A416,'Store Data'!$E:$F,2,0)</f>
        <v>Honda</v>
      </c>
      <c r="C416" s="10" t="s">
        <v>107</v>
      </c>
      <c r="D416" s="4">
        <v>37547</v>
      </c>
      <c r="E416" s="5">
        <v>303</v>
      </c>
      <c r="F416" s="5">
        <v>266</v>
      </c>
      <c r="G416" s="7">
        <v>7.0000000000000001E-3</v>
      </c>
      <c r="H416" s="5">
        <v>218</v>
      </c>
      <c r="I416" s="7">
        <v>0.81950000000000001</v>
      </c>
      <c r="J416" s="5">
        <v>36</v>
      </c>
      <c r="K416" s="5">
        <v>0</v>
      </c>
      <c r="L416" t="s">
        <v>125</v>
      </c>
      <c r="M416" s="9">
        <v>2024</v>
      </c>
      <c r="N416" t="str">
        <f>VLOOKUP(A416,'Store Data'!$A:$B,2,0)</f>
        <v>Texas</v>
      </c>
    </row>
    <row r="417" spans="1:14" ht="21" x14ac:dyDescent="0.2">
      <c r="A417" s="3" t="s">
        <v>67</v>
      </c>
      <c r="B417" s="3" t="str">
        <f>VLOOKUP(A417,'Store Data'!$E:$F,2,0)</f>
        <v>Hyundai</v>
      </c>
      <c r="C417" s="10" t="s">
        <v>107</v>
      </c>
      <c r="D417" s="4">
        <v>19121</v>
      </c>
      <c r="E417" s="5">
        <v>222</v>
      </c>
      <c r="F417" s="5">
        <v>190</v>
      </c>
      <c r="G417" s="7">
        <v>9.9000000000000008E-3</v>
      </c>
      <c r="H417" s="5">
        <v>142</v>
      </c>
      <c r="I417" s="7">
        <v>0.74729999999999996</v>
      </c>
      <c r="J417" s="5">
        <v>14</v>
      </c>
      <c r="K417" s="5">
        <v>0</v>
      </c>
      <c r="L417" t="s">
        <v>125</v>
      </c>
      <c r="M417" s="9">
        <v>2024</v>
      </c>
      <c r="N417" t="str">
        <f>VLOOKUP(A417,'Store Data'!$A:$B,2,0)</f>
        <v>Texas</v>
      </c>
    </row>
    <row r="418" spans="1:14" ht="21" x14ac:dyDescent="0.2">
      <c r="A418" s="3" t="s">
        <v>68</v>
      </c>
      <c r="B418" s="3" t="str">
        <f>VLOOKUP(A418,'Store Data'!$E:$F,2,0)</f>
        <v>Toyota</v>
      </c>
      <c r="C418" s="3" t="s">
        <v>107</v>
      </c>
      <c r="D418" s="4">
        <v>45424</v>
      </c>
      <c r="E418" s="5">
        <v>266</v>
      </c>
      <c r="F418" s="5">
        <v>207</v>
      </c>
      <c r="G418" s="7">
        <v>4.4999999999999997E-3</v>
      </c>
      <c r="H418" s="5">
        <v>110</v>
      </c>
      <c r="I418" s="7">
        <v>0.53139999999999998</v>
      </c>
      <c r="J418" s="5">
        <v>14</v>
      </c>
      <c r="K418" s="5">
        <v>1</v>
      </c>
      <c r="L418" t="s">
        <v>125</v>
      </c>
      <c r="M418" s="9">
        <v>2024</v>
      </c>
      <c r="N418" t="str">
        <f>VLOOKUP(A418,'Store Data'!$A:$B,2,0)</f>
        <v>Texas</v>
      </c>
    </row>
    <row r="419" spans="1:14" ht="21" x14ac:dyDescent="0.2">
      <c r="A419" s="3" t="s">
        <v>69</v>
      </c>
      <c r="B419" s="3" t="str">
        <f>VLOOKUP(A419,'Store Data'!$E:$F,2,0)</f>
        <v>Maserati</v>
      </c>
      <c r="C419" s="10" t="s">
        <v>107</v>
      </c>
      <c r="D419" s="4">
        <v>13247</v>
      </c>
      <c r="E419" s="5">
        <v>12</v>
      </c>
      <c r="F419" s="5">
        <v>11</v>
      </c>
      <c r="G419" s="7">
        <v>8.0000000000000004E-4</v>
      </c>
      <c r="H419" s="5">
        <v>8</v>
      </c>
      <c r="I419" s="7">
        <v>0.72719999999999996</v>
      </c>
      <c r="J419" s="5">
        <v>1</v>
      </c>
      <c r="K419" s="5">
        <v>0</v>
      </c>
      <c r="L419" t="s">
        <v>125</v>
      </c>
      <c r="M419" s="9">
        <v>2024</v>
      </c>
      <c r="N419" t="str">
        <f>VLOOKUP(A419,'Store Data'!$A:$B,2,0)</f>
        <v>Arizona</v>
      </c>
    </row>
    <row r="420" spans="1:14" ht="21" x14ac:dyDescent="0.2">
      <c r="A420" s="3" t="s">
        <v>70</v>
      </c>
      <c r="B420" s="3" t="str">
        <f>VLOOKUP(A420,'Store Data'!$E:$F,2,0)</f>
        <v>Subaru</v>
      </c>
      <c r="C420" s="10" t="s">
        <v>107</v>
      </c>
      <c r="D420" s="4">
        <v>17974</v>
      </c>
      <c r="E420" s="5">
        <v>48</v>
      </c>
      <c r="F420" s="5">
        <v>42</v>
      </c>
      <c r="G420" s="7">
        <v>2.3E-3</v>
      </c>
      <c r="H420" s="5">
        <v>33</v>
      </c>
      <c r="I420" s="7">
        <v>0.78569999999999995</v>
      </c>
      <c r="J420" s="5">
        <v>5</v>
      </c>
      <c r="K420" s="5">
        <v>0</v>
      </c>
      <c r="L420" t="s">
        <v>125</v>
      </c>
      <c r="M420" s="9">
        <v>2024</v>
      </c>
      <c r="N420" t="str">
        <f>VLOOKUP(A420,'Store Data'!$A:$B,2,0)</f>
        <v>Orange County</v>
      </c>
    </row>
    <row r="421" spans="1:14" ht="21" x14ac:dyDescent="0.2">
      <c r="A421" s="3" t="s">
        <v>118</v>
      </c>
      <c r="B421" s="3" t="str">
        <f>VLOOKUP(A421,'Store Data'!$E:$F,2,0)</f>
        <v>Honda</v>
      </c>
      <c r="C421" s="3" t="s">
        <v>107</v>
      </c>
      <c r="D421" s="4">
        <v>57916</v>
      </c>
      <c r="E421" s="5">
        <v>252</v>
      </c>
      <c r="F421" s="5">
        <v>202</v>
      </c>
      <c r="G421" s="7">
        <v>3.3999999999999998E-3</v>
      </c>
      <c r="H421" s="5">
        <v>140</v>
      </c>
      <c r="I421" s="7">
        <v>0.69299999999999995</v>
      </c>
      <c r="J421" s="5">
        <v>12</v>
      </c>
      <c r="K421" s="5">
        <v>0</v>
      </c>
      <c r="L421" t="s">
        <v>125</v>
      </c>
      <c r="M421" s="9">
        <v>2024</v>
      </c>
      <c r="N421" t="str">
        <f>VLOOKUP(A421,'Store Data'!$A:$B,2,0)</f>
        <v>Arizona</v>
      </c>
    </row>
    <row r="422" spans="1:14" ht="21" x14ac:dyDescent="0.2">
      <c r="A422" s="3" t="s">
        <v>73</v>
      </c>
      <c r="B422" s="3" t="str">
        <f>VLOOKUP(A422,'Store Data'!$E:$F,2,0)</f>
        <v>Toyota</v>
      </c>
      <c r="C422" s="10" t="s">
        <v>107</v>
      </c>
      <c r="D422" s="4">
        <v>30024</v>
      </c>
      <c r="E422" s="5">
        <v>104</v>
      </c>
      <c r="F422" s="5">
        <v>92</v>
      </c>
      <c r="G422" s="7">
        <v>3.0000000000000001E-3</v>
      </c>
      <c r="H422" s="5">
        <v>75</v>
      </c>
      <c r="I422" s="7">
        <v>0.81520000000000004</v>
      </c>
      <c r="J422" s="5">
        <v>12</v>
      </c>
      <c r="K422" s="5">
        <v>0</v>
      </c>
      <c r="L422" t="s">
        <v>125</v>
      </c>
      <c r="M422" s="9">
        <v>2024</v>
      </c>
      <c r="N422" t="str">
        <f>VLOOKUP(A422,'Store Data'!$A:$B,2,0)</f>
        <v>Northern CA</v>
      </c>
    </row>
    <row r="423" spans="1:14" ht="21" x14ac:dyDescent="0.2">
      <c r="A423" s="3" t="s">
        <v>75</v>
      </c>
      <c r="B423" s="3" t="str">
        <f>VLOOKUP(A423,'Store Data'!$E:$F,2,0)</f>
        <v>Toyota</v>
      </c>
      <c r="C423" s="10" t="s">
        <v>107</v>
      </c>
      <c r="D423" s="4">
        <v>30338</v>
      </c>
      <c r="E423" s="5">
        <v>132</v>
      </c>
      <c r="F423" s="5">
        <v>116</v>
      </c>
      <c r="G423" s="7">
        <v>3.8E-3</v>
      </c>
      <c r="H423" s="5">
        <v>101</v>
      </c>
      <c r="I423" s="7">
        <v>0.87060000000000004</v>
      </c>
      <c r="J423" s="5">
        <v>13</v>
      </c>
      <c r="K423" s="5">
        <v>0</v>
      </c>
      <c r="L423" t="s">
        <v>125</v>
      </c>
      <c r="M423" s="9">
        <v>2024</v>
      </c>
      <c r="N423" t="str">
        <f>VLOOKUP(A423,'Store Data'!$A:$B,2,0)</f>
        <v>Texas</v>
      </c>
    </row>
    <row r="424" spans="1:14" ht="21" x14ac:dyDescent="0.2">
      <c r="A424" s="3" t="s">
        <v>77</v>
      </c>
      <c r="B424" s="3" t="str">
        <f>VLOOKUP(A424,'Store Data'!$E:$F,2,0)</f>
        <v>Toyota</v>
      </c>
      <c r="C424" s="3" t="s">
        <v>107</v>
      </c>
      <c r="D424" s="4">
        <v>25379</v>
      </c>
      <c r="E424" s="5">
        <v>118</v>
      </c>
      <c r="F424" s="5">
        <v>88</v>
      </c>
      <c r="G424" s="7">
        <v>3.3999999999999998E-3</v>
      </c>
      <c r="H424" s="5">
        <v>52</v>
      </c>
      <c r="I424" s="7">
        <v>0.59089999999999998</v>
      </c>
      <c r="J424" s="5">
        <v>5</v>
      </c>
      <c r="K424" s="5">
        <v>0</v>
      </c>
      <c r="L424" t="s">
        <v>125</v>
      </c>
      <c r="M424" s="9">
        <v>2024</v>
      </c>
      <c r="N424" t="str">
        <f>VLOOKUP(A424,'Store Data'!$A:$B,2,0)</f>
        <v>Arizona</v>
      </c>
    </row>
    <row r="425" spans="1:14" ht="21" x14ac:dyDescent="0.2">
      <c r="A425" s="3" t="s">
        <v>79</v>
      </c>
      <c r="B425" s="3" t="str">
        <f>VLOOKUP(A425,'Store Data'!$E:$F,2,0)</f>
        <v>Volkswagen</v>
      </c>
      <c r="C425" s="10" t="s">
        <v>107</v>
      </c>
      <c r="D425" s="4">
        <v>25085</v>
      </c>
      <c r="E425" s="5">
        <v>63</v>
      </c>
      <c r="F425" s="5">
        <v>31</v>
      </c>
      <c r="G425" s="7">
        <v>1.1999999999999999E-3</v>
      </c>
      <c r="H425" s="5">
        <v>21</v>
      </c>
      <c r="I425" s="7">
        <v>0.6774</v>
      </c>
      <c r="J425" s="5">
        <v>2</v>
      </c>
      <c r="K425" s="5">
        <v>0</v>
      </c>
      <c r="L425" t="s">
        <v>125</v>
      </c>
      <c r="M425" s="9">
        <v>2024</v>
      </c>
      <c r="N425" t="str">
        <f>VLOOKUP(A425,'Store Data'!$A:$B,2,0)</f>
        <v>Arizona</v>
      </c>
    </row>
    <row r="426" spans="1:14" ht="21" x14ac:dyDescent="0.2">
      <c r="A426" s="3" t="s">
        <v>81</v>
      </c>
      <c r="B426" s="3" t="str">
        <f>VLOOKUP(A426,'Store Data'!$E:$F,2,0)</f>
        <v>Volkswagen</v>
      </c>
      <c r="C426" s="10" t="s">
        <v>107</v>
      </c>
      <c r="D426" s="4">
        <v>22014</v>
      </c>
      <c r="E426" s="5">
        <v>44</v>
      </c>
      <c r="F426" s="5">
        <v>40</v>
      </c>
      <c r="G426" s="7">
        <v>1.8E-3</v>
      </c>
      <c r="H426" s="5">
        <v>35</v>
      </c>
      <c r="I426" s="7">
        <v>0.875</v>
      </c>
      <c r="J426" s="5">
        <v>3</v>
      </c>
      <c r="K426" s="5">
        <v>1</v>
      </c>
      <c r="L426" t="s">
        <v>125</v>
      </c>
      <c r="M426" s="9">
        <v>2024</v>
      </c>
      <c r="N426" t="str">
        <f>VLOOKUP(A426,'Store Data'!$A:$B,2,0)</f>
        <v>Orange County</v>
      </c>
    </row>
    <row r="427" spans="1:14" ht="21" x14ac:dyDescent="0.2">
      <c r="A427" s="3" t="s">
        <v>11</v>
      </c>
      <c r="B427" s="3" t="str">
        <f>VLOOKUP(A427,'Store Data'!$E:$F,2,0)</f>
        <v>Acura</v>
      </c>
      <c r="C427" s="10" t="s">
        <v>107</v>
      </c>
      <c r="D427" s="4">
        <v>14615</v>
      </c>
      <c r="E427" s="5">
        <v>75</v>
      </c>
      <c r="F427" s="5">
        <v>61</v>
      </c>
      <c r="G427" s="7">
        <v>4.1000000000000003E-3</v>
      </c>
      <c r="H427" s="5">
        <v>54</v>
      </c>
      <c r="I427" s="7">
        <v>0.88519999999999999</v>
      </c>
      <c r="J427" s="5">
        <v>5</v>
      </c>
      <c r="K427" s="5">
        <v>3</v>
      </c>
      <c r="L427" t="s">
        <v>126</v>
      </c>
      <c r="M427" s="9">
        <v>2024</v>
      </c>
      <c r="N427" t="str">
        <f>VLOOKUP(A427,'Store Data'!$A:$B,2,0)</f>
        <v>Arizona</v>
      </c>
    </row>
    <row r="428" spans="1:14" ht="21" x14ac:dyDescent="0.2">
      <c r="A428" s="3" t="s">
        <v>16</v>
      </c>
      <c r="B428" s="3" t="str">
        <f>VLOOKUP(A428,'Store Data'!$E:$F,2,0)</f>
        <v>Acura</v>
      </c>
      <c r="C428" s="10" t="s">
        <v>107</v>
      </c>
      <c r="D428" s="4">
        <v>10304</v>
      </c>
      <c r="E428" s="5">
        <v>28</v>
      </c>
      <c r="F428" s="5">
        <v>24</v>
      </c>
      <c r="G428" s="7">
        <v>2.3E-3</v>
      </c>
      <c r="H428" s="5">
        <v>21</v>
      </c>
      <c r="I428" s="7">
        <v>0.875</v>
      </c>
      <c r="J428" s="5">
        <v>1</v>
      </c>
      <c r="K428" s="5">
        <v>0</v>
      </c>
      <c r="L428" t="s">
        <v>126</v>
      </c>
      <c r="M428" s="9">
        <v>2024</v>
      </c>
      <c r="N428" t="str">
        <f>VLOOKUP(A428,'Store Data'!$A:$B,2,0)</f>
        <v>Southern CA</v>
      </c>
    </row>
    <row r="429" spans="1:14" ht="21" x14ac:dyDescent="0.2">
      <c r="A429" s="3" t="s">
        <v>17</v>
      </c>
      <c r="B429" s="3" t="str">
        <f>VLOOKUP(A429,'Store Data'!$E:$F,2,0)</f>
        <v>Audi</v>
      </c>
      <c r="C429" s="3" t="s">
        <v>107</v>
      </c>
      <c r="D429" s="4">
        <v>12655</v>
      </c>
      <c r="E429" s="5">
        <v>37</v>
      </c>
      <c r="F429" s="5">
        <v>27</v>
      </c>
      <c r="G429" s="7">
        <v>2.0999999999999999E-3</v>
      </c>
      <c r="H429" s="5">
        <v>16</v>
      </c>
      <c r="I429" s="7">
        <v>0.59250000000000003</v>
      </c>
      <c r="J429" s="5">
        <v>2</v>
      </c>
      <c r="K429" s="5">
        <v>0</v>
      </c>
      <c r="L429" t="s">
        <v>126</v>
      </c>
      <c r="M429" s="9">
        <v>2024</v>
      </c>
      <c r="N429" t="str">
        <f>VLOOKUP(A429,'Store Data'!$A:$B,2,0)</f>
        <v>Arizona</v>
      </c>
    </row>
    <row r="430" spans="1:14" ht="21" x14ac:dyDescent="0.2">
      <c r="A430" s="3" t="s">
        <v>18</v>
      </c>
      <c r="B430" s="3" t="str">
        <f>VLOOKUP(A430,'Store Data'!$E:$F,2,0)</f>
        <v>Audi</v>
      </c>
      <c r="C430" s="10" t="s">
        <v>107</v>
      </c>
      <c r="D430" s="4">
        <v>9810</v>
      </c>
      <c r="E430" s="5">
        <v>29</v>
      </c>
      <c r="F430" s="5">
        <v>23</v>
      </c>
      <c r="G430" s="7">
        <v>2.3E-3</v>
      </c>
      <c r="H430" s="5">
        <v>22</v>
      </c>
      <c r="I430" s="7">
        <v>0.95650000000000002</v>
      </c>
      <c r="J430" s="5">
        <v>3</v>
      </c>
      <c r="K430" s="5">
        <v>0</v>
      </c>
      <c r="L430" t="s">
        <v>126</v>
      </c>
      <c r="M430" s="9">
        <v>2024</v>
      </c>
      <c r="N430" t="str">
        <f>VLOOKUP(A430,'Store Data'!$A:$B,2,0)</f>
        <v>Southern CA</v>
      </c>
    </row>
    <row r="431" spans="1:14" ht="21" x14ac:dyDescent="0.2">
      <c r="A431" s="3" t="s">
        <v>19</v>
      </c>
      <c r="B431" s="3" t="str">
        <f>VLOOKUP(A431,'Store Data'!$E:$F,2,0)</f>
        <v>Audi</v>
      </c>
      <c r="C431" s="10" t="s">
        <v>107</v>
      </c>
      <c r="D431" s="4">
        <v>12312</v>
      </c>
      <c r="E431" s="5">
        <v>25</v>
      </c>
      <c r="F431" s="5">
        <v>24</v>
      </c>
      <c r="G431" s="7">
        <v>1.9E-3</v>
      </c>
      <c r="H431" s="5">
        <v>19</v>
      </c>
      <c r="I431" s="7">
        <v>0.79159999999999997</v>
      </c>
      <c r="J431" s="5">
        <v>0</v>
      </c>
      <c r="K431" s="5">
        <v>0</v>
      </c>
      <c r="L431" t="s">
        <v>126</v>
      </c>
      <c r="M431" s="9">
        <v>2024</v>
      </c>
      <c r="N431" t="str">
        <f>VLOOKUP(A431,'Store Data'!$A:$B,2,0)</f>
        <v>Orange County</v>
      </c>
    </row>
    <row r="432" spans="1:14" ht="21" x14ac:dyDescent="0.2">
      <c r="A432" s="3" t="s">
        <v>20</v>
      </c>
      <c r="B432" s="3" t="str">
        <f>VLOOKUP(A432,'Store Data'!$E:$F,2,0)</f>
        <v>Audi</v>
      </c>
      <c r="C432" s="3" t="s">
        <v>107</v>
      </c>
      <c r="D432" s="4">
        <v>19038</v>
      </c>
      <c r="E432" s="5">
        <v>67</v>
      </c>
      <c r="F432" s="5">
        <v>57</v>
      </c>
      <c r="G432" s="7">
        <v>2.8999999999999998E-3</v>
      </c>
      <c r="H432" s="5">
        <v>44</v>
      </c>
      <c r="I432" s="7">
        <v>0.77190000000000003</v>
      </c>
      <c r="J432" s="5">
        <v>10</v>
      </c>
      <c r="K432" s="5">
        <v>0</v>
      </c>
      <c r="L432" t="s">
        <v>126</v>
      </c>
      <c r="M432" s="9">
        <v>2024</v>
      </c>
      <c r="N432" t="str">
        <f>VLOOKUP(A432,'Store Data'!$A:$B,2,0)</f>
        <v>Arizona</v>
      </c>
    </row>
    <row r="433" spans="1:14" ht="21" x14ac:dyDescent="0.2">
      <c r="A433" s="3" t="s">
        <v>21</v>
      </c>
      <c r="B433" s="3" t="str">
        <f>VLOOKUP(A433,'Store Data'!$E:$F,2,0)</f>
        <v>Audi</v>
      </c>
      <c r="C433" s="10" t="s">
        <v>107</v>
      </c>
      <c r="D433" s="4">
        <v>17509</v>
      </c>
      <c r="E433" s="5">
        <v>50</v>
      </c>
      <c r="F433" s="5">
        <v>44</v>
      </c>
      <c r="G433" s="7">
        <v>2.5000000000000001E-3</v>
      </c>
      <c r="H433" s="5">
        <v>38</v>
      </c>
      <c r="I433" s="7">
        <v>0.86360000000000003</v>
      </c>
      <c r="J433" s="5">
        <v>3</v>
      </c>
      <c r="K433" s="5">
        <v>0</v>
      </c>
      <c r="L433" t="s">
        <v>126</v>
      </c>
      <c r="M433" s="9">
        <v>2024</v>
      </c>
      <c r="N433" t="str">
        <f>VLOOKUP(A433,'Store Data'!$A:$B,2,0)</f>
        <v>Orange County</v>
      </c>
    </row>
    <row r="434" spans="1:14" ht="21" x14ac:dyDescent="0.2">
      <c r="A434" s="3" t="s">
        <v>110</v>
      </c>
      <c r="B434" s="3" t="str">
        <f>VLOOKUP(A434,'Store Data'!$E:$F,2,0)</f>
        <v>Audi</v>
      </c>
      <c r="C434" s="10" t="s">
        <v>107</v>
      </c>
      <c r="D434" s="4">
        <v>24273</v>
      </c>
      <c r="E434" s="5">
        <v>127</v>
      </c>
      <c r="F434" s="5">
        <v>111</v>
      </c>
      <c r="G434" s="7">
        <v>4.4999999999999997E-3</v>
      </c>
      <c r="H434" s="5">
        <v>99</v>
      </c>
      <c r="I434" s="7">
        <v>0.89180000000000004</v>
      </c>
      <c r="J434" s="5">
        <v>13</v>
      </c>
      <c r="K434" s="5">
        <v>0</v>
      </c>
      <c r="L434" t="s">
        <v>126</v>
      </c>
      <c r="M434" s="9">
        <v>2024</v>
      </c>
      <c r="N434" t="str">
        <f>VLOOKUP(A434,'Store Data'!$A:$B,2,0)</f>
        <v>Northern CA</v>
      </c>
    </row>
    <row r="435" spans="1:14" ht="21" x14ac:dyDescent="0.2">
      <c r="A435" s="3" t="s">
        <v>22</v>
      </c>
      <c r="B435" s="3" t="str">
        <f>VLOOKUP(A435,'Store Data'!$E:$F,2,0)</f>
        <v>BMW</v>
      </c>
      <c r="C435" s="3" t="s">
        <v>107</v>
      </c>
      <c r="D435" s="4">
        <v>43271</v>
      </c>
      <c r="E435" s="5">
        <v>230</v>
      </c>
      <c r="F435" s="5">
        <v>201</v>
      </c>
      <c r="G435" s="7">
        <v>4.5999999999999999E-3</v>
      </c>
      <c r="H435" s="5">
        <v>146</v>
      </c>
      <c r="I435" s="7">
        <v>0.72629999999999995</v>
      </c>
      <c r="J435" s="5">
        <v>20</v>
      </c>
      <c r="K435" s="5">
        <v>1</v>
      </c>
      <c r="L435" t="s">
        <v>126</v>
      </c>
      <c r="M435" s="9">
        <v>2024</v>
      </c>
      <c r="N435" t="str">
        <f>VLOOKUP(A435,'Store Data'!$A:$B,2,0)</f>
        <v>Arizona</v>
      </c>
    </row>
    <row r="436" spans="1:14" ht="21" x14ac:dyDescent="0.2">
      <c r="A436" s="3" t="s">
        <v>23</v>
      </c>
      <c r="B436" s="3" t="str">
        <f>VLOOKUP(A436,'Store Data'!$E:$F,2,0)</f>
        <v>BMW</v>
      </c>
      <c r="C436" s="10" t="s">
        <v>107</v>
      </c>
      <c r="D436" s="4">
        <v>49555</v>
      </c>
      <c r="E436" s="5">
        <v>138</v>
      </c>
      <c r="F436" s="5">
        <v>128</v>
      </c>
      <c r="G436" s="7">
        <v>2.5000000000000001E-3</v>
      </c>
      <c r="H436" s="5">
        <v>109</v>
      </c>
      <c r="I436" s="7">
        <v>0.85150000000000003</v>
      </c>
      <c r="J436" s="5">
        <v>0</v>
      </c>
      <c r="K436" s="5">
        <v>0</v>
      </c>
      <c r="L436" t="s">
        <v>126</v>
      </c>
      <c r="M436" s="9">
        <v>2024</v>
      </c>
      <c r="N436" t="str">
        <f>VLOOKUP(A436,'Store Data'!$A:$B,2,0)</f>
        <v>Texas</v>
      </c>
    </row>
    <row r="437" spans="1:14" ht="21" x14ac:dyDescent="0.2">
      <c r="A437" s="3" t="s">
        <v>24</v>
      </c>
      <c r="B437" s="3" t="str">
        <f>VLOOKUP(A437,'Store Data'!$E:$F,2,0)</f>
        <v>BMW</v>
      </c>
      <c r="C437" s="10" t="s">
        <v>107</v>
      </c>
      <c r="D437" s="4">
        <v>32622</v>
      </c>
      <c r="E437" s="5">
        <v>32</v>
      </c>
      <c r="F437" s="5">
        <v>25</v>
      </c>
      <c r="G437" s="7">
        <v>6.9999999999999999E-4</v>
      </c>
      <c r="H437" s="5">
        <v>23</v>
      </c>
      <c r="I437" s="7">
        <v>0.92</v>
      </c>
      <c r="J437" s="5">
        <v>4</v>
      </c>
      <c r="K437" s="5">
        <v>0</v>
      </c>
      <c r="L437" t="s">
        <v>126</v>
      </c>
      <c r="M437" s="9">
        <v>2024</v>
      </c>
      <c r="N437" t="str">
        <f>VLOOKUP(A437,'Store Data'!$A:$B,2,0)</f>
        <v>Southern CA</v>
      </c>
    </row>
    <row r="438" spans="1:14" ht="21" x14ac:dyDescent="0.2">
      <c r="A438" s="3" t="s">
        <v>25</v>
      </c>
      <c r="B438" s="3" t="str">
        <f>VLOOKUP(A438,'Store Data'!$E:$F,2,0)</f>
        <v>BMW</v>
      </c>
      <c r="C438" s="10" t="s">
        <v>107</v>
      </c>
      <c r="D438" s="4">
        <v>58454</v>
      </c>
      <c r="E438" s="5">
        <v>142</v>
      </c>
      <c r="F438" s="5">
        <v>115</v>
      </c>
      <c r="G438" s="7">
        <v>1.9E-3</v>
      </c>
      <c r="H438" s="5">
        <v>95</v>
      </c>
      <c r="I438" s="7">
        <v>0.82599999999999996</v>
      </c>
      <c r="J438" s="5">
        <v>7</v>
      </c>
      <c r="K438" s="5">
        <v>1</v>
      </c>
      <c r="L438" t="s">
        <v>126</v>
      </c>
      <c r="M438" s="9">
        <v>2024</v>
      </c>
      <c r="N438" t="str">
        <f>VLOOKUP(A438,'Store Data'!$A:$B,2,0)</f>
        <v>Orange County</v>
      </c>
    </row>
    <row r="439" spans="1:14" ht="21" x14ac:dyDescent="0.2">
      <c r="A439" s="3" t="s">
        <v>26</v>
      </c>
      <c r="B439" s="3" t="str">
        <f>VLOOKUP(A439,'Store Data'!$E:$F,2,0)</f>
        <v>BMW</v>
      </c>
      <c r="C439" s="10" t="s">
        <v>107</v>
      </c>
      <c r="D439" s="4">
        <v>38997</v>
      </c>
      <c r="E439" s="5">
        <v>134</v>
      </c>
      <c r="F439" s="5">
        <v>123</v>
      </c>
      <c r="G439" s="7">
        <v>3.0999999999999999E-3</v>
      </c>
      <c r="H439" s="5">
        <v>104</v>
      </c>
      <c r="I439" s="7">
        <v>0.84550000000000003</v>
      </c>
      <c r="J439" s="5">
        <v>22</v>
      </c>
      <c r="K439" s="5">
        <v>2</v>
      </c>
      <c r="L439" t="s">
        <v>126</v>
      </c>
      <c r="M439" s="9">
        <v>2024</v>
      </c>
      <c r="N439" t="str">
        <f>VLOOKUP(A439,'Store Data'!$A:$B,2,0)</f>
        <v>Southern CA</v>
      </c>
    </row>
    <row r="440" spans="1:14" ht="21" x14ac:dyDescent="0.2">
      <c r="A440" s="3" t="s">
        <v>123</v>
      </c>
      <c r="B440" s="3" t="str">
        <f>VLOOKUP(A440,'Store Data'!$E:$F,2,0)</f>
        <v>Acura</v>
      </c>
      <c r="C440" s="3" t="s">
        <v>107</v>
      </c>
      <c r="D440" s="4">
        <v>16166</v>
      </c>
      <c r="E440" s="5">
        <v>37</v>
      </c>
      <c r="F440" s="5">
        <v>29</v>
      </c>
      <c r="G440" s="7">
        <v>1.6999999999999999E-3</v>
      </c>
      <c r="H440" s="5">
        <v>21</v>
      </c>
      <c r="I440" s="7">
        <v>0.72409999999999997</v>
      </c>
      <c r="J440" s="5">
        <v>4</v>
      </c>
      <c r="K440" s="5">
        <v>0</v>
      </c>
      <c r="L440" t="s">
        <v>126</v>
      </c>
      <c r="M440" s="9">
        <v>2024</v>
      </c>
      <c r="N440" t="str">
        <f>VLOOKUP(A440,'Store Data'!$A:$B,2,0)</f>
        <v>Northern CA</v>
      </c>
    </row>
    <row r="441" spans="1:14" ht="21" x14ac:dyDescent="0.2">
      <c r="A441" s="3" t="s">
        <v>27</v>
      </c>
      <c r="B441" s="3" t="str">
        <f>VLOOKUP(A441,'Store Data'!$E:$F,2,0)</f>
        <v>Honda</v>
      </c>
      <c r="C441" s="10" t="s">
        <v>107</v>
      </c>
      <c r="D441" s="4">
        <v>42271</v>
      </c>
      <c r="E441" s="5">
        <v>231</v>
      </c>
      <c r="F441" s="5">
        <v>207</v>
      </c>
      <c r="G441" s="7">
        <v>4.7999999999999996E-3</v>
      </c>
      <c r="H441" s="5">
        <v>173</v>
      </c>
      <c r="I441" s="7">
        <v>0.8357</v>
      </c>
      <c r="J441" s="5">
        <v>27</v>
      </c>
      <c r="K441" s="5">
        <v>0</v>
      </c>
      <c r="L441" t="s">
        <v>126</v>
      </c>
      <c r="M441" s="9">
        <v>2024</v>
      </c>
      <c r="N441" t="str">
        <f>VLOOKUP(A441,'Store Data'!$A:$B,2,0)</f>
        <v>Northern CA</v>
      </c>
    </row>
    <row r="442" spans="1:14" ht="21" x14ac:dyDescent="0.2">
      <c r="A442" s="3" t="s">
        <v>28</v>
      </c>
      <c r="B442" s="3" t="str">
        <f>VLOOKUP(A442,'Store Data'!$E:$F,2,0)</f>
        <v>BMW</v>
      </c>
      <c r="C442" s="10" t="s">
        <v>107</v>
      </c>
      <c r="D442" s="4">
        <v>51031</v>
      </c>
      <c r="E442" s="5">
        <v>176</v>
      </c>
      <c r="F442" s="5">
        <v>150</v>
      </c>
      <c r="G442" s="7">
        <v>2.8999999999999998E-3</v>
      </c>
      <c r="H442" s="5">
        <v>115</v>
      </c>
      <c r="I442" s="7">
        <v>0.76659999999999995</v>
      </c>
      <c r="J442" s="5">
        <v>10</v>
      </c>
      <c r="K442" s="5">
        <v>1</v>
      </c>
      <c r="L442" t="s">
        <v>126</v>
      </c>
      <c r="M442" s="9">
        <v>2024</v>
      </c>
      <c r="N442" t="str">
        <f>VLOOKUP(A442,'Store Data'!$A:$B,2,0)</f>
        <v>Orange County</v>
      </c>
    </row>
    <row r="443" spans="1:14" ht="21" x14ac:dyDescent="0.2">
      <c r="A443" s="3" t="s">
        <v>29</v>
      </c>
      <c r="B443" s="3" t="str">
        <f>VLOOKUP(A443,'Store Data'!$E:$F,2,0)</f>
        <v>MINI</v>
      </c>
      <c r="C443" s="3" t="s">
        <v>107</v>
      </c>
      <c r="D443" s="4">
        <v>11347</v>
      </c>
      <c r="E443" s="5">
        <v>21</v>
      </c>
      <c r="F443" s="5">
        <v>18</v>
      </c>
      <c r="G443" s="7">
        <v>1.5E-3</v>
      </c>
      <c r="H443" s="5">
        <v>13</v>
      </c>
      <c r="I443" s="7">
        <v>0.72219999999999995</v>
      </c>
      <c r="J443" s="5">
        <v>1</v>
      </c>
      <c r="K443" s="5">
        <v>0</v>
      </c>
      <c r="L443" t="s">
        <v>126</v>
      </c>
      <c r="M443" s="9">
        <v>2024</v>
      </c>
      <c r="N443" t="str">
        <f>VLOOKUP(A443,'Store Data'!$A:$B,2,0)</f>
        <v>Orange County</v>
      </c>
    </row>
    <row r="444" spans="1:14" ht="21" x14ac:dyDescent="0.2">
      <c r="A444" s="3" t="s">
        <v>30</v>
      </c>
      <c r="B444" s="3" t="str">
        <f>VLOOKUP(A444,'Store Data'!$E:$F,2,0)</f>
        <v>Genesis</v>
      </c>
      <c r="C444" s="10" t="s">
        <v>107</v>
      </c>
      <c r="D444" s="4">
        <v>9701</v>
      </c>
      <c r="E444" s="5">
        <v>20</v>
      </c>
      <c r="F444" s="5">
        <v>19</v>
      </c>
      <c r="G444" s="7">
        <v>1.9E-3</v>
      </c>
      <c r="H444" s="5">
        <v>14</v>
      </c>
      <c r="I444" s="7">
        <v>0.73680000000000001</v>
      </c>
      <c r="J444" s="5">
        <v>3</v>
      </c>
      <c r="K444" s="5">
        <v>1</v>
      </c>
      <c r="L444" t="s">
        <v>126</v>
      </c>
      <c r="M444" s="9">
        <v>2024</v>
      </c>
      <c r="N444" t="str">
        <f>VLOOKUP(A444,'Store Data'!$A:$B,2,0)</f>
        <v>Texas</v>
      </c>
    </row>
    <row r="445" spans="1:14" ht="21" x14ac:dyDescent="0.2">
      <c r="A445" s="3" t="s">
        <v>31</v>
      </c>
      <c r="B445" s="3" t="str">
        <f>VLOOKUP(A445,'Store Data'!$E:$F,2,0)</f>
        <v>Honda</v>
      </c>
      <c r="C445" s="10" t="s">
        <v>107</v>
      </c>
      <c r="D445" s="4">
        <v>43817</v>
      </c>
      <c r="E445" s="5">
        <v>180</v>
      </c>
      <c r="F445" s="5">
        <v>168</v>
      </c>
      <c r="G445" s="7">
        <v>3.8E-3</v>
      </c>
      <c r="H445" s="5">
        <v>101</v>
      </c>
      <c r="I445" s="7">
        <v>0.60109999999999997</v>
      </c>
      <c r="J445" s="5">
        <v>22</v>
      </c>
      <c r="K445" s="5">
        <v>1</v>
      </c>
      <c r="L445" t="s">
        <v>126</v>
      </c>
      <c r="M445" s="9">
        <v>2024</v>
      </c>
      <c r="N445" t="str">
        <f>VLOOKUP(A445,'Store Data'!$A:$B,2,0)</f>
        <v>Texas</v>
      </c>
    </row>
    <row r="446" spans="1:14" ht="21" x14ac:dyDescent="0.2">
      <c r="A446" s="3" t="s">
        <v>32</v>
      </c>
      <c r="B446" s="3" t="str">
        <f>VLOOKUP(A446,'Store Data'!$E:$F,2,0)</f>
        <v>Honda</v>
      </c>
      <c r="C446" s="3" t="s">
        <v>107</v>
      </c>
      <c r="D446" s="4">
        <v>25396</v>
      </c>
      <c r="E446" s="5">
        <v>105</v>
      </c>
      <c r="F446" s="5">
        <v>92</v>
      </c>
      <c r="G446" s="7">
        <v>3.5999999999999999E-3</v>
      </c>
      <c r="H446" s="5">
        <v>79</v>
      </c>
      <c r="I446" s="7">
        <v>0.85860000000000003</v>
      </c>
      <c r="J446" s="5">
        <v>4</v>
      </c>
      <c r="K446" s="5">
        <v>0</v>
      </c>
      <c r="L446" t="s">
        <v>126</v>
      </c>
      <c r="M446" s="9">
        <v>2024</v>
      </c>
      <c r="N446" t="str">
        <f>VLOOKUP(A446,'Store Data'!$A:$B,2,0)</f>
        <v>Northern CA</v>
      </c>
    </row>
    <row r="447" spans="1:14" ht="21" x14ac:dyDescent="0.2">
      <c r="A447" s="3" t="s">
        <v>33</v>
      </c>
      <c r="B447" s="3" t="str">
        <f>VLOOKUP(A447,'Store Data'!$E:$F,2,0)</f>
        <v>Honda</v>
      </c>
      <c r="C447" s="10" t="s">
        <v>107</v>
      </c>
      <c r="D447" s="4">
        <v>34725</v>
      </c>
      <c r="E447" s="5">
        <v>72</v>
      </c>
      <c r="F447" s="5">
        <v>62</v>
      </c>
      <c r="G447" s="7">
        <v>1.6999999999999999E-3</v>
      </c>
      <c r="H447" s="5">
        <v>46</v>
      </c>
      <c r="I447" s="7">
        <v>0.7419</v>
      </c>
      <c r="J447" s="5">
        <v>0</v>
      </c>
      <c r="K447" s="5">
        <v>0</v>
      </c>
      <c r="L447" t="s">
        <v>126</v>
      </c>
      <c r="M447" s="9">
        <v>2024</v>
      </c>
      <c r="N447" t="str">
        <f>VLOOKUP(A447,'Store Data'!$A:$B,2,0)</f>
        <v>Southern CA</v>
      </c>
    </row>
    <row r="448" spans="1:14" ht="21" x14ac:dyDescent="0.2">
      <c r="A448" s="3" t="s">
        <v>34</v>
      </c>
      <c r="B448" s="3" t="str">
        <f>VLOOKUP(A448,'Store Data'!$E:$F,2,0)</f>
        <v>Hyundai</v>
      </c>
      <c r="C448" s="10" t="s">
        <v>107</v>
      </c>
      <c r="D448" s="4">
        <v>11147</v>
      </c>
      <c r="E448" s="5">
        <v>47</v>
      </c>
      <c r="F448" s="5">
        <v>41</v>
      </c>
      <c r="G448" s="7">
        <v>3.5999999999999999E-3</v>
      </c>
      <c r="H448" s="5">
        <v>22</v>
      </c>
      <c r="I448" s="7">
        <v>0.53649999999999998</v>
      </c>
      <c r="J448" s="5">
        <v>2</v>
      </c>
      <c r="K448" s="5">
        <v>1</v>
      </c>
      <c r="L448" t="s">
        <v>126</v>
      </c>
      <c r="M448" s="9">
        <v>2024</v>
      </c>
      <c r="N448" t="str">
        <f>VLOOKUP(A448,'Store Data'!$A:$B,2,0)</f>
        <v>Texas</v>
      </c>
    </row>
    <row r="449" spans="1:14" ht="21" x14ac:dyDescent="0.2">
      <c r="A449" s="3" t="s">
        <v>35</v>
      </c>
      <c r="B449" s="3" t="str">
        <f>VLOOKUP(A449,'Store Data'!$E:$F,2,0)</f>
        <v>Acura</v>
      </c>
      <c r="C449" s="10" t="s">
        <v>107</v>
      </c>
      <c r="D449" s="4">
        <v>15563</v>
      </c>
      <c r="E449" s="5">
        <v>44</v>
      </c>
      <c r="F449" s="5">
        <v>32</v>
      </c>
      <c r="G449" s="7">
        <v>2E-3</v>
      </c>
      <c r="H449" s="5">
        <v>26</v>
      </c>
      <c r="I449" s="7">
        <v>0.8125</v>
      </c>
      <c r="J449" s="5">
        <v>3</v>
      </c>
      <c r="K449" s="5">
        <v>0</v>
      </c>
      <c r="L449" t="s">
        <v>126</v>
      </c>
      <c r="M449" s="9">
        <v>2024</v>
      </c>
      <c r="N449" t="str">
        <f>VLOOKUP(A449,'Store Data'!$A:$B,2,0)</f>
        <v>Southern CA</v>
      </c>
    </row>
    <row r="450" spans="1:14" ht="21" x14ac:dyDescent="0.2">
      <c r="A450" s="3" t="s">
        <v>36</v>
      </c>
      <c r="B450" s="3" t="str">
        <f>VLOOKUP(A450,'Store Data'!$E:$F,2,0)</f>
        <v>Toyota</v>
      </c>
      <c r="C450" s="10" t="s">
        <v>107</v>
      </c>
      <c r="D450" s="4">
        <v>31655</v>
      </c>
      <c r="E450" s="5">
        <v>137</v>
      </c>
      <c r="F450" s="5">
        <v>120</v>
      </c>
      <c r="G450" s="7">
        <v>3.7000000000000002E-3</v>
      </c>
      <c r="H450" s="5">
        <v>90</v>
      </c>
      <c r="I450" s="7">
        <v>0.75</v>
      </c>
      <c r="J450" s="5">
        <v>15</v>
      </c>
      <c r="K450" s="5">
        <v>1</v>
      </c>
      <c r="L450" t="s">
        <v>126</v>
      </c>
      <c r="M450" s="9">
        <v>2024</v>
      </c>
      <c r="N450" t="str">
        <f>VLOOKUP(A450,'Store Data'!$A:$B,2,0)</f>
        <v>Southern CA</v>
      </c>
    </row>
    <row r="451" spans="1:14" ht="21" x14ac:dyDescent="0.2">
      <c r="A451" s="3" t="s">
        <v>113</v>
      </c>
      <c r="B451" s="3" t="str">
        <f>VLOOKUP(A451,'Store Data'!$E:$F,2,0)</f>
        <v>Land Rover</v>
      </c>
      <c r="C451" s="3" t="s">
        <v>107</v>
      </c>
      <c r="D451" s="4">
        <v>12590</v>
      </c>
      <c r="E451" s="5">
        <v>51</v>
      </c>
      <c r="F451" s="5">
        <v>45</v>
      </c>
      <c r="G451" s="7">
        <v>3.5000000000000001E-3</v>
      </c>
      <c r="H451" s="5">
        <v>36</v>
      </c>
      <c r="I451" s="7">
        <v>0.8</v>
      </c>
      <c r="J451" s="5">
        <v>4</v>
      </c>
      <c r="K451" s="5">
        <v>0</v>
      </c>
      <c r="L451" t="s">
        <v>126</v>
      </c>
      <c r="M451" s="9">
        <v>2024</v>
      </c>
      <c r="N451" t="str">
        <f>VLOOKUP(A451,'Store Data'!$A:$B,2,0)</f>
        <v>Arizona</v>
      </c>
    </row>
    <row r="452" spans="1:14" ht="21" x14ac:dyDescent="0.2">
      <c r="A452" s="3" t="s">
        <v>37</v>
      </c>
      <c r="B452" s="3" t="str">
        <f>VLOOKUP(A452,'Store Data'!$E:$F,2,0)</f>
        <v>Land Rover</v>
      </c>
      <c r="C452" s="10" t="s">
        <v>107</v>
      </c>
      <c r="D452" s="4">
        <v>19447</v>
      </c>
      <c r="E452" s="5">
        <v>174</v>
      </c>
      <c r="F452" s="5">
        <v>97</v>
      </c>
      <c r="G452" s="7">
        <v>4.8999999999999998E-3</v>
      </c>
      <c r="H452" s="5">
        <v>79</v>
      </c>
      <c r="I452" s="7">
        <v>0.81440000000000001</v>
      </c>
      <c r="J452" s="5">
        <v>15</v>
      </c>
      <c r="K452" s="5">
        <v>0</v>
      </c>
      <c r="L452" t="s">
        <v>126</v>
      </c>
      <c r="M452" s="9">
        <v>2024</v>
      </c>
      <c r="N452" t="str">
        <f>VLOOKUP(A452,'Store Data'!$A:$B,2,0)</f>
        <v>Arizona</v>
      </c>
    </row>
    <row r="453" spans="1:14" ht="21" x14ac:dyDescent="0.2">
      <c r="A453" s="3" t="s">
        <v>39</v>
      </c>
      <c r="B453" s="3" t="str">
        <f>VLOOKUP(A453,'Store Data'!$E:$F,2,0)</f>
        <v>Lexus</v>
      </c>
      <c r="C453" s="10" t="s">
        <v>107</v>
      </c>
      <c r="D453" s="4">
        <v>41750</v>
      </c>
      <c r="E453" s="5">
        <v>153</v>
      </c>
      <c r="F453" s="5">
        <v>130</v>
      </c>
      <c r="G453" s="7">
        <v>3.0999999999999999E-3</v>
      </c>
      <c r="H453" s="5">
        <v>101</v>
      </c>
      <c r="I453" s="7">
        <v>0.77690000000000003</v>
      </c>
      <c r="J453" s="5">
        <v>9</v>
      </c>
      <c r="K453" s="5">
        <v>2</v>
      </c>
      <c r="L453" t="s">
        <v>126</v>
      </c>
      <c r="M453" s="9">
        <v>2024</v>
      </c>
      <c r="N453" t="str">
        <f>VLOOKUP(A453,'Store Data'!$A:$B,2,0)</f>
        <v>Southern CA</v>
      </c>
    </row>
    <row r="454" spans="1:14" ht="21" x14ac:dyDescent="0.2">
      <c r="A454" s="3" t="s">
        <v>38</v>
      </c>
      <c r="B454" s="3" t="str">
        <f>VLOOKUP(A454,'Store Data'!$E:$F,2,0)</f>
        <v>Lexus</v>
      </c>
      <c r="C454" s="3" t="s">
        <v>107</v>
      </c>
      <c r="D454" s="4">
        <v>31048</v>
      </c>
      <c r="E454" s="5">
        <v>201</v>
      </c>
      <c r="F454" s="5">
        <v>173</v>
      </c>
      <c r="G454" s="7">
        <v>5.4999999999999997E-3</v>
      </c>
      <c r="H454" s="5">
        <v>137</v>
      </c>
      <c r="I454" s="7">
        <v>0.79190000000000005</v>
      </c>
      <c r="J454" s="5">
        <v>12</v>
      </c>
      <c r="K454" s="5">
        <v>0</v>
      </c>
      <c r="L454" t="s">
        <v>126</v>
      </c>
      <c r="M454" s="9">
        <v>2024</v>
      </c>
      <c r="N454" t="str">
        <f>VLOOKUP(A454,'Store Data'!$A:$B,2,0)</f>
        <v>Texas</v>
      </c>
    </row>
    <row r="455" spans="1:14" ht="21" x14ac:dyDescent="0.2">
      <c r="A455" s="3" t="s">
        <v>114</v>
      </c>
      <c r="B455" s="3" t="str">
        <f>VLOOKUP(A455,'Store Data'!$E:$F,2,0)</f>
        <v>Lexus</v>
      </c>
      <c r="C455" s="10" t="s">
        <v>107</v>
      </c>
      <c r="D455" s="4">
        <v>23798</v>
      </c>
      <c r="E455" s="5">
        <v>56</v>
      </c>
      <c r="F455" s="5">
        <v>53</v>
      </c>
      <c r="G455" s="7">
        <v>2.2000000000000001E-3</v>
      </c>
      <c r="H455" s="5">
        <v>42</v>
      </c>
      <c r="I455" s="7">
        <v>0.79239999999999999</v>
      </c>
      <c r="J455" s="5">
        <v>1</v>
      </c>
      <c r="K455" s="5">
        <v>0</v>
      </c>
      <c r="L455" t="s">
        <v>126</v>
      </c>
      <c r="M455" s="9">
        <v>2024</v>
      </c>
      <c r="N455" t="str">
        <f>VLOOKUP(A455,'Store Data'!$A:$B,2,0)</f>
        <v>Arizona</v>
      </c>
    </row>
    <row r="456" spans="1:14" ht="21" x14ac:dyDescent="0.2">
      <c r="A456" s="3" t="s">
        <v>40</v>
      </c>
      <c r="B456" s="3" t="str">
        <f>VLOOKUP(A456,'Store Data'!$E:$F,2,0)</f>
        <v>Lincoln</v>
      </c>
      <c r="C456" s="10" t="s">
        <v>107</v>
      </c>
      <c r="D456" s="4">
        <v>8974</v>
      </c>
      <c r="E456" s="5">
        <v>24</v>
      </c>
      <c r="F456" s="5">
        <v>19</v>
      </c>
      <c r="G456" s="7">
        <v>2.0999999999999999E-3</v>
      </c>
      <c r="H456" s="5">
        <v>15</v>
      </c>
      <c r="I456" s="7">
        <v>0.78939999999999999</v>
      </c>
      <c r="J456" s="5">
        <v>0</v>
      </c>
      <c r="K456" s="5">
        <v>0</v>
      </c>
      <c r="L456" t="s">
        <v>126</v>
      </c>
      <c r="M456" s="9">
        <v>2024</v>
      </c>
      <c r="N456" t="str">
        <f>VLOOKUP(A456,'Store Data'!$A:$B,2,0)</f>
        <v>Orange County</v>
      </c>
    </row>
    <row r="457" spans="1:14" ht="21" x14ac:dyDescent="0.2">
      <c r="A457" s="3" t="s">
        <v>44</v>
      </c>
      <c r="B457" s="3" t="str">
        <f>VLOOKUP(A457,'Store Data'!$E:$F,2,0)</f>
        <v>MINI</v>
      </c>
      <c r="C457" s="3" t="s">
        <v>107</v>
      </c>
      <c r="D457" s="4">
        <v>10821</v>
      </c>
      <c r="E457" s="5">
        <v>29</v>
      </c>
      <c r="F457" s="5">
        <v>26</v>
      </c>
      <c r="G457" s="7">
        <v>2.3999999999999998E-3</v>
      </c>
      <c r="H457" s="5">
        <v>19</v>
      </c>
      <c r="I457" s="7">
        <v>0.73070000000000002</v>
      </c>
      <c r="J457" s="5">
        <v>1</v>
      </c>
      <c r="K457" s="5">
        <v>1</v>
      </c>
      <c r="L457" t="s">
        <v>126</v>
      </c>
      <c r="M457" s="9">
        <v>2024</v>
      </c>
      <c r="N457" t="str">
        <f>VLOOKUP(A457,'Store Data'!$A:$B,2,0)</f>
        <v>Arizona</v>
      </c>
    </row>
    <row r="458" spans="1:14" ht="21" x14ac:dyDescent="0.2">
      <c r="A458" s="3" t="s">
        <v>45</v>
      </c>
      <c r="B458" s="3" t="str">
        <f>VLOOKUP(A458,'Store Data'!$E:$F,2,0)</f>
        <v>MINI</v>
      </c>
      <c r="C458" s="10" t="s">
        <v>107</v>
      </c>
      <c r="D458" s="4">
        <v>9404</v>
      </c>
      <c r="E458" s="5">
        <v>14</v>
      </c>
      <c r="F458" s="5">
        <v>13</v>
      </c>
      <c r="G458" s="7">
        <v>1.2999999999999999E-3</v>
      </c>
      <c r="H458" s="5">
        <v>12</v>
      </c>
      <c r="I458" s="7">
        <v>0.92300000000000004</v>
      </c>
      <c r="J458" s="5">
        <v>0</v>
      </c>
      <c r="K458" s="5">
        <v>0</v>
      </c>
      <c r="L458" t="s">
        <v>126</v>
      </c>
      <c r="M458" s="9">
        <v>2024</v>
      </c>
      <c r="N458" t="str">
        <f>VLOOKUP(A458,'Store Data'!$A:$B,2,0)</f>
        <v>Southern CA</v>
      </c>
    </row>
    <row r="459" spans="1:14" ht="21" x14ac:dyDescent="0.2">
      <c r="A459" s="3" t="s">
        <v>48</v>
      </c>
      <c r="B459" s="3" t="str">
        <f>VLOOKUP(A459,'Store Data'!$E:$F,2,0)</f>
        <v>MINI</v>
      </c>
      <c r="C459" s="10" t="s">
        <v>107</v>
      </c>
      <c r="D459" s="4">
        <v>8569</v>
      </c>
      <c r="E459" s="5">
        <v>28</v>
      </c>
      <c r="F459" s="5">
        <v>25</v>
      </c>
      <c r="G459" s="7">
        <v>2.8999999999999998E-3</v>
      </c>
      <c r="H459" s="5">
        <v>16</v>
      </c>
      <c r="I459" s="7">
        <v>0.64</v>
      </c>
      <c r="J459" s="5">
        <v>0</v>
      </c>
      <c r="K459" s="5">
        <v>0</v>
      </c>
      <c r="L459" t="s">
        <v>126</v>
      </c>
      <c r="M459" s="9">
        <v>2024</v>
      </c>
      <c r="N459" t="str">
        <f>VLOOKUP(A459,'Store Data'!$A:$B,2,0)</f>
        <v>Northern CA</v>
      </c>
    </row>
    <row r="460" spans="1:14" ht="21" x14ac:dyDescent="0.2">
      <c r="A460" s="3" t="s">
        <v>53</v>
      </c>
      <c r="B460" s="3" t="str">
        <f>VLOOKUP(A460,'Store Data'!$E:$F,2,0)</f>
        <v>MINI</v>
      </c>
      <c r="C460" s="10" t="s">
        <v>107</v>
      </c>
      <c r="D460" s="4">
        <v>4750</v>
      </c>
      <c r="E460" s="5">
        <v>13</v>
      </c>
      <c r="F460" s="5">
        <v>13</v>
      </c>
      <c r="G460" s="7">
        <v>2.7000000000000001E-3</v>
      </c>
      <c r="H460" s="5">
        <v>9</v>
      </c>
      <c r="I460" s="7">
        <v>0.69230000000000003</v>
      </c>
      <c r="J460" s="5">
        <v>1</v>
      </c>
      <c r="K460" s="5">
        <v>0</v>
      </c>
      <c r="L460" t="s">
        <v>126</v>
      </c>
      <c r="M460" s="9">
        <v>2024</v>
      </c>
      <c r="N460" t="str">
        <f>VLOOKUP(A460,'Store Data'!$A:$B,2,0)</f>
        <v>Orange County</v>
      </c>
    </row>
    <row r="461" spans="1:14" ht="21" x14ac:dyDescent="0.2">
      <c r="A461" s="3" t="s">
        <v>58</v>
      </c>
      <c r="B461" s="3" t="str">
        <f>VLOOKUP(A461,'Store Data'!$E:$F,2,0)</f>
        <v>MINI</v>
      </c>
      <c r="C461" s="10" t="s">
        <v>107</v>
      </c>
      <c r="D461" s="4">
        <v>7755</v>
      </c>
      <c r="E461" s="5">
        <v>42</v>
      </c>
      <c r="F461" s="5">
        <v>32</v>
      </c>
      <c r="G461" s="7">
        <v>4.1000000000000003E-3</v>
      </c>
      <c r="H461" s="5">
        <v>22</v>
      </c>
      <c r="I461" s="7">
        <v>0.6875</v>
      </c>
      <c r="J461" s="5">
        <v>2</v>
      </c>
      <c r="K461" s="5">
        <v>0</v>
      </c>
      <c r="L461" t="s">
        <v>126</v>
      </c>
      <c r="M461" s="9">
        <v>2024</v>
      </c>
      <c r="N461" t="str">
        <f>VLOOKUP(A461,'Store Data'!$A:$B,2,0)</f>
        <v>Southern CA</v>
      </c>
    </row>
    <row r="462" spans="1:14" ht="21" x14ac:dyDescent="0.2">
      <c r="A462" s="3" t="s">
        <v>116</v>
      </c>
      <c r="B462" s="3" t="str">
        <f>VLOOKUP(A462,'Store Data'!$E:$F,2,0)</f>
        <v>MINI</v>
      </c>
      <c r="C462" s="3" t="s">
        <v>107</v>
      </c>
      <c r="D462" s="4">
        <v>17808</v>
      </c>
      <c r="E462" s="5">
        <v>18</v>
      </c>
      <c r="F462" s="5">
        <v>15</v>
      </c>
      <c r="G462" s="7">
        <v>8.0000000000000004E-4</v>
      </c>
      <c r="H462" s="5">
        <v>12</v>
      </c>
      <c r="I462" s="7">
        <v>0.8</v>
      </c>
      <c r="J462" s="5">
        <v>0</v>
      </c>
      <c r="K462" s="5">
        <v>0</v>
      </c>
      <c r="L462" t="s">
        <v>126</v>
      </c>
      <c r="M462" s="9">
        <v>2024</v>
      </c>
      <c r="N462" t="str">
        <f>VLOOKUP(A462,'Store Data'!$A:$B,2,0)</f>
        <v>Arizona</v>
      </c>
    </row>
    <row r="463" spans="1:14" ht="21" x14ac:dyDescent="0.2">
      <c r="A463" s="3" t="s">
        <v>41</v>
      </c>
      <c r="B463" s="3" t="str">
        <f>VLOOKUP(A463,'Store Data'!$E:$F,2,0)</f>
        <v>Mazda</v>
      </c>
      <c r="C463" s="10" t="s">
        <v>107</v>
      </c>
      <c r="D463" s="4">
        <v>34512</v>
      </c>
      <c r="E463" s="5">
        <v>51</v>
      </c>
      <c r="F463" s="5">
        <v>38</v>
      </c>
      <c r="G463" s="7">
        <v>1.1000000000000001E-3</v>
      </c>
      <c r="H463" s="5">
        <v>35</v>
      </c>
      <c r="I463" s="7">
        <v>0.92100000000000004</v>
      </c>
      <c r="J463" s="5">
        <v>6</v>
      </c>
      <c r="K463" s="5">
        <v>1</v>
      </c>
      <c r="L463" t="s">
        <v>126</v>
      </c>
      <c r="M463" s="9">
        <v>2024</v>
      </c>
      <c r="N463" t="str">
        <f>VLOOKUP(A463,'Store Data'!$A:$B,2,0)</f>
        <v>Southern CA</v>
      </c>
    </row>
    <row r="464" spans="1:14" ht="21" x14ac:dyDescent="0.2">
      <c r="A464" s="3" t="s">
        <v>117</v>
      </c>
      <c r="B464" s="3" t="str">
        <f>VLOOKUP(A464,'Store Data'!$E:$F,2,0)</f>
        <v>Mercedes-Benz</v>
      </c>
      <c r="C464" s="10" t="s">
        <v>107</v>
      </c>
      <c r="D464" s="4">
        <v>24727</v>
      </c>
      <c r="E464" s="5">
        <v>62</v>
      </c>
      <c r="F464" s="5">
        <v>57</v>
      </c>
      <c r="G464" s="7">
        <v>2.3E-3</v>
      </c>
      <c r="H464" s="5">
        <v>45</v>
      </c>
      <c r="I464" s="7">
        <v>0.78939999999999999</v>
      </c>
      <c r="J464" s="5">
        <v>4</v>
      </c>
      <c r="K464" s="5">
        <v>1</v>
      </c>
      <c r="L464" t="s">
        <v>126</v>
      </c>
      <c r="M464" s="9">
        <v>2024</v>
      </c>
      <c r="N464" t="str">
        <f>VLOOKUP(A464,'Store Data'!$A:$B,2,0)</f>
        <v>Arizona</v>
      </c>
    </row>
    <row r="465" spans="1:14" ht="21" x14ac:dyDescent="0.2">
      <c r="A465" s="3" t="s">
        <v>42</v>
      </c>
      <c r="B465" s="3" t="str">
        <f>VLOOKUP(A465,'Store Data'!$E:$F,2,0)</f>
        <v>Mercedes-Benz</v>
      </c>
      <c r="C465" s="3" t="s">
        <v>107</v>
      </c>
      <c r="D465" s="4">
        <v>36044</v>
      </c>
      <c r="E465" s="5">
        <v>102</v>
      </c>
      <c r="F465" s="5">
        <v>89</v>
      </c>
      <c r="G465" s="7">
        <v>2.3999999999999998E-3</v>
      </c>
      <c r="H465" s="5">
        <v>72</v>
      </c>
      <c r="I465" s="7">
        <v>0.80889999999999995</v>
      </c>
      <c r="J465" s="5">
        <v>1</v>
      </c>
      <c r="K465" s="5">
        <v>0</v>
      </c>
      <c r="L465" t="s">
        <v>126</v>
      </c>
      <c r="M465" s="9">
        <v>2024</v>
      </c>
      <c r="N465" t="str">
        <f>VLOOKUP(A465,'Store Data'!$A:$B,2,0)</f>
        <v>Arizona</v>
      </c>
    </row>
    <row r="466" spans="1:14" ht="21" x14ac:dyDescent="0.2">
      <c r="A466" s="3" t="s">
        <v>43</v>
      </c>
      <c r="B466" s="3" t="str">
        <f>VLOOKUP(A466,'Store Data'!$E:$F,2,0)</f>
        <v>Mercedes-Benz</v>
      </c>
      <c r="C466" s="10" t="s">
        <v>107</v>
      </c>
      <c r="D466" s="4">
        <v>26297</v>
      </c>
      <c r="E466" s="5">
        <v>88</v>
      </c>
      <c r="F466" s="5">
        <v>71</v>
      </c>
      <c r="G466" s="7">
        <v>2.5999999999999999E-3</v>
      </c>
      <c r="H466" s="5">
        <v>59</v>
      </c>
      <c r="I466" s="7">
        <v>0.83089999999999997</v>
      </c>
      <c r="J466" s="5">
        <v>6</v>
      </c>
      <c r="K466" s="5">
        <v>1</v>
      </c>
      <c r="L466" t="s">
        <v>126</v>
      </c>
      <c r="M466" s="9">
        <v>2024</v>
      </c>
      <c r="N466" t="str">
        <f>VLOOKUP(A466,'Store Data'!$A:$B,2,0)</f>
        <v>Southern CA</v>
      </c>
    </row>
    <row r="467" spans="1:14" ht="21" x14ac:dyDescent="0.2">
      <c r="A467" s="3" t="s">
        <v>60</v>
      </c>
      <c r="B467" s="3" t="str">
        <f>VLOOKUP(A467,'Store Data'!$E:$F,2,0)</f>
        <v>BMW</v>
      </c>
      <c r="C467" s="10" t="s">
        <v>107</v>
      </c>
      <c r="D467" s="4">
        <v>33046</v>
      </c>
      <c r="E467" s="5">
        <v>130</v>
      </c>
      <c r="F467" s="5">
        <v>120</v>
      </c>
      <c r="G467" s="7">
        <v>3.5999999999999999E-3</v>
      </c>
      <c r="H467" s="5">
        <v>99</v>
      </c>
      <c r="I467" s="7">
        <v>0.82499999999999996</v>
      </c>
      <c r="J467" s="5">
        <v>16</v>
      </c>
      <c r="K467" s="5">
        <v>0</v>
      </c>
      <c r="L467" t="s">
        <v>126</v>
      </c>
      <c r="M467" s="9">
        <v>2024</v>
      </c>
      <c r="N467" t="str">
        <f>VLOOKUP(A467,'Store Data'!$A:$B,2,0)</f>
        <v>Northern CA</v>
      </c>
    </row>
    <row r="468" spans="1:14" ht="21" x14ac:dyDescent="0.2">
      <c r="A468" s="3" t="s">
        <v>62</v>
      </c>
      <c r="B468" s="3" t="str">
        <f>VLOOKUP(A468,'Store Data'!$E:$F,2,0)</f>
        <v>Porsche</v>
      </c>
      <c r="C468" s="3" t="s">
        <v>107</v>
      </c>
      <c r="D468" s="4">
        <v>27542</v>
      </c>
      <c r="E468" s="5">
        <v>90</v>
      </c>
      <c r="F468" s="5">
        <v>79</v>
      </c>
      <c r="G468" s="7">
        <v>2.8E-3</v>
      </c>
      <c r="H468" s="5">
        <v>58</v>
      </c>
      <c r="I468" s="7">
        <v>0.73409999999999997</v>
      </c>
      <c r="J468" s="5">
        <v>4</v>
      </c>
      <c r="K468" s="5">
        <v>0</v>
      </c>
      <c r="L468" t="s">
        <v>126</v>
      </c>
      <c r="M468" s="9">
        <v>2024</v>
      </c>
      <c r="N468" t="str">
        <f>VLOOKUP(A468,'Store Data'!$A:$B,2,0)</f>
        <v>Arizona</v>
      </c>
    </row>
    <row r="469" spans="1:14" ht="21" x14ac:dyDescent="0.2">
      <c r="A469" s="3" t="s">
        <v>64</v>
      </c>
      <c r="B469" s="3" t="str">
        <f>VLOOKUP(A469,'Store Data'!$E:$F,2,0)</f>
        <v>Porsche</v>
      </c>
      <c r="C469" s="10" t="s">
        <v>107</v>
      </c>
      <c r="D469" s="4">
        <v>19142</v>
      </c>
      <c r="E469" s="5">
        <v>32</v>
      </c>
      <c r="F469" s="5">
        <v>25</v>
      </c>
      <c r="G469" s="7">
        <v>1.2999999999999999E-3</v>
      </c>
      <c r="H469" s="5">
        <v>20</v>
      </c>
      <c r="I469" s="7">
        <v>0.8</v>
      </c>
      <c r="J469" s="5">
        <v>2</v>
      </c>
      <c r="K469" s="5">
        <v>0</v>
      </c>
      <c r="L469" t="s">
        <v>126</v>
      </c>
      <c r="M469" s="9">
        <v>2024</v>
      </c>
      <c r="N469" t="str">
        <f>VLOOKUP(A469,'Store Data'!$A:$B,2,0)</f>
        <v>Northern CA</v>
      </c>
    </row>
    <row r="470" spans="1:14" ht="21" x14ac:dyDescent="0.2">
      <c r="A470" s="3" t="s">
        <v>66</v>
      </c>
      <c r="B470" s="3" t="str">
        <f>VLOOKUP(A470,'Store Data'!$E:$F,2,0)</f>
        <v>Honda</v>
      </c>
      <c r="C470" s="10" t="s">
        <v>107</v>
      </c>
      <c r="D470" s="4">
        <v>41423</v>
      </c>
      <c r="E470" s="5">
        <v>236</v>
      </c>
      <c r="F470" s="5">
        <v>206</v>
      </c>
      <c r="G470" s="7">
        <v>4.8999999999999998E-3</v>
      </c>
      <c r="H470" s="5">
        <v>177</v>
      </c>
      <c r="I470" s="7">
        <v>0.85919999999999996</v>
      </c>
      <c r="J470" s="5">
        <v>40</v>
      </c>
      <c r="K470" s="5">
        <v>0</v>
      </c>
      <c r="L470" t="s">
        <v>126</v>
      </c>
      <c r="M470" s="9">
        <v>2024</v>
      </c>
      <c r="N470" t="str">
        <f>VLOOKUP(A470,'Store Data'!$A:$B,2,0)</f>
        <v>Texas</v>
      </c>
    </row>
    <row r="471" spans="1:14" ht="21" x14ac:dyDescent="0.2">
      <c r="A471" s="3" t="s">
        <v>67</v>
      </c>
      <c r="B471" s="3" t="str">
        <f>VLOOKUP(A471,'Store Data'!$E:$F,2,0)</f>
        <v>Hyundai</v>
      </c>
      <c r="C471" s="10" t="s">
        <v>107</v>
      </c>
      <c r="D471" s="4">
        <v>18030</v>
      </c>
      <c r="E471" s="5">
        <v>159</v>
      </c>
      <c r="F471" s="5">
        <v>144</v>
      </c>
      <c r="G471" s="7">
        <v>7.9000000000000008E-3</v>
      </c>
      <c r="H471" s="5">
        <v>105</v>
      </c>
      <c r="I471" s="7">
        <v>0.72909999999999997</v>
      </c>
      <c r="J471" s="5">
        <v>6</v>
      </c>
      <c r="K471" s="5">
        <v>0</v>
      </c>
      <c r="L471" t="s">
        <v>126</v>
      </c>
      <c r="M471" s="9">
        <v>2024</v>
      </c>
      <c r="N471" t="str">
        <f>VLOOKUP(A471,'Store Data'!$A:$B,2,0)</f>
        <v>Texas</v>
      </c>
    </row>
    <row r="472" spans="1:14" ht="21" x14ac:dyDescent="0.2">
      <c r="A472" s="3" t="s">
        <v>68</v>
      </c>
      <c r="B472" s="3" t="str">
        <f>VLOOKUP(A472,'Store Data'!$E:$F,2,0)</f>
        <v>Toyota</v>
      </c>
      <c r="C472" s="10" t="s">
        <v>107</v>
      </c>
      <c r="D472" s="4">
        <v>37593</v>
      </c>
      <c r="E472" s="5">
        <v>207</v>
      </c>
      <c r="F472" s="5">
        <v>184</v>
      </c>
      <c r="G472" s="7">
        <v>4.7999999999999996E-3</v>
      </c>
      <c r="H472" s="5">
        <v>89</v>
      </c>
      <c r="I472" s="7">
        <v>0.48359999999999997</v>
      </c>
      <c r="J472" s="5">
        <v>14</v>
      </c>
      <c r="K472" s="5">
        <v>0</v>
      </c>
      <c r="L472" t="s">
        <v>126</v>
      </c>
      <c r="M472" s="9">
        <v>2024</v>
      </c>
      <c r="N472" t="str">
        <f>VLOOKUP(A472,'Store Data'!$A:$B,2,0)</f>
        <v>Texas</v>
      </c>
    </row>
    <row r="473" spans="1:14" ht="21" x14ac:dyDescent="0.2">
      <c r="A473" s="3" t="s">
        <v>69</v>
      </c>
      <c r="B473" s="3" t="str">
        <f>VLOOKUP(A473,'Store Data'!$E:$F,2,0)</f>
        <v>Maserati</v>
      </c>
      <c r="C473" s="3" t="s">
        <v>107</v>
      </c>
      <c r="D473" s="4">
        <v>17323</v>
      </c>
      <c r="E473" s="5">
        <v>16</v>
      </c>
      <c r="F473" s="5">
        <v>11</v>
      </c>
      <c r="G473" s="7">
        <v>5.9999999999999995E-4</v>
      </c>
      <c r="H473" s="5">
        <v>8</v>
      </c>
      <c r="I473" s="7">
        <v>0.72719999999999996</v>
      </c>
      <c r="J473" s="5">
        <v>0</v>
      </c>
      <c r="K473" s="5">
        <v>0</v>
      </c>
      <c r="L473" t="s">
        <v>126</v>
      </c>
      <c r="M473" s="9">
        <v>2024</v>
      </c>
      <c r="N473" t="str">
        <f>VLOOKUP(A473,'Store Data'!$A:$B,2,0)</f>
        <v>Arizona</v>
      </c>
    </row>
    <row r="474" spans="1:14" ht="21" x14ac:dyDescent="0.2">
      <c r="A474" s="3" t="s">
        <v>70</v>
      </c>
      <c r="B474" s="3" t="str">
        <f>VLOOKUP(A474,'Store Data'!$E:$F,2,0)</f>
        <v>Subaru</v>
      </c>
      <c r="C474" s="10" t="s">
        <v>107</v>
      </c>
      <c r="D474" s="4">
        <v>20890</v>
      </c>
      <c r="E474" s="5">
        <v>50</v>
      </c>
      <c r="F474" s="5">
        <v>44</v>
      </c>
      <c r="G474" s="7">
        <v>2.0999999999999999E-3</v>
      </c>
      <c r="H474" s="5">
        <v>32</v>
      </c>
      <c r="I474" s="7">
        <v>0.72719999999999996</v>
      </c>
      <c r="J474" s="5">
        <v>1</v>
      </c>
      <c r="K474" s="5">
        <v>0</v>
      </c>
      <c r="L474" t="s">
        <v>126</v>
      </c>
      <c r="M474" s="9">
        <v>2024</v>
      </c>
      <c r="N474" t="str">
        <f>VLOOKUP(A474,'Store Data'!$A:$B,2,0)</f>
        <v>Orange County</v>
      </c>
    </row>
    <row r="475" spans="1:14" ht="21" x14ac:dyDescent="0.2">
      <c r="A475" s="3" t="s">
        <v>118</v>
      </c>
      <c r="B475" s="3" t="str">
        <f>VLOOKUP(A475,'Store Data'!$E:$F,2,0)</f>
        <v>Honda</v>
      </c>
      <c r="C475" s="10" t="s">
        <v>107</v>
      </c>
      <c r="D475" s="4">
        <v>62079</v>
      </c>
      <c r="E475" s="5">
        <v>194</v>
      </c>
      <c r="F475" s="5">
        <v>170</v>
      </c>
      <c r="G475" s="7">
        <v>2.7000000000000001E-3</v>
      </c>
      <c r="H475" s="5">
        <v>119</v>
      </c>
      <c r="I475" s="7">
        <v>0.7</v>
      </c>
      <c r="J475" s="5">
        <v>9</v>
      </c>
      <c r="K475" s="5">
        <v>3</v>
      </c>
      <c r="L475" t="s">
        <v>126</v>
      </c>
      <c r="M475" s="9">
        <v>2024</v>
      </c>
      <c r="N475" t="str">
        <f>VLOOKUP(A475,'Store Data'!$A:$B,2,0)</f>
        <v>Arizona</v>
      </c>
    </row>
    <row r="476" spans="1:14" ht="21" x14ac:dyDescent="0.2">
      <c r="A476" s="3" t="s">
        <v>73</v>
      </c>
      <c r="B476" s="3" t="str">
        <f>VLOOKUP(A476,'Store Data'!$E:$F,2,0)</f>
        <v>Toyota</v>
      </c>
      <c r="C476" s="3" t="s">
        <v>107</v>
      </c>
      <c r="D476" s="4">
        <v>26887</v>
      </c>
      <c r="E476" s="5">
        <v>90</v>
      </c>
      <c r="F476" s="5">
        <v>83</v>
      </c>
      <c r="G476" s="7">
        <v>3.0000000000000001E-3</v>
      </c>
      <c r="H476" s="5">
        <v>64</v>
      </c>
      <c r="I476" s="7">
        <v>0.77100000000000002</v>
      </c>
      <c r="J476" s="5">
        <v>3</v>
      </c>
      <c r="K476" s="5">
        <v>0</v>
      </c>
      <c r="L476" t="s">
        <v>126</v>
      </c>
      <c r="M476" s="9">
        <v>2024</v>
      </c>
      <c r="N476" t="str">
        <f>VLOOKUP(A476,'Store Data'!$A:$B,2,0)</f>
        <v>Northern CA</v>
      </c>
    </row>
    <row r="477" spans="1:14" ht="21" x14ac:dyDescent="0.2">
      <c r="A477" s="3" t="s">
        <v>75</v>
      </c>
      <c r="B477" s="3" t="str">
        <f>VLOOKUP(A477,'Store Data'!$E:$F,2,0)</f>
        <v>Toyota</v>
      </c>
      <c r="C477" s="10" t="s">
        <v>107</v>
      </c>
      <c r="D477" s="4">
        <v>35785</v>
      </c>
      <c r="E477" s="5">
        <v>141</v>
      </c>
      <c r="F477" s="5">
        <v>123</v>
      </c>
      <c r="G477" s="7">
        <v>3.3999999999999998E-3</v>
      </c>
      <c r="H477" s="5">
        <v>111</v>
      </c>
      <c r="I477" s="7">
        <v>0.90239999999999998</v>
      </c>
      <c r="J477" s="5">
        <v>7</v>
      </c>
      <c r="K477" s="5">
        <v>1</v>
      </c>
      <c r="L477" t="s">
        <v>126</v>
      </c>
      <c r="M477" s="9">
        <v>2024</v>
      </c>
      <c r="N477" t="str">
        <f>VLOOKUP(A477,'Store Data'!$A:$B,2,0)</f>
        <v>Texas</v>
      </c>
    </row>
    <row r="478" spans="1:14" ht="21" x14ac:dyDescent="0.2">
      <c r="A478" s="3" t="s">
        <v>77</v>
      </c>
      <c r="B478" s="3" t="str">
        <f>VLOOKUP(A478,'Store Data'!$E:$F,2,0)</f>
        <v>Toyota</v>
      </c>
      <c r="C478" s="10" t="s">
        <v>107</v>
      </c>
      <c r="D478" s="4">
        <v>24979</v>
      </c>
      <c r="E478" s="5">
        <v>110</v>
      </c>
      <c r="F478" s="5">
        <v>92</v>
      </c>
      <c r="G478" s="7">
        <v>3.5999999999999999E-3</v>
      </c>
      <c r="H478" s="5">
        <v>64</v>
      </c>
      <c r="I478" s="7">
        <v>0.6956</v>
      </c>
      <c r="J478" s="5">
        <v>5</v>
      </c>
      <c r="K478" s="5">
        <v>0</v>
      </c>
      <c r="L478" t="s">
        <v>126</v>
      </c>
      <c r="M478" s="9">
        <v>2024</v>
      </c>
      <c r="N478" t="str">
        <f>VLOOKUP(A478,'Store Data'!$A:$B,2,0)</f>
        <v>Arizona</v>
      </c>
    </row>
    <row r="479" spans="1:14" ht="21" x14ac:dyDescent="0.2">
      <c r="A479" s="3" t="s">
        <v>79</v>
      </c>
      <c r="B479" s="3" t="str">
        <f>VLOOKUP(A479,'Store Data'!$E:$F,2,0)</f>
        <v>Volkswagen</v>
      </c>
      <c r="C479" s="3" t="s">
        <v>107</v>
      </c>
      <c r="D479" s="4">
        <v>25394</v>
      </c>
      <c r="E479" s="5">
        <v>44</v>
      </c>
      <c r="F479" s="5">
        <v>32</v>
      </c>
      <c r="G479" s="7">
        <v>1.1999999999999999E-3</v>
      </c>
      <c r="H479" s="5">
        <v>21</v>
      </c>
      <c r="I479" s="7">
        <v>0.65620000000000001</v>
      </c>
      <c r="J479" s="5">
        <v>2</v>
      </c>
      <c r="K479" s="5">
        <v>0</v>
      </c>
      <c r="L479" t="s">
        <v>126</v>
      </c>
      <c r="M479" s="9">
        <v>2024</v>
      </c>
      <c r="N479" t="str">
        <f>VLOOKUP(A479,'Store Data'!$A:$B,2,0)</f>
        <v>Arizona</v>
      </c>
    </row>
    <row r="480" spans="1:14" ht="21" x14ac:dyDescent="0.2">
      <c r="A480" s="3" t="s">
        <v>81</v>
      </c>
      <c r="B480" s="3" t="str">
        <f>VLOOKUP(A480,'Store Data'!$E:$F,2,0)</f>
        <v>Volkswagen</v>
      </c>
      <c r="C480" s="10" t="s">
        <v>107</v>
      </c>
      <c r="D480" s="4">
        <v>25133</v>
      </c>
      <c r="E480" s="5">
        <v>60</v>
      </c>
      <c r="F480" s="5">
        <v>51</v>
      </c>
      <c r="G480" s="7">
        <v>2E-3</v>
      </c>
      <c r="H480" s="5">
        <v>43</v>
      </c>
      <c r="I480" s="7">
        <v>0.84309999999999996</v>
      </c>
      <c r="J480" s="5">
        <v>3</v>
      </c>
      <c r="K480" s="5">
        <v>0</v>
      </c>
      <c r="L480" t="s">
        <v>126</v>
      </c>
      <c r="M480" s="9">
        <v>2024</v>
      </c>
      <c r="N480" t="str">
        <f>VLOOKUP(A480,'Store Data'!$A:$B,2,0)</f>
        <v>Orange County</v>
      </c>
    </row>
    <row r="481" spans="1:14" ht="21" x14ac:dyDescent="0.2">
      <c r="A481" t="s">
        <v>11</v>
      </c>
      <c r="B481" s="3" t="str">
        <f>VLOOKUP(A481,'Store Data'!$E:$F,2,0)</f>
        <v>Acura</v>
      </c>
      <c r="C481" s="10" t="s">
        <v>107</v>
      </c>
      <c r="D481" s="46">
        <v>22882</v>
      </c>
      <c r="E481">
        <v>80</v>
      </c>
      <c r="F481">
        <v>65</v>
      </c>
      <c r="G481" s="6">
        <v>2.8E-3</v>
      </c>
      <c r="H481">
        <v>54</v>
      </c>
      <c r="I481" s="6">
        <v>0.83069999999999999</v>
      </c>
      <c r="J481">
        <v>7</v>
      </c>
      <c r="K481">
        <v>0</v>
      </c>
      <c r="L481" t="s">
        <v>127</v>
      </c>
      <c r="M481" s="9">
        <v>2024</v>
      </c>
      <c r="N481" t="str">
        <f>VLOOKUP(A481,'Store Data'!$A:$B,2,0)</f>
        <v>Arizona</v>
      </c>
    </row>
    <row r="482" spans="1:14" ht="21" x14ac:dyDescent="0.2">
      <c r="A482" t="s">
        <v>16</v>
      </c>
      <c r="B482" s="3" t="str">
        <f>VLOOKUP(A482,'Store Data'!$E:$F,2,0)</f>
        <v>Acura</v>
      </c>
      <c r="C482" s="3" t="s">
        <v>107</v>
      </c>
      <c r="D482" s="46">
        <v>12510</v>
      </c>
      <c r="E482">
        <v>32</v>
      </c>
      <c r="F482">
        <v>22</v>
      </c>
      <c r="G482" s="6">
        <v>1.6999999999999999E-3</v>
      </c>
      <c r="H482">
        <v>18</v>
      </c>
      <c r="I482" s="6">
        <v>0.81810000000000005</v>
      </c>
      <c r="J482">
        <v>1</v>
      </c>
      <c r="K482">
        <v>1</v>
      </c>
      <c r="L482" t="s">
        <v>127</v>
      </c>
      <c r="M482" s="9">
        <v>2024</v>
      </c>
      <c r="N482" t="str">
        <f>VLOOKUP(A482,'Store Data'!$A:$B,2,0)</f>
        <v>Southern CA</v>
      </c>
    </row>
    <row r="483" spans="1:14" ht="21" x14ac:dyDescent="0.2">
      <c r="A483" t="s">
        <v>17</v>
      </c>
      <c r="B483" s="3" t="str">
        <f>VLOOKUP(A483,'Store Data'!$E:$F,2,0)</f>
        <v>Audi</v>
      </c>
      <c r="C483" s="10" t="s">
        <v>107</v>
      </c>
      <c r="D483" s="46">
        <v>13124</v>
      </c>
      <c r="E483">
        <v>48</v>
      </c>
      <c r="F483">
        <v>39</v>
      </c>
      <c r="G483" s="6">
        <v>2.8999999999999998E-3</v>
      </c>
      <c r="H483">
        <v>27</v>
      </c>
      <c r="I483" s="6">
        <v>0.69230000000000003</v>
      </c>
      <c r="J483">
        <v>7</v>
      </c>
      <c r="K483">
        <v>1</v>
      </c>
      <c r="L483" t="s">
        <v>127</v>
      </c>
      <c r="M483" s="9">
        <v>2024</v>
      </c>
      <c r="N483" t="str">
        <f>VLOOKUP(A483,'Store Data'!$A:$B,2,0)</f>
        <v>Arizona</v>
      </c>
    </row>
    <row r="484" spans="1:14" ht="21" x14ac:dyDescent="0.2">
      <c r="A484" t="s">
        <v>18</v>
      </c>
      <c r="B484" s="3" t="str">
        <f>VLOOKUP(A484,'Store Data'!$E:$F,2,0)</f>
        <v>Audi</v>
      </c>
      <c r="C484" s="10" t="s">
        <v>107</v>
      </c>
      <c r="D484" s="46">
        <v>10254</v>
      </c>
      <c r="E484">
        <v>33</v>
      </c>
      <c r="F484">
        <v>24</v>
      </c>
      <c r="G484" s="6">
        <v>2.3E-3</v>
      </c>
      <c r="H484">
        <v>21</v>
      </c>
      <c r="I484" s="6">
        <v>0.875</v>
      </c>
      <c r="J484">
        <v>2</v>
      </c>
      <c r="K484">
        <v>0</v>
      </c>
      <c r="L484" t="s">
        <v>127</v>
      </c>
      <c r="M484" s="9">
        <v>2024</v>
      </c>
      <c r="N484" t="str">
        <f>VLOOKUP(A484,'Store Data'!$A:$B,2,0)</f>
        <v>Southern CA</v>
      </c>
    </row>
    <row r="485" spans="1:14" ht="21" x14ac:dyDescent="0.2">
      <c r="A485" t="s">
        <v>19</v>
      </c>
      <c r="B485" s="3" t="str">
        <f>VLOOKUP(A485,'Store Data'!$E:$F,2,0)</f>
        <v>Audi</v>
      </c>
      <c r="C485" s="3" t="s">
        <v>107</v>
      </c>
      <c r="D485" s="46">
        <v>10182</v>
      </c>
      <c r="E485">
        <v>27</v>
      </c>
      <c r="F485">
        <v>24</v>
      </c>
      <c r="G485" s="6">
        <v>2.3E-3</v>
      </c>
      <c r="H485">
        <v>20</v>
      </c>
      <c r="I485" s="6">
        <v>0.83330000000000004</v>
      </c>
      <c r="J485">
        <v>0</v>
      </c>
      <c r="K485">
        <v>0</v>
      </c>
      <c r="L485" t="s">
        <v>127</v>
      </c>
      <c r="M485" s="9">
        <v>2024</v>
      </c>
      <c r="N485" t="str">
        <f>VLOOKUP(A485,'Store Data'!$A:$B,2,0)</f>
        <v>Orange County</v>
      </c>
    </row>
    <row r="486" spans="1:14" ht="21" x14ac:dyDescent="0.2">
      <c r="A486" t="s">
        <v>20</v>
      </c>
      <c r="B486" s="3" t="str">
        <f>VLOOKUP(A486,'Store Data'!$E:$F,2,0)</f>
        <v>Audi</v>
      </c>
      <c r="C486" s="10" t="s">
        <v>107</v>
      </c>
      <c r="D486" s="46">
        <v>20173</v>
      </c>
      <c r="E486">
        <v>68</v>
      </c>
      <c r="F486">
        <v>51</v>
      </c>
      <c r="G486" s="6">
        <v>2.5000000000000001E-3</v>
      </c>
      <c r="H486">
        <v>40</v>
      </c>
      <c r="I486" s="6">
        <v>0.7843</v>
      </c>
      <c r="J486">
        <v>10</v>
      </c>
      <c r="K486">
        <v>0</v>
      </c>
      <c r="L486" t="s">
        <v>127</v>
      </c>
      <c r="M486" s="9">
        <v>2024</v>
      </c>
      <c r="N486" t="str">
        <f>VLOOKUP(A486,'Store Data'!$A:$B,2,0)</f>
        <v>Arizona</v>
      </c>
    </row>
    <row r="487" spans="1:14" ht="21" x14ac:dyDescent="0.2">
      <c r="A487" t="s">
        <v>21</v>
      </c>
      <c r="B487" s="3" t="str">
        <f>VLOOKUP(A487,'Store Data'!$E:$F,2,0)</f>
        <v>Audi</v>
      </c>
      <c r="C487" s="10" t="s">
        <v>107</v>
      </c>
      <c r="D487" s="46">
        <v>14659</v>
      </c>
      <c r="E487">
        <v>65</v>
      </c>
      <c r="F487">
        <v>54</v>
      </c>
      <c r="G487" s="6">
        <v>3.5999999999999999E-3</v>
      </c>
      <c r="H487">
        <v>48</v>
      </c>
      <c r="I487" s="6">
        <v>0.88880000000000003</v>
      </c>
      <c r="J487">
        <v>4</v>
      </c>
      <c r="K487">
        <v>0</v>
      </c>
      <c r="L487" t="s">
        <v>127</v>
      </c>
      <c r="M487" s="9">
        <v>2024</v>
      </c>
      <c r="N487" t="str">
        <f>VLOOKUP(A487,'Store Data'!$A:$B,2,0)</f>
        <v>Orange County</v>
      </c>
    </row>
    <row r="488" spans="1:14" ht="21" x14ac:dyDescent="0.2">
      <c r="A488" t="s">
        <v>110</v>
      </c>
      <c r="B488" s="3" t="str">
        <f>VLOOKUP(A488,'Store Data'!$E:$F,2,0)</f>
        <v>Audi</v>
      </c>
      <c r="C488" s="3" t="s">
        <v>107</v>
      </c>
      <c r="D488" s="46">
        <v>31101</v>
      </c>
      <c r="E488">
        <v>116</v>
      </c>
      <c r="F488">
        <v>107</v>
      </c>
      <c r="G488" s="6">
        <v>3.3999999999999998E-3</v>
      </c>
      <c r="H488">
        <v>93</v>
      </c>
      <c r="I488" s="6">
        <v>0.86909999999999998</v>
      </c>
      <c r="J488">
        <v>19</v>
      </c>
      <c r="K488">
        <v>0</v>
      </c>
      <c r="L488" t="s">
        <v>127</v>
      </c>
      <c r="M488" s="9">
        <v>2024</v>
      </c>
      <c r="N488" t="str">
        <f>VLOOKUP(A488,'Store Data'!$A:$B,2,0)</f>
        <v>Northern CA</v>
      </c>
    </row>
    <row r="489" spans="1:14" ht="21" x14ac:dyDescent="0.2">
      <c r="A489" t="s">
        <v>22</v>
      </c>
      <c r="B489" s="3" t="str">
        <f>VLOOKUP(A489,'Store Data'!$E:$F,2,0)</f>
        <v>BMW</v>
      </c>
      <c r="C489" s="10" t="s">
        <v>107</v>
      </c>
      <c r="D489" s="46">
        <v>46200</v>
      </c>
      <c r="E489">
        <v>312</v>
      </c>
      <c r="F489">
        <v>271</v>
      </c>
      <c r="G489" s="6">
        <v>5.7999999999999996E-3</v>
      </c>
      <c r="H489">
        <v>206</v>
      </c>
      <c r="I489" s="6">
        <v>0.7601</v>
      </c>
      <c r="J489">
        <v>26</v>
      </c>
      <c r="K489">
        <v>2</v>
      </c>
      <c r="L489" t="s">
        <v>127</v>
      </c>
      <c r="M489" s="9">
        <v>2024</v>
      </c>
      <c r="N489" t="str">
        <f>VLOOKUP(A489,'Store Data'!$A:$B,2,0)</f>
        <v>Arizona</v>
      </c>
    </row>
    <row r="490" spans="1:14" ht="21" x14ac:dyDescent="0.2">
      <c r="A490" t="s">
        <v>23</v>
      </c>
      <c r="B490" s="3" t="str">
        <f>VLOOKUP(A490,'Store Data'!$E:$F,2,0)</f>
        <v>BMW</v>
      </c>
      <c r="C490" s="10" t="s">
        <v>107</v>
      </c>
      <c r="D490" s="46">
        <v>54220</v>
      </c>
      <c r="E490">
        <v>157</v>
      </c>
      <c r="F490">
        <v>130</v>
      </c>
      <c r="G490" s="6">
        <v>2.3E-3</v>
      </c>
      <c r="H490">
        <v>109</v>
      </c>
      <c r="I490" s="6">
        <v>0.83840000000000003</v>
      </c>
      <c r="J490">
        <v>1</v>
      </c>
      <c r="K490">
        <v>0</v>
      </c>
      <c r="L490" t="s">
        <v>127</v>
      </c>
      <c r="M490" s="9">
        <v>2024</v>
      </c>
      <c r="N490" t="str">
        <f>VLOOKUP(A490,'Store Data'!$A:$B,2,0)</f>
        <v>Texas</v>
      </c>
    </row>
    <row r="491" spans="1:14" ht="21" x14ac:dyDescent="0.2">
      <c r="A491" t="s">
        <v>24</v>
      </c>
      <c r="B491" s="3" t="str">
        <f>VLOOKUP(A491,'Store Data'!$E:$F,2,0)</f>
        <v>BMW</v>
      </c>
      <c r="C491" s="3" t="s">
        <v>107</v>
      </c>
      <c r="D491" s="46">
        <v>28143</v>
      </c>
      <c r="E491">
        <v>48</v>
      </c>
      <c r="F491">
        <v>42</v>
      </c>
      <c r="G491" s="6">
        <v>1.4E-3</v>
      </c>
      <c r="H491">
        <v>35</v>
      </c>
      <c r="I491" s="6">
        <v>0.83330000000000004</v>
      </c>
      <c r="J491">
        <v>2</v>
      </c>
      <c r="K491">
        <v>0</v>
      </c>
      <c r="L491" t="s">
        <v>127</v>
      </c>
      <c r="M491" s="9">
        <v>2024</v>
      </c>
      <c r="N491" t="str">
        <f>VLOOKUP(A491,'Store Data'!$A:$B,2,0)</f>
        <v>Southern CA</v>
      </c>
    </row>
    <row r="492" spans="1:14" ht="21" x14ac:dyDescent="0.2">
      <c r="A492" t="s">
        <v>25</v>
      </c>
      <c r="B492" s="3" t="str">
        <f>VLOOKUP(A492,'Store Data'!$E:$F,2,0)</f>
        <v>BMW</v>
      </c>
      <c r="C492" s="10" t="s">
        <v>107</v>
      </c>
      <c r="D492" s="46">
        <v>49899</v>
      </c>
      <c r="E492">
        <v>145</v>
      </c>
      <c r="F492">
        <v>132</v>
      </c>
      <c r="G492" s="6">
        <v>2.5999999999999999E-3</v>
      </c>
      <c r="H492">
        <v>107</v>
      </c>
      <c r="I492" s="6">
        <v>0.81059999999999999</v>
      </c>
      <c r="J492">
        <v>16</v>
      </c>
      <c r="K492">
        <v>1</v>
      </c>
      <c r="L492" t="s">
        <v>127</v>
      </c>
      <c r="M492" s="9">
        <v>2024</v>
      </c>
      <c r="N492" t="str">
        <f>VLOOKUP(A492,'Store Data'!$A:$B,2,0)</f>
        <v>Orange County</v>
      </c>
    </row>
    <row r="493" spans="1:14" ht="21" x14ac:dyDescent="0.2">
      <c r="A493" t="s">
        <v>26</v>
      </c>
      <c r="B493" s="3" t="str">
        <f>VLOOKUP(A493,'Store Data'!$E:$F,2,0)</f>
        <v>BMW</v>
      </c>
      <c r="C493" s="10" t="s">
        <v>107</v>
      </c>
      <c r="D493" s="46">
        <v>45290</v>
      </c>
      <c r="E493">
        <v>177</v>
      </c>
      <c r="F493">
        <v>158</v>
      </c>
      <c r="G493" s="6">
        <v>3.3999999999999998E-3</v>
      </c>
      <c r="H493">
        <v>126</v>
      </c>
      <c r="I493" s="6">
        <v>0.7974</v>
      </c>
      <c r="J493">
        <v>21</v>
      </c>
      <c r="K493">
        <v>0</v>
      </c>
      <c r="L493" t="s">
        <v>127</v>
      </c>
      <c r="M493" s="9">
        <v>2024</v>
      </c>
      <c r="N493" t="str">
        <f>VLOOKUP(A493,'Store Data'!$A:$B,2,0)</f>
        <v>Southern CA</v>
      </c>
    </row>
    <row r="494" spans="1:14" ht="21" x14ac:dyDescent="0.2">
      <c r="A494" t="s">
        <v>123</v>
      </c>
      <c r="B494" s="3" t="str">
        <f>VLOOKUP(A494,'Store Data'!$E:$F,2,0)</f>
        <v>Acura</v>
      </c>
      <c r="C494" s="3" t="s">
        <v>107</v>
      </c>
      <c r="D494" s="46">
        <v>13778</v>
      </c>
      <c r="E494">
        <v>40</v>
      </c>
      <c r="F494">
        <v>31</v>
      </c>
      <c r="G494" s="6">
        <v>2.2000000000000001E-3</v>
      </c>
      <c r="H494">
        <v>30</v>
      </c>
      <c r="I494" s="6">
        <v>0.9677</v>
      </c>
      <c r="J494">
        <v>1</v>
      </c>
      <c r="K494">
        <v>0</v>
      </c>
      <c r="L494" t="s">
        <v>127</v>
      </c>
      <c r="M494" s="9">
        <v>2024</v>
      </c>
      <c r="N494" t="str">
        <f>VLOOKUP(A494,'Store Data'!$A:$B,2,0)</f>
        <v>Northern CA</v>
      </c>
    </row>
    <row r="495" spans="1:14" ht="21" x14ac:dyDescent="0.2">
      <c r="A495" t="s">
        <v>27</v>
      </c>
      <c r="B495" s="3" t="str">
        <f>VLOOKUP(A495,'Store Data'!$E:$F,2,0)</f>
        <v>Honda</v>
      </c>
      <c r="C495" s="10" t="s">
        <v>107</v>
      </c>
      <c r="D495" s="46">
        <v>42203</v>
      </c>
      <c r="E495">
        <v>219</v>
      </c>
      <c r="F495">
        <v>192</v>
      </c>
      <c r="G495" s="6">
        <v>4.4999999999999997E-3</v>
      </c>
      <c r="H495">
        <v>168</v>
      </c>
      <c r="I495" s="6">
        <v>0.875</v>
      </c>
      <c r="J495">
        <v>30</v>
      </c>
      <c r="K495">
        <v>0</v>
      </c>
      <c r="L495" t="s">
        <v>127</v>
      </c>
      <c r="M495" s="9">
        <v>2024</v>
      </c>
      <c r="N495" t="str">
        <f>VLOOKUP(A495,'Store Data'!$A:$B,2,0)</f>
        <v>Northern CA</v>
      </c>
    </row>
    <row r="496" spans="1:14" ht="21" x14ac:dyDescent="0.2">
      <c r="A496" t="s">
        <v>28</v>
      </c>
      <c r="B496" s="3" t="str">
        <f>VLOOKUP(A496,'Store Data'!$E:$F,2,0)</f>
        <v>BMW</v>
      </c>
      <c r="C496" s="10" t="s">
        <v>107</v>
      </c>
      <c r="D496" s="46">
        <v>52292</v>
      </c>
      <c r="E496">
        <v>203</v>
      </c>
      <c r="F496">
        <v>171</v>
      </c>
      <c r="G496" s="6">
        <v>3.2000000000000002E-3</v>
      </c>
      <c r="H496">
        <v>130</v>
      </c>
      <c r="I496" s="6">
        <v>0.76019999999999999</v>
      </c>
      <c r="J496">
        <v>6</v>
      </c>
      <c r="K496">
        <v>0</v>
      </c>
      <c r="L496" t="s">
        <v>127</v>
      </c>
      <c r="M496" s="9">
        <v>2024</v>
      </c>
      <c r="N496" t="str">
        <f>VLOOKUP(A496,'Store Data'!$A:$B,2,0)</f>
        <v>Orange County</v>
      </c>
    </row>
    <row r="497" spans="1:14" ht="21" x14ac:dyDescent="0.2">
      <c r="A497" t="s">
        <v>29</v>
      </c>
      <c r="B497" s="3" t="str">
        <f>VLOOKUP(A497,'Store Data'!$E:$F,2,0)</f>
        <v>MINI</v>
      </c>
      <c r="C497" s="3" t="s">
        <v>107</v>
      </c>
      <c r="D497" s="46">
        <v>10914</v>
      </c>
      <c r="E497">
        <v>23</v>
      </c>
      <c r="F497">
        <v>22</v>
      </c>
      <c r="G497" s="6">
        <v>2E-3</v>
      </c>
      <c r="H497">
        <v>19</v>
      </c>
      <c r="I497" s="6">
        <v>0.86360000000000003</v>
      </c>
      <c r="J497">
        <v>3</v>
      </c>
      <c r="K497">
        <v>0</v>
      </c>
      <c r="L497" t="s">
        <v>127</v>
      </c>
      <c r="M497" s="9">
        <v>2024</v>
      </c>
      <c r="N497" t="str">
        <f>VLOOKUP(A497,'Store Data'!$A:$B,2,0)</f>
        <v>Orange County</v>
      </c>
    </row>
    <row r="498" spans="1:14" ht="21" x14ac:dyDescent="0.2">
      <c r="A498" t="s">
        <v>30</v>
      </c>
      <c r="B498" s="3" t="str">
        <f>VLOOKUP(A498,'Store Data'!$E:$F,2,0)</f>
        <v>Genesis</v>
      </c>
      <c r="C498" s="10" t="s">
        <v>107</v>
      </c>
      <c r="D498" s="46">
        <v>10869</v>
      </c>
      <c r="E498">
        <v>24</v>
      </c>
      <c r="F498">
        <v>23</v>
      </c>
      <c r="G498" s="6">
        <v>2.0999999999999999E-3</v>
      </c>
      <c r="H498">
        <v>18</v>
      </c>
      <c r="I498" s="6">
        <v>0.78259999999999996</v>
      </c>
      <c r="J498">
        <v>5</v>
      </c>
      <c r="K498">
        <v>0</v>
      </c>
      <c r="L498" t="s">
        <v>127</v>
      </c>
      <c r="M498" s="9">
        <v>2024</v>
      </c>
      <c r="N498" t="str">
        <f>VLOOKUP(A498,'Store Data'!$A:$B,2,0)</f>
        <v>Texas</v>
      </c>
    </row>
    <row r="499" spans="1:14" ht="21" x14ac:dyDescent="0.2">
      <c r="A499" t="s">
        <v>31</v>
      </c>
      <c r="B499" s="3" t="str">
        <f>VLOOKUP(A499,'Store Data'!$E:$F,2,0)</f>
        <v>Honda</v>
      </c>
      <c r="C499" s="10" t="s">
        <v>107</v>
      </c>
      <c r="D499" s="46">
        <v>40072</v>
      </c>
      <c r="E499">
        <v>237</v>
      </c>
      <c r="F499">
        <v>225</v>
      </c>
      <c r="G499" s="6">
        <v>5.5999999999999999E-3</v>
      </c>
      <c r="H499">
        <v>183</v>
      </c>
      <c r="I499" s="6">
        <v>0.81330000000000002</v>
      </c>
      <c r="J499">
        <v>44</v>
      </c>
      <c r="K499">
        <v>0</v>
      </c>
      <c r="L499" t="s">
        <v>127</v>
      </c>
      <c r="M499" s="9">
        <v>2024</v>
      </c>
      <c r="N499" t="str">
        <f>VLOOKUP(A499,'Store Data'!$A:$B,2,0)</f>
        <v>Texas</v>
      </c>
    </row>
    <row r="500" spans="1:14" ht="21" x14ac:dyDescent="0.2">
      <c r="A500" t="s">
        <v>32</v>
      </c>
      <c r="B500" s="3" t="str">
        <f>VLOOKUP(A500,'Store Data'!$E:$F,2,0)</f>
        <v>Honda</v>
      </c>
      <c r="C500" s="3" t="s">
        <v>107</v>
      </c>
      <c r="D500" s="46">
        <v>23435</v>
      </c>
      <c r="E500">
        <v>99</v>
      </c>
      <c r="F500">
        <v>87</v>
      </c>
      <c r="G500" s="6">
        <v>3.7000000000000002E-3</v>
      </c>
      <c r="H500">
        <v>74</v>
      </c>
      <c r="I500" s="6">
        <v>0.85050000000000003</v>
      </c>
      <c r="J500">
        <v>7</v>
      </c>
      <c r="K500">
        <v>0</v>
      </c>
      <c r="L500" t="s">
        <v>127</v>
      </c>
      <c r="M500" s="9">
        <v>2024</v>
      </c>
      <c r="N500" t="str">
        <f>VLOOKUP(A500,'Store Data'!$A:$B,2,0)</f>
        <v>Northern CA</v>
      </c>
    </row>
    <row r="501" spans="1:14" ht="21" x14ac:dyDescent="0.2">
      <c r="A501" t="s">
        <v>33</v>
      </c>
      <c r="B501" s="3" t="str">
        <f>VLOOKUP(A501,'Store Data'!$E:$F,2,0)</f>
        <v>Honda</v>
      </c>
      <c r="C501" s="10" t="s">
        <v>107</v>
      </c>
      <c r="D501" s="46">
        <v>29972</v>
      </c>
      <c r="E501">
        <v>60</v>
      </c>
      <c r="F501">
        <v>52</v>
      </c>
      <c r="G501" s="6">
        <v>1.6999999999999999E-3</v>
      </c>
      <c r="H501">
        <v>46</v>
      </c>
      <c r="I501" s="6">
        <v>0.88460000000000005</v>
      </c>
      <c r="J501">
        <v>0</v>
      </c>
      <c r="K501">
        <v>0</v>
      </c>
      <c r="L501" t="s">
        <v>127</v>
      </c>
      <c r="M501" s="9">
        <v>2024</v>
      </c>
      <c r="N501" t="str">
        <f>VLOOKUP(A501,'Store Data'!$A:$B,2,0)</f>
        <v>Southern CA</v>
      </c>
    </row>
    <row r="502" spans="1:14" ht="21" x14ac:dyDescent="0.2">
      <c r="A502" t="s">
        <v>34</v>
      </c>
      <c r="B502" s="3" t="str">
        <f>VLOOKUP(A502,'Store Data'!$E:$F,2,0)</f>
        <v>Hyundai</v>
      </c>
      <c r="C502" s="10" t="s">
        <v>107</v>
      </c>
      <c r="D502" s="46">
        <v>11836</v>
      </c>
      <c r="E502">
        <v>50</v>
      </c>
      <c r="F502">
        <v>44</v>
      </c>
      <c r="G502" s="6">
        <v>3.7000000000000002E-3</v>
      </c>
      <c r="H502">
        <v>25</v>
      </c>
      <c r="I502" s="6">
        <v>0.56810000000000005</v>
      </c>
      <c r="J502">
        <v>1</v>
      </c>
      <c r="K502">
        <v>0</v>
      </c>
      <c r="L502" t="s">
        <v>127</v>
      </c>
      <c r="M502" s="9">
        <v>2024</v>
      </c>
      <c r="N502" t="str">
        <f>VLOOKUP(A502,'Store Data'!$A:$B,2,0)</f>
        <v>Texas</v>
      </c>
    </row>
    <row r="503" spans="1:14" ht="21" x14ac:dyDescent="0.2">
      <c r="A503" t="s">
        <v>35</v>
      </c>
      <c r="B503" s="3" t="str">
        <f>VLOOKUP(A503,'Store Data'!$E:$F,2,0)</f>
        <v>Acura</v>
      </c>
      <c r="C503" s="3" t="s">
        <v>107</v>
      </c>
      <c r="D503" s="46">
        <v>12066</v>
      </c>
      <c r="E503">
        <v>40</v>
      </c>
      <c r="F503">
        <v>31</v>
      </c>
      <c r="G503" s="6">
        <v>2.5000000000000001E-3</v>
      </c>
      <c r="H503">
        <v>23</v>
      </c>
      <c r="I503" s="6">
        <v>0.7419</v>
      </c>
      <c r="J503">
        <v>4</v>
      </c>
      <c r="K503">
        <v>0</v>
      </c>
      <c r="L503" t="s">
        <v>127</v>
      </c>
      <c r="M503" s="9">
        <v>2024</v>
      </c>
      <c r="N503" t="str">
        <f>VLOOKUP(A503,'Store Data'!$A:$B,2,0)</f>
        <v>Southern CA</v>
      </c>
    </row>
    <row r="504" spans="1:14" ht="21" x14ac:dyDescent="0.2">
      <c r="A504" t="s">
        <v>36</v>
      </c>
      <c r="B504" s="3" t="str">
        <f>VLOOKUP(A504,'Store Data'!$E:$F,2,0)</f>
        <v>Toyota</v>
      </c>
      <c r="C504" s="10" t="s">
        <v>107</v>
      </c>
      <c r="D504" s="46">
        <v>30696</v>
      </c>
      <c r="E504">
        <v>161</v>
      </c>
      <c r="F504">
        <v>133</v>
      </c>
      <c r="G504" s="6">
        <v>4.3E-3</v>
      </c>
      <c r="H504">
        <v>103</v>
      </c>
      <c r="I504" s="6">
        <v>0.77439999999999998</v>
      </c>
      <c r="J504">
        <v>18</v>
      </c>
      <c r="K504">
        <v>0</v>
      </c>
      <c r="L504" t="s">
        <v>127</v>
      </c>
      <c r="M504" s="9">
        <v>2024</v>
      </c>
      <c r="N504" t="str">
        <f>VLOOKUP(A504,'Store Data'!$A:$B,2,0)</f>
        <v>Southern CA</v>
      </c>
    </row>
    <row r="505" spans="1:14" ht="21" x14ac:dyDescent="0.2">
      <c r="A505" t="s">
        <v>113</v>
      </c>
      <c r="B505" s="3" t="str">
        <f>VLOOKUP(A505,'Store Data'!$E:$F,2,0)</f>
        <v>Land Rover</v>
      </c>
      <c r="C505" s="10" t="s">
        <v>107</v>
      </c>
      <c r="D505" s="46">
        <v>12915</v>
      </c>
      <c r="E505">
        <v>53</v>
      </c>
      <c r="F505">
        <v>46</v>
      </c>
      <c r="G505" s="6">
        <v>3.5000000000000001E-3</v>
      </c>
      <c r="H505">
        <v>39</v>
      </c>
      <c r="I505" s="6">
        <v>0.8478</v>
      </c>
      <c r="J505">
        <v>2</v>
      </c>
      <c r="K505">
        <v>0</v>
      </c>
      <c r="L505" t="s">
        <v>127</v>
      </c>
      <c r="M505" s="9">
        <v>2024</v>
      </c>
      <c r="N505" t="str">
        <f>VLOOKUP(A505,'Store Data'!$A:$B,2,0)</f>
        <v>Arizona</v>
      </c>
    </row>
    <row r="506" spans="1:14" ht="21" x14ac:dyDescent="0.2">
      <c r="A506" t="s">
        <v>37</v>
      </c>
      <c r="B506" s="3" t="str">
        <f>VLOOKUP(A506,'Store Data'!$E:$F,2,0)</f>
        <v>Land Rover</v>
      </c>
      <c r="C506" s="3" t="s">
        <v>107</v>
      </c>
      <c r="D506" s="46">
        <v>18565</v>
      </c>
      <c r="E506">
        <v>188</v>
      </c>
      <c r="F506">
        <v>99</v>
      </c>
      <c r="G506" s="6">
        <v>5.3E-3</v>
      </c>
      <c r="H506">
        <v>80</v>
      </c>
      <c r="I506" s="6">
        <v>0.80800000000000005</v>
      </c>
      <c r="J506">
        <v>13</v>
      </c>
      <c r="K506">
        <v>1</v>
      </c>
      <c r="L506" t="s">
        <v>127</v>
      </c>
      <c r="M506" s="9">
        <v>2024</v>
      </c>
      <c r="N506" t="str">
        <f>VLOOKUP(A506,'Store Data'!$A:$B,2,0)</f>
        <v>Arizona</v>
      </c>
    </row>
    <row r="507" spans="1:14" ht="21" x14ac:dyDescent="0.2">
      <c r="A507" t="s">
        <v>39</v>
      </c>
      <c r="B507" s="3" t="str">
        <f>VLOOKUP(A507,'Store Data'!$E:$F,2,0)</f>
        <v>Lexus</v>
      </c>
      <c r="C507" s="10" t="s">
        <v>107</v>
      </c>
      <c r="D507" s="46">
        <v>33402</v>
      </c>
      <c r="E507">
        <v>186</v>
      </c>
      <c r="F507">
        <v>150</v>
      </c>
      <c r="G507" s="6">
        <v>4.4000000000000003E-3</v>
      </c>
      <c r="H507">
        <v>113</v>
      </c>
      <c r="I507" s="6">
        <v>0.75329999999999997</v>
      </c>
      <c r="J507">
        <v>8</v>
      </c>
      <c r="K507">
        <v>2</v>
      </c>
      <c r="L507" t="s">
        <v>127</v>
      </c>
      <c r="M507" s="9">
        <v>2024</v>
      </c>
      <c r="N507" t="str">
        <f>VLOOKUP(A507,'Store Data'!$A:$B,2,0)</f>
        <v>Southern CA</v>
      </c>
    </row>
    <row r="508" spans="1:14" ht="21" x14ac:dyDescent="0.2">
      <c r="A508" t="s">
        <v>38</v>
      </c>
      <c r="B508" s="3" t="str">
        <f>VLOOKUP(A508,'Store Data'!$E:$F,2,0)</f>
        <v>Lexus</v>
      </c>
      <c r="C508" s="10" t="s">
        <v>107</v>
      </c>
      <c r="D508" s="46">
        <v>34214</v>
      </c>
      <c r="E508">
        <v>195</v>
      </c>
      <c r="F508">
        <v>159</v>
      </c>
      <c r="G508" s="6">
        <v>4.5999999999999999E-3</v>
      </c>
      <c r="H508">
        <v>125</v>
      </c>
      <c r="I508" s="6">
        <v>0.78610000000000002</v>
      </c>
      <c r="J508">
        <v>12</v>
      </c>
      <c r="K508">
        <v>0</v>
      </c>
      <c r="L508" t="s">
        <v>127</v>
      </c>
      <c r="M508" s="9">
        <v>2024</v>
      </c>
      <c r="N508" t="str">
        <f>VLOOKUP(A508,'Store Data'!$A:$B,2,0)</f>
        <v>Texas</v>
      </c>
    </row>
    <row r="509" spans="1:14" ht="21" x14ac:dyDescent="0.2">
      <c r="A509" t="s">
        <v>114</v>
      </c>
      <c r="B509" s="3" t="str">
        <f>VLOOKUP(A509,'Store Data'!$E:$F,2,0)</f>
        <v>Lexus</v>
      </c>
      <c r="C509" s="3" t="s">
        <v>107</v>
      </c>
      <c r="D509" s="46">
        <v>25575</v>
      </c>
      <c r="E509">
        <v>64</v>
      </c>
      <c r="F509">
        <v>54</v>
      </c>
      <c r="G509" s="6">
        <v>2.0999999999999999E-3</v>
      </c>
      <c r="H509">
        <v>39</v>
      </c>
      <c r="I509" s="6">
        <v>0.72219999999999995</v>
      </c>
      <c r="J509">
        <v>6</v>
      </c>
      <c r="K509">
        <v>0</v>
      </c>
      <c r="L509" t="s">
        <v>127</v>
      </c>
      <c r="M509" s="9">
        <v>2024</v>
      </c>
      <c r="N509" t="str">
        <f>VLOOKUP(A509,'Store Data'!$A:$B,2,0)</f>
        <v>Arizona</v>
      </c>
    </row>
    <row r="510" spans="1:14" ht="21" x14ac:dyDescent="0.2">
      <c r="A510" t="s">
        <v>40</v>
      </c>
      <c r="B510" s="3" t="str">
        <f>VLOOKUP(A510,'Store Data'!$E:$F,2,0)</f>
        <v>Lincoln</v>
      </c>
      <c r="C510" s="10" t="s">
        <v>107</v>
      </c>
      <c r="D510" s="46">
        <v>9997</v>
      </c>
      <c r="E510">
        <v>16</v>
      </c>
      <c r="F510">
        <v>16</v>
      </c>
      <c r="G510" s="6">
        <v>1.6000000000000001E-3</v>
      </c>
      <c r="H510">
        <v>12</v>
      </c>
      <c r="I510" s="6">
        <v>0.75</v>
      </c>
      <c r="J510">
        <v>1</v>
      </c>
      <c r="K510">
        <v>0</v>
      </c>
      <c r="L510" t="s">
        <v>127</v>
      </c>
      <c r="M510" s="9">
        <v>2024</v>
      </c>
      <c r="N510" t="str">
        <f>VLOOKUP(A510,'Store Data'!$A:$B,2,0)</f>
        <v>Orange County</v>
      </c>
    </row>
    <row r="511" spans="1:14" ht="21" x14ac:dyDescent="0.2">
      <c r="A511" t="s">
        <v>44</v>
      </c>
      <c r="B511" s="3" t="str">
        <f>VLOOKUP(A511,'Store Data'!$E:$F,2,0)</f>
        <v>MINI</v>
      </c>
      <c r="C511" s="10" t="s">
        <v>107</v>
      </c>
      <c r="D511" s="46">
        <v>8940</v>
      </c>
      <c r="E511">
        <v>37</v>
      </c>
      <c r="F511">
        <v>35</v>
      </c>
      <c r="G511" s="6">
        <v>3.8999999999999998E-3</v>
      </c>
      <c r="H511">
        <v>30</v>
      </c>
      <c r="I511" s="6">
        <v>0.85709999999999997</v>
      </c>
      <c r="J511">
        <v>2</v>
      </c>
      <c r="K511">
        <v>0</v>
      </c>
      <c r="L511" t="s">
        <v>127</v>
      </c>
      <c r="M511" s="9">
        <v>2024</v>
      </c>
      <c r="N511" t="str">
        <f>VLOOKUP(A511,'Store Data'!$A:$B,2,0)</f>
        <v>Arizona</v>
      </c>
    </row>
    <row r="512" spans="1:14" ht="21" x14ac:dyDescent="0.2">
      <c r="A512" t="s">
        <v>45</v>
      </c>
      <c r="B512" s="3" t="str">
        <f>VLOOKUP(A512,'Store Data'!$E:$F,2,0)</f>
        <v>MINI</v>
      </c>
      <c r="C512" s="3" t="s">
        <v>107</v>
      </c>
      <c r="D512" s="46">
        <v>9044</v>
      </c>
      <c r="E512">
        <v>16</v>
      </c>
      <c r="F512">
        <v>13</v>
      </c>
      <c r="G512" s="6">
        <v>1.4E-3</v>
      </c>
      <c r="H512">
        <v>10</v>
      </c>
      <c r="I512" s="6">
        <v>0.76919999999999999</v>
      </c>
      <c r="J512">
        <v>1</v>
      </c>
      <c r="K512">
        <v>0</v>
      </c>
      <c r="L512" t="s">
        <v>127</v>
      </c>
      <c r="M512" s="9">
        <v>2024</v>
      </c>
      <c r="N512" t="str">
        <f>VLOOKUP(A512,'Store Data'!$A:$B,2,0)</f>
        <v>Southern CA</v>
      </c>
    </row>
    <row r="513" spans="1:14" ht="21" x14ac:dyDescent="0.2">
      <c r="A513" t="s">
        <v>48</v>
      </c>
      <c r="B513" s="3" t="str">
        <f>VLOOKUP(A513,'Store Data'!$E:$F,2,0)</f>
        <v>MINI</v>
      </c>
      <c r="C513" s="10" t="s">
        <v>107</v>
      </c>
      <c r="D513" s="46">
        <v>9472</v>
      </c>
      <c r="E513">
        <v>35</v>
      </c>
      <c r="F513">
        <v>25</v>
      </c>
      <c r="G513" s="6">
        <v>2.5999999999999999E-3</v>
      </c>
      <c r="H513">
        <v>22</v>
      </c>
      <c r="I513" s="6">
        <v>0.88</v>
      </c>
      <c r="J513">
        <v>1</v>
      </c>
      <c r="K513">
        <v>0</v>
      </c>
      <c r="L513" t="s">
        <v>127</v>
      </c>
      <c r="M513" s="9">
        <v>2024</v>
      </c>
      <c r="N513" t="str">
        <f>VLOOKUP(A513,'Store Data'!$A:$B,2,0)</f>
        <v>Northern CA</v>
      </c>
    </row>
    <row r="514" spans="1:14" ht="21" x14ac:dyDescent="0.2">
      <c r="A514" t="s">
        <v>53</v>
      </c>
      <c r="B514" s="3" t="str">
        <f>VLOOKUP(A514,'Store Data'!$E:$F,2,0)</f>
        <v>MINI</v>
      </c>
      <c r="C514" s="10" t="s">
        <v>107</v>
      </c>
      <c r="D514" s="46">
        <v>6155</v>
      </c>
      <c r="E514">
        <v>23</v>
      </c>
      <c r="F514">
        <v>18</v>
      </c>
      <c r="G514" s="6">
        <v>2.8999999999999998E-3</v>
      </c>
      <c r="H514">
        <v>15</v>
      </c>
      <c r="I514" s="6">
        <v>0.83330000000000004</v>
      </c>
      <c r="J514">
        <v>1</v>
      </c>
      <c r="K514">
        <v>0</v>
      </c>
      <c r="L514" t="s">
        <v>127</v>
      </c>
      <c r="M514" s="9">
        <v>2024</v>
      </c>
      <c r="N514" t="str">
        <f>VLOOKUP(A514,'Store Data'!$A:$B,2,0)</f>
        <v>Orange County</v>
      </c>
    </row>
    <row r="515" spans="1:14" ht="21" x14ac:dyDescent="0.2">
      <c r="A515" t="s">
        <v>58</v>
      </c>
      <c r="B515" s="3" t="str">
        <f>VLOOKUP(A515,'Store Data'!$E:$F,2,0)</f>
        <v>MINI</v>
      </c>
      <c r="C515" s="3" t="s">
        <v>107</v>
      </c>
      <c r="D515" s="46">
        <v>7556</v>
      </c>
      <c r="E515">
        <v>64</v>
      </c>
      <c r="F515">
        <v>42</v>
      </c>
      <c r="G515" s="6">
        <v>5.4999999999999997E-3</v>
      </c>
      <c r="H515">
        <v>30</v>
      </c>
      <c r="I515" s="6">
        <v>0.71419999999999995</v>
      </c>
      <c r="J515">
        <v>2</v>
      </c>
      <c r="K515">
        <v>0</v>
      </c>
      <c r="L515" t="s">
        <v>127</v>
      </c>
      <c r="M515" s="9">
        <v>2024</v>
      </c>
      <c r="N515" t="str">
        <f>VLOOKUP(A515,'Store Data'!$A:$B,2,0)</f>
        <v>Southern CA</v>
      </c>
    </row>
    <row r="516" spans="1:14" ht="21" x14ac:dyDescent="0.2">
      <c r="A516" t="s">
        <v>116</v>
      </c>
      <c r="B516" s="3" t="str">
        <f>VLOOKUP(A516,'Store Data'!$E:$F,2,0)</f>
        <v>MINI</v>
      </c>
      <c r="C516" s="10" t="s">
        <v>107</v>
      </c>
      <c r="D516" s="46">
        <v>14254</v>
      </c>
      <c r="E516">
        <v>21</v>
      </c>
      <c r="F516">
        <v>18</v>
      </c>
      <c r="G516" s="6">
        <v>1.1999999999999999E-3</v>
      </c>
      <c r="H516">
        <v>13</v>
      </c>
      <c r="I516" s="6">
        <v>0.72219999999999995</v>
      </c>
      <c r="J516">
        <v>0</v>
      </c>
      <c r="K516">
        <v>1</v>
      </c>
      <c r="L516" t="s">
        <v>127</v>
      </c>
      <c r="M516" s="9">
        <v>2024</v>
      </c>
      <c r="N516" t="str">
        <f>VLOOKUP(A516,'Store Data'!$A:$B,2,0)</f>
        <v>Arizona</v>
      </c>
    </row>
    <row r="517" spans="1:14" ht="21" x14ac:dyDescent="0.2">
      <c r="A517" t="s">
        <v>41</v>
      </c>
      <c r="B517" s="3" t="str">
        <f>VLOOKUP(A517,'Store Data'!$E:$F,2,0)</f>
        <v>Mazda</v>
      </c>
      <c r="C517" s="10" t="s">
        <v>107</v>
      </c>
      <c r="D517" s="46">
        <v>26596</v>
      </c>
      <c r="E517">
        <v>66</v>
      </c>
      <c r="F517">
        <v>56</v>
      </c>
      <c r="G517" s="6">
        <v>2.0999999999999999E-3</v>
      </c>
      <c r="H517">
        <v>49</v>
      </c>
      <c r="I517" s="6">
        <v>0.875</v>
      </c>
      <c r="J517">
        <v>5</v>
      </c>
      <c r="K517">
        <v>0</v>
      </c>
      <c r="L517" t="s">
        <v>127</v>
      </c>
      <c r="M517" s="9">
        <v>2024</v>
      </c>
      <c r="N517" t="str">
        <f>VLOOKUP(A517,'Store Data'!$A:$B,2,0)</f>
        <v>Southern CA</v>
      </c>
    </row>
    <row r="518" spans="1:14" ht="21" x14ac:dyDescent="0.2">
      <c r="A518" t="s">
        <v>117</v>
      </c>
      <c r="B518" s="3" t="str">
        <f>VLOOKUP(A518,'Store Data'!$E:$F,2,0)</f>
        <v>Mercedes-Benz</v>
      </c>
      <c r="C518" s="3" t="s">
        <v>107</v>
      </c>
      <c r="D518" s="46">
        <v>22649</v>
      </c>
      <c r="E518">
        <v>58</v>
      </c>
      <c r="F518">
        <v>51</v>
      </c>
      <c r="G518" s="6">
        <v>2.2000000000000001E-3</v>
      </c>
      <c r="H518">
        <v>40</v>
      </c>
      <c r="I518" s="6">
        <v>0.7843</v>
      </c>
      <c r="J518">
        <v>6</v>
      </c>
      <c r="K518">
        <v>0</v>
      </c>
      <c r="L518" t="s">
        <v>127</v>
      </c>
      <c r="M518" s="9">
        <v>2024</v>
      </c>
      <c r="N518" t="str">
        <f>VLOOKUP(A518,'Store Data'!$A:$B,2,0)</f>
        <v>Arizona</v>
      </c>
    </row>
    <row r="519" spans="1:14" ht="21" x14ac:dyDescent="0.2">
      <c r="A519" t="s">
        <v>42</v>
      </c>
      <c r="B519" s="3" t="str">
        <f>VLOOKUP(A519,'Store Data'!$E:$F,2,0)</f>
        <v>Mercedes-Benz</v>
      </c>
      <c r="C519" s="10" t="s">
        <v>107</v>
      </c>
      <c r="D519" s="46">
        <v>37212</v>
      </c>
      <c r="E519">
        <v>131</v>
      </c>
      <c r="F519">
        <v>99</v>
      </c>
      <c r="G519" s="6">
        <v>2.5999999999999999E-3</v>
      </c>
      <c r="H519">
        <v>78</v>
      </c>
      <c r="I519" s="6">
        <v>0.78779999999999994</v>
      </c>
      <c r="J519">
        <v>1</v>
      </c>
      <c r="K519">
        <v>0</v>
      </c>
      <c r="L519" t="s">
        <v>127</v>
      </c>
      <c r="M519" s="9">
        <v>2024</v>
      </c>
      <c r="N519" t="str">
        <f>VLOOKUP(A519,'Store Data'!$A:$B,2,0)</f>
        <v>Arizona</v>
      </c>
    </row>
    <row r="520" spans="1:14" ht="21" x14ac:dyDescent="0.2">
      <c r="A520" t="s">
        <v>43</v>
      </c>
      <c r="B520" s="3" t="str">
        <f>VLOOKUP(A520,'Store Data'!$E:$F,2,0)</f>
        <v>Mercedes-Benz</v>
      </c>
      <c r="C520" s="10" t="s">
        <v>107</v>
      </c>
      <c r="D520" s="46">
        <v>28631</v>
      </c>
      <c r="E520">
        <v>89</v>
      </c>
      <c r="F520">
        <v>78</v>
      </c>
      <c r="G520" s="6">
        <v>2.7000000000000001E-3</v>
      </c>
      <c r="H520">
        <v>64</v>
      </c>
      <c r="I520" s="6">
        <v>0.82050000000000001</v>
      </c>
      <c r="J520">
        <v>9</v>
      </c>
      <c r="K520">
        <v>1</v>
      </c>
      <c r="L520" t="s">
        <v>127</v>
      </c>
      <c r="M520" s="9">
        <v>2024</v>
      </c>
      <c r="N520" t="str">
        <f>VLOOKUP(A520,'Store Data'!$A:$B,2,0)</f>
        <v>Southern CA</v>
      </c>
    </row>
    <row r="521" spans="1:14" ht="21" x14ac:dyDescent="0.2">
      <c r="A521" t="s">
        <v>60</v>
      </c>
      <c r="B521" s="3" t="str">
        <f>VLOOKUP(A521,'Store Data'!$E:$F,2,0)</f>
        <v>BMW</v>
      </c>
      <c r="C521" s="3" t="s">
        <v>107</v>
      </c>
      <c r="D521" s="46">
        <v>41658</v>
      </c>
      <c r="E521">
        <v>121</v>
      </c>
      <c r="F521">
        <v>110</v>
      </c>
      <c r="G521" s="6">
        <v>2.5999999999999999E-3</v>
      </c>
      <c r="H521">
        <v>99</v>
      </c>
      <c r="I521" s="6">
        <v>0.9</v>
      </c>
      <c r="J521">
        <v>17</v>
      </c>
      <c r="K521">
        <v>0</v>
      </c>
      <c r="L521" t="s">
        <v>127</v>
      </c>
      <c r="M521" s="9">
        <v>2024</v>
      </c>
      <c r="N521" t="str">
        <f>VLOOKUP(A521,'Store Data'!$A:$B,2,0)</f>
        <v>Northern CA</v>
      </c>
    </row>
    <row r="522" spans="1:14" ht="21" x14ac:dyDescent="0.2">
      <c r="A522" t="s">
        <v>62</v>
      </c>
      <c r="B522" s="3" t="str">
        <f>VLOOKUP(A522,'Store Data'!$E:$F,2,0)</f>
        <v>Porsche</v>
      </c>
      <c r="C522" s="10" t="s">
        <v>107</v>
      </c>
      <c r="D522" s="46">
        <v>29462</v>
      </c>
      <c r="E522">
        <v>95</v>
      </c>
      <c r="F522">
        <v>77</v>
      </c>
      <c r="G522" s="6">
        <v>2.5999999999999999E-3</v>
      </c>
      <c r="H522">
        <v>53</v>
      </c>
      <c r="I522" s="6">
        <v>0.68830000000000002</v>
      </c>
      <c r="J522">
        <v>5</v>
      </c>
      <c r="K522">
        <v>0</v>
      </c>
      <c r="L522" t="s">
        <v>127</v>
      </c>
      <c r="M522" s="9">
        <v>2024</v>
      </c>
      <c r="N522" t="str">
        <f>VLOOKUP(A522,'Store Data'!$A:$B,2,0)</f>
        <v>Arizona</v>
      </c>
    </row>
    <row r="523" spans="1:14" ht="21" x14ac:dyDescent="0.2">
      <c r="A523" t="s">
        <v>64</v>
      </c>
      <c r="B523" s="3" t="str">
        <f>VLOOKUP(A523,'Store Data'!$E:$F,2,0)</f>
        <v>Porsche</v>
      </c>
      <c r="C523" s="10" t="s">
        <v>107</v>
      </c>
      <c r="D523" s="46">
        <v>19337</v>
      </c>
      <c r="E523">
        <v>58</v>
      </c>
      <c r="F523">
        <v>51</v>
      </c>
      <c r="G523" s="6">
        <v>2.5999999999999999E-3</v>
      </c>
      <c r="H523">
        <v>43</v>
      </c>
      <c r="I523" s="6">
        <v>0.84309999999999996</v>
      </c>
      <c r="J523">
        <v>4</v>
      </c>
      <c r="K523">
        <v>1</v>
      </c>
      <c r="L523" t="s">
        <v>127</v>
      </c>
      <c r="M523" s="9">
        <v>2024</v>
      </c>
      <c r="N523" t="str">
        <f>VLOOKUP(A523,'Store Data'!$A:$B,2,0)</f>
        <v>Northern CA</v>
      </c>
    </row>
    <row r="524" spans="1:14" ht="21" x14ac:dyDescent="0.2">
      <c r="A524" t="s">
        <v>66</v>
      </c>
      <c r="B524" s="3" t="str">
        <f>VLOOKUP(A524,'Store Data'!$E:$F,2,0)</f>
        <v>Honda</v>
      </c>
      <c r="C524" s="3" t="s">
        <v>107</v>
      </c>
      <c r="D524" s="46">
        <v>47312</v>
      </c>
      <c r="E524">
        <v>215</v>
      </c>
      <c r="F524">
        <v>196</v>
      </c>
      <c r="G524" s="6">
        <v>4.1000000000000003E-3</v>
      </c>
      <c r="H524">
        <v>161</v>
      </c>
      <c r="I524" s="6">
        <v>0.82140000000000002</v>
      </c>
      <c r="J524">
        <v>31</v>
      </c>
      <c r="K524">
        <v>1</v>
      </c>
      <c r="L524" t="s">
        <v>127</v>
      </c>
      <c r="M524" s="9">
        <v>2024</v>
      </c>
      <c r="N524" t="str">
        <f>VLOOKUP(A524,'Store Data'!$A:$B,2,0)</f>
        <v>Texas</v>
      </c>
    </row>
    <row r="525" spans="1:14" ht="21" x14ac:dyDescent="0.2">
      <c r="A525" t="s">
        <v>67</v>
      </c>
      <c r="B525" s="3" t="str">
        <f>VLOOKUP(A525,'Store Data'!$E:$F,2,0)</f>
        <v>Hyundai</v>
      </c>
      <c r="C525" s="10" t="s">
        <v>107</v>
      </c>
      <c r="D525" s="46">
        <v>23365</v>
      </c>
      <c r="E525">
        <v>185</v>
      </c>
      <c r="F525">
        <v>167</v>
      </c>
      <c r="G525" s="6">
        <v>7.1000000000000004E-3</v>
      </c>
      <c r="H525">
        <v>128</v>
      </c>
      <c r="I525" s="6">
        <v>0.76639999999999997</v>
      </c>
      <c r="J525">
        <v>18</v>
      </c>
      <c r="K525">
        <v>0</v>
      </c>
      <c r="L525" t="s">
        <v>127</v>
      </c>
      <c r="M525" s="9">
        <v>2024</v>
      </c>
      <c r="N525" t="str">
        <f>VLOOKUP(A525,'Store Data'!$A:$B,2,0)</f>
        <v>Texas</v>
      </c>
    </row>
    <row r="526" spans="1:14" ht="21" x14ac:dyDescent="0.2">
      <c r="A526" t="s">
        <v>68</v>
      </c>
      <c r="B526" s="3" t="str">
        <f>VLOOKUP(A526,'Store Data'!$E:$F,2,0)</f>
        <v>Toyota</v>
      </c>
      <c r="C526" s="10" t="s">
        <v>107</v>
      </c>
      <c r="D526" s="46">
        <v>48723</v>
      </c>
      <c r="E526">
        <v>246</v>
      </c>
      <c r="F526">
        <v>196</v>
      </c>
      <c r="G526" s="6">
        <v>4.0000000000000001E-3</v>
      </c>
      <c r="H526">
        <v>72</v>
      </c>
      <c r="I526" s="6">
        <v>0.36730000000000002</v>
      </c>
      <c r="J526">
        <v>7</v>
      </c>
      <c r="K526">
        <v>0</v>
      </c>
      <c r="L526" t="s">
        <v>127</v>
      </c>
      <c r="M526" s="9">
        <v>2024</v>
      </c>
      <c r="N526" t="str">
        <f>VLOOKUP(A526,'Store Data'!$A:$B,2,0)</f>
        <v>Texas</v>
      </c>
    </row>
    <row r="527" spans="1:14" ht="21" x14ac:dyDescent="0.2">
      <c r="A527" t="s">
        <v>69</v>
      </c>
      <c r="B527" s="3" t="str">
        <f>VLOOKUP(A527,'Store Data'!$E:$F,2,0)</f>
        <v>Maserati</v>
      </c>
      <c r="C527" s="3" t="s">
        <v>107</v>
      </c>
      <c r="D527" s="46">
        <v>17702</v>
      </c>
      <c r="E527">
        <v>11</v>
      </c>
      <c r="F527">
        <v>9</v>
      </c>
      <c r="G527" s="6">
        <v>5.0000000000000001E-4</v>
      </c>
      <c r="H527">
        <v>5</v>
      </c>
      <c r="I527" s="6">
        <v>0.55549999999999999</v>
      </c>
      <c r="J527">
        <v>0</v>
      </c>
      <c r="K527">
        <v>0</v>
      </c>
      <c r="L527" t="s">
        <v>127</v>
      </c>
      <c r="M527" s="9">
        <v>2024</v>
      </c>
      <c r="N527" t="str">
        <f>VLOOKUP(A527,'Store Data'!$A:$B,2,0)</f>
        <v>Arizona</v>
      </c>
    </row>
    <row r="528" spans="1:14" ht="21" x14ac:dyDescent="0.2">
      <c r="A528" t="s">
        <v>70</v>
      </c>
      <c r="B528" s="3" t="str">
        <f>VLOOKUP(A528,'Store Data'!$E:$F,2,0)</f>
        <v>Subaru</v>
      </c>
      <c r="C528" s="10" t="s">
        <v>107</v>
      </c>
      <c r="D528" s="46">
        <v>17908</v>
      </c>
      <c r="E528">
        <v>63</v>
      </c>
      <c r="F528">
        <v>55</v>
      </c>
      <c r="G528" s="6">
        <v>3.0000000000000001E-3</v>
      </c>
      <c r="H528">
        <v>42</v>
      </c>
      <c r="I528" s="6">
        <v>0.76359999999999995</v>
      </c>
      <c r="J528">
        <v>2</v>
      </c>
      <c r="K528">
        <v>0</v>
      </c>
      <c r="L528" t="s">
        <v>127</v>
      </c>
      <c r="M528" s="9">
        <v>2024</v>
      </c>
      <c r="N528" t="str">
        <f>VLOOKUP(A528,'Store Data'!$A:$B,2,0)</f>
        <v>Orange County</v>
      </c>
    </row>
    <row r="529" spans="1:14" ht="21" x14ac:dyDescent="0.2">
      <c r="A529" t="s">
        <v>118</v>
      </c>
      <c r="B529" s="3" t="str">
        <f>VLOOKUP(A529,'Store Data'!$E:$F,2,0)</f>
        <v>Honda</v>
      </c>
      <c r="C529" s="10" t="s">
        <v>107</v>
      </c>
      <c r="D529" s="46">
        <v>60802</v>
      </c>
      <c r="E529">
        <v>266</v>
      </c>
      <c r="F529">
        <v>211</v>
      </c>
      <c r="G529" s="6">
        <v>3.3999999999999998E-3</v>
      </c>
      <c r="H529">
        <v>151</v>
      </c>
      <c r="I529" s="6">
        <v>0.71560000000000001</v>
      </c>
      <c r="J529">
        <v>12</v>
      </c>
      <c r="K529">
        <v>5</v>
      </c>
      <c r="L529" t="s">
        <v>127</v>
      </c>
      <c r="M529" s="9">
        <v>2024</v>
      </c>
      <c r="N529" t="str">
        <f>VLOOKUP(A529,'Store Data'!$A:$B,2,0)</f>
        <v>Arizona</v>
      </c>
    </row>
    <row r="530" spans="1:14" ht="21" x14ac:dyDescent="0.2">
      <c r="A530" t="s">
        <v>73</v>
      </c>
      <c r="B530" s="3" t="str">
        <f>VLOOKUP(A530,'Store Data'!$E:$F,2,0)</f>
        <v>Toyota</v>
      </c>
      <c r="C530" s="3" t="s">
        <v>107</v>
      </c>
      <c r="D530" s="46">
        <v>27020</v>
      </c>
      <c r="E530">
        <v>89</v>
      </c>
      <c r="F530">
        <v>80</v>
      </c>
      <c r="G530" s="6">
        <v>2.8999999999999998E-3</v>
      </c>
      <c r="H530">
        <v>65</v>
      </c>
      <c r="I530" s="6">
        <v>0.8125</v>
      </c>
      <c r="J530">
        <v>4</v>
      </c>
      <c r="K530">
        <v>0</v>
      </c>
      <c r="L530" t="s">
        <v>127</v>
      </c>
      <c r="M530" s="9">
        <v>2024</v>
      </c>
      <c r="N530" t="str">
        <f>VLOOKUP(A530,'Store Data'!$A:$B,2,0)</f>
        <v>Northern CA</v>
      </c>
    </row>
    <row r="531" spans="1:14" ht="21" x14ac:dyDescent="0.2">
      <c r="A531" t="s">
        <v>75</v>
      </c>
      <c r="B531" s="3" t="str">
        <f>VLOOKUP(A531,'Store Data'!$E:$F,2,0)</f>
        <v>Toyota</v>
      </c>
      <c r="C531" s="10" t="s">
        <v>107</v>
      </c>
      <c r="D531" s="46">
        <v>46102</v>
      </c>
      <c r="E531">
        <v>192</v>
      </c>
      <c r="F531">
        <v>166</v>
      </c>
      <c r="G531" s="6">
        <v>3.5999999999999999E-3</v>
      </c>
      <c r="H531">
        <v>120</v>
      </c>
      <c r="I531" s="6">
        <v>0.7228</v>
      </c>
      <c r="J531">
        <v>23</v>
      </c>
      <c r="K531">
        <v>6</v>
      </c>
      <c r="L531" t="s">
        <v>127</v>
      </c>
      <c r="M531" s="9">
        <v>2024</v>
      </c>
      <c r="N531" t="str">
        <f>VLOOKUP(A531,'Store Data'!$A:$B,2,0)</f>
        <v>Texas</v>
      </c>
    </row>
    <row r="532" spans="1:14" ht="21" x14ac:dyDescent="0.2">
      <c r="A532" t="s">
        <v>77</v>
      </c>
      <c r="B532" s="3" t="str">
        <f>VLOOKUP(A532,'Store Data'!$E:$F,2,0)</f>
        <v>Toyota</v>
      </c>
      <c r="C532" s="10" t="s">
        <v>107</v>
      </c>
      <c r="D532" s="46">
        <v>24378</v>
      </c>
      <c r="E532">
        <v>138</v>
      </c>
      <c r="F532">
        <v>104</v>
      </c>
      <c r="G532" s="6">
        <v>4.1999999999999997E-3</v>
      </c>
      <c r="H532">
        <v>65</v>
      </c>
      <c r="I532" s="6">
        <v>0.625</v>
      </c>
      <c r="J532">
        <v>6</v>
      </c>
      <c r="K532">
        <v>0</v>
      </c>
      <c r="L532" t="s">
        <v>127</v>
      </c>
      <c r="M532" s="9">
        <v>2024</v>
      </c>
      <c r="N532" t="str">
        <f>VLOOKUP(A532,'Store Data'!$A:$B,2,0)</f>
        <v>Arizona</v>
      </c>
    </row>
    <row r="533" spans="1:14" ht="21" x14ac:dyDescent="0.2">
      <c r="A533" t="s">
        <v>79</v>
      </c>
      <c r="B533" s="3" t="str">
        <f>VLOOKUP(A533,'Store Data'!$E:$F,2,0)</f>
        <v>Volkswagen</v>
      </c>
      <c r="C533" s="3" t="s">
        <v>107</v>
      </c>
      <c r="D533" s="46">
        <v>18812</v>
      </c>
      <c r="E533">
        <v>58</v>
      </c>
      <c r="F533">
        <v>32</v>
      </c>
      <c r="G533" s="6">
        <v>1.6999999999999999E-3</v>
      </c>
      <c r="H533">
        <v>22</v>
      </c>
      <c r="I533" s="6">
        <v>0.6875</v>
      </c>
      <c r="J533">
        <v>3</v>
      </c>
      <c r="K533">
        <v>0</v>
      </c>
      <c r="L533" t="s">
        <v>127</v>
      </c>
      <c r="M533" s="9">
        <v>2024</v>
      </c>
      <c r="N533" t="str">
        <f>VLOOKUP(A533,'Store Data'!$A:$B,2,0)</f>
        <v>Arizona</v>
      </c>
    </row>
    <row r="534" spans="1:14" ht="21" x14ac:dyDescent="0.2">
      <c r="A534" t="s">
        <v>81</v>
      </c>
      <c r="B534" s="3" t="str">
        <f>VLOOKUP(A534,'Store Data'!$E:$F,2,0)</f>
        <v>Volkswagen</v>
      </c>
      <c r="C534" s="10" t="s">
        <v>107</v>
      </c>
      <c r="D534" s="46">
        <v>21986</v>
      </c>
      <c r="E534">
        <v>76</v>
      </c>
      <c r="F534">
        <v>68</v>
      </c>
      <c r="G534" s="6">
        <v>3.0000000000000001E-3</v>
      </c>
      <c r="H534">
        <v>61</v>
      </c>
      <c r="I534" s="6">
        <v>0.89700000000000002</v>
      </c>
      <c r="J534">
        <v>9</v>
      </c>
      <c r="K534">
        <v>0</v>
      </c>
      <c r="L534" t="s">
        <v>127</v>
      </c>
      <c r="M534" s="9">
        <v>2024</v>
      </c>
      <c r="N534" t="str">
        <f>VLOOKUP(A534,'Store Data'!$A:$B,2,0)</f>
        <v>Orange County</v>
      </c>
    </row>
    <row r="535" spans="1:14" ht="21" x14ac:dyDescent="0.2">
      <c r="A535" t="s">
        <v>11</v>
      </c>
      <c r="B535" s="3" t="str">
        <f>VLOOKUP(A535,'Store Data'!$E:$F,2,0)</f>
        <v>Acura</v>
      </c>
      <c r="C535" s="10" t="s">
        <v>107</v>
      </c>
      <c r="D535">
        <v>15542</v>
      </c>
      <c r="E535">
        <v>71</v>
      </c>
      <c r="F535">
        <v>61</v>
      </c>
      <c r="G535">
        <v>3.8999999999999998E-3</v>
      </c>
      <c r="H535">
        <v>55</v>
      </c>
      <c r="I535">
        <v>0.90159999999999996</v>
      </c>
      <c r="J535">
        <v>5</v>
      </c>
      <c r="K535">
        <v>0</v>
      </c>
      <c r="L535" t="s">
        <v>128</v>
      </c>
      <c r="M535" s="9">
        <v>2024</v>
      </c>
      <c r="N535" t="str">
        <f>VLOOKUP(A535,'Store Data'!$A:$B,2,0)</f>
        <v>Arizona</v>
      </c>
    </row>
    <row r="536" spans="1:14" ht="21" x14ac:dyDescent="0.2">
      <c r="A536" t="s">
        <v>16</v>
      </c>
      <c r="B536" s="3" t="str">
        <f>VLOOKUP(A536,'Store Data'!$E:$F,2,0)</f>
        <v>Acura</v>
      </c>
      <c r="C536" s="3" t="s">
        <v>107</v>
      </c>
      <c r="D536">
        <v>8897</v>
      </c>
      <c r="E536">
        <v>23</v>
      </c>
      <c r="F536">
        <v>19</v>
      </c>
      <c r="G536">
        <v>2.0999999999999999E-3</v>
      </c>
      <c r="H536">
        <v>16</v>
      </c>
      <c r="I536">
        <v>0.84209999999999996</v>
      </c>
      <c r="J536">
        <v>3</v>
      </c>
      <c r="K536">
        <v>0</v>
      </c>
      <c r="L536" t="s">
        <v>128</v>
      </c>
      <c r="M536" s="9">
        <v>2024</v>
      </c>
      <c r="N536" t="str">
        <f>VLOOKUP(A536,'Store Data'!$A:$B,2,0)</f>
        <v>Southern CA</v>
      </c>
    </row>
    <row r="537" spans="1:14" ht="21" x14ac:dyDescent="0.2">
      <c r="A537" t="s">
        <v>17</v>
      </c>
      <c r="B537" s="3" t="str">
        <f>VLOOKUP(A537,'Store Data'!$E:$F,2,0)</f>
        <v>Audi</v>
      </c>
      <c r="C537" s="10" t="s">
        <v>107</v>
      </c>
      <c r="D537">
        <v>13963</v>
      </c>
      <c r="E537">
        <v>36</v>
      </c>
      <c r="F537">
        <v>28</v>
      </c>
      <c r="G537">
        <v>2E-3</v>
      </c>
      <c r="H537">
        <v>21</v>
      </c>
      <c r="I537">
        <v>0.75</v>
      </c>
      <c r="J537">
        <v>1</v>
      </c>
      <c r="K537">
        <v>0</v>
      </c>
      <c r="L537" t="s">
        <v>128</v>
      </c>
      <c r="M537" s="9">
        <v>2024</v>
      </c>
      <c r="N537" t="str">
        <f>VLOOKUP(A537,'Store Data'!$A:$B,2,0)</f>
        <v>Arizona</v>
      </c>
    </row>
    <row r="538" spans="1:14" ht="21" x14ac:dyDescent="0.2">
      <c r="A538" t="s">
        <v>18</v>
      </c>
      <c r="B538" s="3" t="str">
        <f>VLOOKUP(A538,'Store Data'!$E:$F,2,0)</f>
        <v>Audi</v>
      </c>
      <c r="C538" s="10" t="s">
        <v>107</v>
      </c>
      <c r="D538">
        <v>12274</v>
      </c>
      <c r="E538">
        <v>46</v>
      </c>
      <c r="F538">
        <v>37</v>
      </c>
      <c r="G538">
        <v>3.0000000000000001E-3</v>
      </c>
      <c r="H538">
        <v>29</v>
      </c>
      <c r="I538">
        <v>0.78369999999999995</v>
      </c>
      <c r="J538">
        <v>2</v>
      </c>
      <c r="K538">
        <v>0</v>
      </c>
      <c r="L538" t="s">
        <v>128</v>
      </c>
      <c r="M538" s="9">
        <v>2024</v>
      </c>
      <c r="N538" t="str">
        <f>VLOOKUP(A538,'Store Data'!$A:$B,2,0)</f>
        <v>Southern CA</v>
      </c>
    </row>
    <row r="539" spans="1:14" ht="21" x14ac:dyDescent="0.2">
      <c r="A539" t="s">
        <v>19</v>
      </c>
      <c r="B539" s="3" t="str">
        <f>VLOOKUP(A539,'Store Data'!$E:$F,2,0)</f>
        <v>Audi</v>
      </c>
      <c r="C539" s="3" t="s">
        <v>107</v>
      </c>
      <c r="D539">
        <v>9950</v>
      </c>
      <c r="E539">
        <v>34</v>
      </c>
      <c r="F539">
        <v>28</v>
      </c>
      <c r="G539">
        <v>2.8E-3</v>
      </c>
      <c r="H539">
        <v>21</v>
      </c>
      <c r="I539">
        <v>0.75</v>
      </c>
      <c r="J539">
        <v>3</v>
      </c>
      <c r="K539">
        <v>0</v>
      </c>
      <c r="L539" t="s">
        <v>128</v>
      </c>
      <c r="M539" s="9">
        <v>2024</v>
      </c>
      <c r="N539" t="str">
        <f>VLOOKUP(A539,'Store Data'!$A:$B,2,0)</f>
        <v>Orange County</v>
      </c>
    </row>
    <row r="540" spans="1:14" ht="21" x14ac:dyDescent="0.2">
      <c r="A540" t="s">
        <v>20</v>
      </c>
      <c r="B540" s="3" t="str">
        <f>VLOOKUP(A540,'Store Data'!$E:$F,2,0)</f>
        <v>Audi</v>
      </c>
      <c r="C540" s="10" t="s">
        <v>107</v>
      </c>
      <c r="D540">
        <v>20395</v>
      </c>
      <c r="E540">
        <v>87</v>
      </c>
      <c r="F540">
        <v>55</v>
      </c>
      <c r="G540">
        <v>2.5999999999999999E-3</v>
      </c>
      <c r="H540">
        <v>44</v>
      </c>
      <c r="I540">
        <v>0.8</v>
      </c>
      <c r="J540">
        <v>6</v>
      </c>
      <c r="K540">
        <v>0</v>
      </c>
      <c r="L540" t="s">
        <v>128</v>
      </c>
      <c r="M540" s="9">
        <v>2024</v>
      </c>
      <c r="N540" t="str">
        <f>VLOOKUP(A540,'Store Data'!$A:$B,2,0)</f>
        <v>Arizona</v>
      </c>
    </row>
    <row r="541" spans="1:14" ht="21" x14ac:dyDescent="0.2">
      <c r="A541" t="s">
        <v>21</v>
      </c>
      <c r="B541" s="3" t="str">
        <f>VLOOKUP(A541,'Store Data'!$E:$F,2,0)</f>
        <v>Audi</v>
      </c>
      <c r="C541" s="10" t="s">
        <v>107</v>
      </c>
      <c r="D541">
        <v>14919</v>
      </c>
      <c r="E541">
        <v>76</v>
      </c>
      <c r="F541">
        <v>69</v>
      </c>
      <c r="G541">
        <v>4.5999999999999999E-3</v>
      </c>
      <c r="H541">
        <v>57</v>
      </c>
      <c r="I541">
        <v>0.82599999999999996</v>
      </c>
      <c r="J541">
        <v>8</v>
      </c>
      <c r="K541">
        <v>0</v>
      </c>
      <c r="L541" t="s">
        <v>128</v>
      </c>
      <c r="M541" s="9">
        <v>2024</v>
      </c>
      <c r="N541" t="str">
        <f>VLOOKUP(A541,'Store Data'!$A:$B,2,0)</f>
        <v>Orange County</v>
      </c>
    </row>
    <row r="542" spans="1:14" ht="21" x14ac:dyDescent="0.2">
      <c r="A542" t="s">
        <v>110</v>
      </c>
      <c r="B542" s="3" t="str">
        <f>VLOOKUP(A542,'Store Data'!$E:$F,2,0)</f>
        <v>Audi</v>
      </c>
      <c r="C542" s="3" t="s">
        <v>107</v>
      </c>
      <c r="D542">
        <v>40630</v>
      </c>
      <c r="E542">
        <v>113</v>
      </c>
      <c r="F542">
        <v>108</v>
      </c>
      <c r="G542">
        <v>2.5999999999999999E-3</v>
      </c>
      <c r="H542">
        <v>99</v>
      </c>
      <c r="I542">
        <v>0.91659999999999997</v>
      </c>
      <c r="J542">
        <v>14</v>
      </c>
      <c r="K542">
        <v>0</v>
      </c>
      <c r="L542" t="s">
        <v>128</v>
      </c>
      <c r="M542" s="9">
        <v>2024</v>
      </c>
      <c r="N542" t="str">
        <f>VLOOKUP(A542,'Store Data'!$A:$B,2,0)</f>
        <v>Northern CA</v>
      </c>
    </row>
    <row r="543" spans="1:14" ht="21" x14ac:dyDescent="0.2">
      <c r="A543" t="s">
        <v>22</v>
      </c>
      <c r="B543" s="3" t="str">
        <f>VLOOKUP(A543,'Store Data'!$E:$F,2,0)</f>
        <v>BMW</v>
      </c>
      <c r="C543" s="10" t="s">
        <v>107</v>
      </c>
      <c r="D543">
        <v>43378</v>
      </c>
      <c r="E543">
        <v>262</v>
      </c>
      <c r="F543">
        <v>233</v>
      </c>
      <c r="G543">
        <v>5.3E-3</v>
      </c>
      <c r="H543">
        <v>181</v>
      </c>
      <c r="I543">
        <v>0.77680000000000005</v>
      </c>
      <c r="J543">
        <v>28</v>
      </c>
      <c r="K543">
        <v>0</v>
      </c>
      <c r="L543" t="s">
        <v>128</v>
      </c>
      <c r="M543" s="9">
        <v>2024</v>
      </c>
      <c r="N543" t="str">
        <f>VLOOKUP(A543,'Store Data'!$A:$B,2,0)</f>
        <v>Arizona</v>
      </c>
    </row>
    <row r="544" spans="1:14" ht="21" x14ac:dyDescent="0.2">
      <c r="A544" t="s">
        <v>23</v>
      </c>
      <c r="B544" s="3" t="str">
        <f>VLOOKUP(A544,'Store Data'!$E:$F,2,0)</f>
        <v>BMW</v>
      </c>
      <c r="C544" s="10" t="s">
        <v>107</v>
      </c>
      <c r="D544">
        <v>46257</v>
      </c>
      <c r="E544">
        <v>171</v>
      </c>
      <c r="F544">
        <v>136</v>
      </c>
      <c r="G544">
        <v>2.8999999999999998E-3</v>
      </c>
      <c r="H544">
        <v>101</v>
      </c>
      <c r="I544">
        <v>0.74260000000000004</v>
      </c>
      <c r="J544">
        <v>2</v>
      </c>
      <c r="K544">
        <v>0</v>
      </c>
      <c r="L544" t="s">
        <v>128</v>
      </c>
      <c r="M544" s="9">
        <v>2024</v>
      </c>
      <c r="N544" t="str">
        <f>VLOOKUP(A544,'Store Data'!$A:$B,2,0)</f>
        <v>Texas</v>
      </c>
    </row>
    <row r="545" spans="1:14" ht="21" x14ac:dyDescent="0.2">
      <c r="A545" t="s">
        <v>24</v>
      </c>
      <c r="B545" s="3" t="str">
        <f>VLOOKUP(A545,'Store Data'!$E:$F,2,0)</f>
        <v>BMW</v>
      </c>
      <c r="C545" s="3" t="s">
        <v>107</v>
      </c>
      <c r="D545">
        <v>32353</v>
      </c>
      <c r="E545">
        <v>33</v>
      </c>
      <c r="F545">
        <v>26</v>
      </c>
      <c r="G545">
        <v>8.0000000000000004E-4</v>
      </c>
      <c r="H545">
        <v>19</v>
      </c>
      <c r="I545">
        <v>0.73070000000000002</v>
      </c>
      <c r="J545">
        <v>2</v>
      </c>
      <c r="K545">
        <v>0</v>
      </c>
      <c r="L545" t="s">
        <v>128</v>
      </c>
      <c r="M545" s="9">
        <v>2024</v>
      </c>
      <c r="N545" t="str">
        <f>VLOOKUP(A545,'Store Data'!$A:$B,2,0)</f>
        <v>Southern CA</v>
      </c>
    </row>
    <row r="546" spans="1:14" ht="21" x14ac:dyDescent="0.2">
      <c r="A546" t="s">
        <v>25</v>
      </c>
      <c r="B546" s="3" t="str">
        <f>VLOOKUP(A546,'Store Data'!$E:$F,2,0)</f>
        <v>BMW</v>
      </c>
      <c r="C546" s="10" t="s">
        <v>107</v>
      </c>
      <c r="D546">
        <v>49338</v>
      </c>
      <c r="E546">
        <v>169</v>
      </c>
      <c r="F546">
        <v>151</v>
      </c>
      <c r="G546">
        <v>3.0000000000000001E-3</v>
      </c>
      <c r="H546">
        <v>127</v>
      </c>
      <c r="I546">
        <v>0.84099999999999997</v>
      </c>
      <c r="J546">
        <v>15</v>
      </c>
      <c r="K546">
        <v>3</v>
      </c>
      <c r="L546" t="s">
        <v>128</v>
      </c>
      <c r="M546" s="9">
        <v>2024</v>
      </c>
      <c r="N546" t="str">
        <f>VLOOKUP(A546,'Store Data'!$A:$B,2,0)</f>
        <v>Orange County</v>
      </c>
    </row>
    <row r="547" spans="1:14" ht="21" x14ac:dyDescent="0.2">
      <c r="A547" t="s">
        <v>26</v>
      </c>
      <c r="B547" s="3" t="str">
        <f>VLOOKUP(A547,'Store Data'!$E:$F,2,0)</f>
        <v>BMW</v>
      </c>
      <c r="C547" s="10" t="s">
        <v>107</v>
      </c>
      <c r="D547">
        <v>47418</v>
      </c>
      <c r="E547">
        <v>156</v>
      </c>
      <c r="F547">
        <v>145</v>
      </c>
      <c r="G547">
        <v>3.0000000000000001E-3</v>
      </c>
      <c r="H547">
        <v>134</v>
      </c>
      <c r="I547">
        <v>0.92410000000000003</v>
      </c>
      <c r="J547">
        <v>25</v>
      </c>
      <c r="K547">
        <v>2</v>
      </c>
      <c r="L547" t="s">
        <v>128</v>
      </c>
      <c r="M547" s="9">
        <v>2024</v>
      </c>
      <c r="N547" t="str">
        <f>VLOOKUP(A547,'Store Data'!$A:$B,2,0)</f>
        <v>Southern CA</v>
      </c>
    </row>
    <row r="548" spans="1:14" ht="21" x14ac:dyDescent="0.2">
      <c r="A548" t="s">
        <v>123</v>
      </c>
      <c r="B548" s="3" t="str">
        <f>VLOOKUP(A548,'Store Data'!$E:$F,2,0)</f>
        <v>Acura</v>
      </c>
      <c r="C548" s="3" t="s">
        <v>107</v>
      </c>
      <c r="D548">
        <v>15246</v>
      </c>
      <c r="E548">
        <v>39</v>
      </c>
      <c r="F548">
        <v>34</v>
      </c>
      <c r="G548">
        <v>2.2000000000000001E-3</v>
      </c>
      <c r="H548">
        <v>23</v>
      </c>
      <c r="I548">
        <v>0.6764</v>
      </c>
      <c r="J548">
        <v>0</v>
      </c>
      <c r="K548">
        <v>0</v>
      </c>
      <c r="L548" t="s">
        <v>128</v>
      </c>
      <c r="M548" s="9">
        <v>2024</v>
      </c>
      <c r="N548" t="str">
        <f>VLOOKUP(A548,'Store Data'!$A:$B,2,0)</f>
        <v>Northern CA</v>
      </c>
    </row>
    <row r="549" spans="1:14" ht="21" x14ac:dyDescent="0.2">
      <c r="A549" t="s">
        <v>27</v>
      </c>
      <c r="B549" s="3" t="str">
        <f>VLOOKUP(A549,'Store Data'!$E:$F,2,0)</f>
        <v>Honda</v>
      </c>
      <c r="C549" s="10" t="s">
        <v>107</v>
      </c>
      <c r="D549">
        <v>40309</v>
      </c>
      <c r="E549">
        <v>195</v>
      </c>
      <c r="F549">
        <v>177</v>
      </c>
      <c r="G549">
        <v>4.3E-3</v>
      </c>
      <c r="H549">
        <v>150</v>
      </c>
      <c r="I549">
        <v>0.84740000000000004</v>
      </c>
      <c r="J549">
        <v>26</v>
      </c>
      <c r="K549">
        <v>1</v>
      </c>
      <c r="L549" t="s">
        <v>128</v>
      </c>
      <c r="M549" s="9">
        <v>2024</v>
      </c>
      <c r="N549" t="str">
        <f>VLOOKUP(A549,'Store Data'!$A:$B,2,0)</f>
        <v>Northern CA</v>
      </c>
    </row>
    <row r="550" spans="1:14" ht="21" x14ac:dyDescent="0.2">
      <c r="A550" t="s">
        <v>28</v>
      </c>
      <c r="B550" s="3" t="str">
        <f>VLOOKUP(A550,'Store Data'!$E:$F,2,0)</f>
        <v>BMW</v>
      </c>
      <c r="C550" s="10" t="s">
        <v>107</v>
      </c>
      <c r="D550">
        <v>51184</v>
      </c>
      <c r="E550">
        <v>183</v>
      </c>
      <c r="F550">
        <v>154</v>
      </c>
      <c r="G550">
        <v>3.0000000000000001E-3</v>
      </c>
      <c r="H550">
        <v>108</v>
      </c>
      <c r="I550">
        <v>0.70120000000000005</v>
      </c>
      <c r="J550">
        <v>8</v>
      </c>
      <c r="K550">
        <v>0</v>
      </c>
      <c r="L550" t="s">
        <v>128</v>
      </c>
      <c r="M550" s="9">
        <v>2024</v>
      </c>
      <c r="N550" t="str">
        <f>VLOOKUP(A550,'Store Data'!$A:$B,2,0)</f>
        <v>Orange County</v>
      </c>
    </row>
    <row r="551" spans="1:14" ht="21" x14ac:dyDescent="0.2">
      <c r="A551" t="s">
        <v>29</v>
      </c>
      <c r="B551" s="3" t="str">
        <f>VLOOKUP(A551,'Store Data'!$E:$F,2,0)</f>
        <v>MINI</v>
      </c>
      <c r="C551" s="3" t="s">
        <v>107</v>
      </c>
      <c r="D551">
        <v>13108</v>
      </c>
      <c r="E551">
        <v>22</v>
      </c>
      <c r="F551">
        <v>20</v>
      </c>
      <c r="G551">
        <v>1.5E-3</v>
      </c>
      <c r="H551">
        <v>14</v>
      </c>
      <c r="I551">
        <v>0.7</v>
      </c>
      <c r="J551">
        <v>1</v>
      </c>
      <c r="K551">
        <v>0</v>
      </c>
      <c r="L551" t="s">
        <v>128</v>
      </c>
      <c r="M551" s="9">
        <v>2024</v>
      </c>
      <c r="N551" t="str">
        <f>VLOOKUP(A551,'Store Data'!$A:$B,2,0)</f>
        <v>Orange County</v>
      </c>
    </row>
    <row r="552" spans="1:14" ht="21" x14ac:dyDescent="0.2">
      <c r="A552" t="s">
        <v>30</v>
      </c>
      <c r="B552" s="3" t="str">
        <f>VLOOKUP(A552,'Store Data'!$E:$F,2,0)</f>
        <v>Genesis</v>
      </c>
      <c r="C552" s="10" t="s">
        <v>107</v>
      </c>
      <c r="D552">
        <v>10110</v>
      </c>
      <c r="E552">
        <v>39</v>
      </c>
      <c r="F552">
        <v>32</v>
      </c>
      <c r="G552">
        <v>3.0999999999999999E-3</v>
      </c>
      <c r="H552">
        <v>19</v>
      </c>
      <c r="I552">
        <v>0.59370000000000001</v>
      </c>
      <c r="J552">
        <v>1</v>
      </c>
      <c r="K552">
        <v>2</v>
      </c>
      <c r="L552" t="s">
        <v>128</v>
      </c>
      <c r="M552" s="9">
        <v>2024</v>
      </c>
      <c r="N552" t="str">
        <f>VLOOKUP(A552,'Store Data'!$A:$B,2,0)</f>
        <v>Texas</v>
      </c>
    </row>
    <row r="553" spans="1:14" ht="21" x14ac:dyDescent="0.2">
      <c r="A553" t="s">
        <v>31</v>
      </c>
      <c r="B553" s="3" t="str">
        <f>VLOOKUP(A553,'Store Data'!$E:$F,2,0)</f>
        <v>Honda</v>
      </c>
      <c r="C553" s="10" t="s">
        <v>107</v>
      </c>
      <c r="D553">
        <v>38147</v>
      </c>
      <c r="E553">
        <v>198</v>
      </c>
      <c r="F553">
        <v>188</v>
      </c>
      <c r="G553">
        <v>4.8999999999999998E-3</v>
      </c>
      <c r="H553">
        <v>165</v>
      </c>
      <c r="I553">
        <v>0.87760000000000005</v>
      </c>
      <c r="J553">
        <v>39</v>
      </c>
      <c r="K553">
        <v>3</v>
      </c>
      <c r="L553" t="s">
        <v>128</v>
      </c>
      <c r="M553" s="9">
        <v>2024</v>
      </c>
      <c r="N553" t="str">
        <f>VLOOKUP(A553,'Store Data'!$A:$B,2,0)</f>
        <v>Texas</v>
      </c>
    </row>
    <row r="554" spans="1:14" ht="21" x14ac:dyDescent="0.2">
      <c r="A554" t="s">
        <v>32</v>
      </c>
      <c r="B554" s="3" t="str">
        <f>VLOOKUP(A554,'Store Data'!$E:$F,2,0)</f>
        <v>Honda</v>
      </c>
      <c r="C554" s="3" t="s">
        <v>107</v>
      </c>
      <c r="D554">
        <v>25396</v>
      </c>
      <c r="E554">
        <v>103</v>
      </c>
      <c r="F554">
        <v>93</v>
      </c>
      <c r="G554">
        <v>3.5999999999999999E-3</v>
      </c>
      <c r="H554">
        <v>75</v>
      </c>
      <c r="I554">
        <v>0.80640000000000001</v>
      </c>
      <c r="J554">
        <v>2</v>
      </c>
      <c r="K554">
        <v>0</v>
      </c>
      <c r="L554" t="s">
        <v>128</v>
      </c>
      <c r="M554" s="9">
        <v>2024</v>
      </c>
      <c r="N554" t="str">
        <f>VLOOKUP(A554,'Store Data'!$A:$B,2,0)</f>
        <v>Northern CA</v>
      </c>
    </row>
    <row r="555" spans="1:14" ht="21" x14ac:dyDescent="0.2">
      <c r="A555" t="s">
        <v>33</v>
      </c>
      <c r="B555" s="3" t="str">
        <f>VLOOKUP(A555,'Store Data'!$E:$F,2,0)</f>
        <v>Honda</v>
      </c>
      <c r="C555" s="10" t="s">
        <v>107</v>
      </c>
      <c r="D555">
        <v>37495</v>
      </c>
      <c r="E555">
        <v>59</v>
      </c>
      <c r="F555">
        <v>50</v>
      </c>
      <c r="G555">
        <v>1.2999999999999999E-3</v>
      </c>
      <c r="H555">
        <v>36</v>
      </c>
      <c r="I555">
        <v>0.72</v>
      </c>
      <c r="J555">
        <v>1</v>
      </c>
      <c r="K555">
        <v>0</v>
      </c>
      <c r="L555" t="s">
        <v>128</v>
      </c>
      <c r="M555" s="9">
        <v>2024</v>
      </c>
      <c r="N555" t="str">
        <f>VLOOKUP(A555,'Store Data'!$A:$B,2,0)</f>
        <v>Southern CA</v>
      </c>
    </row>
    <row r="556" spans="1:14" ht="21" x14ac:dyDescent="0.2">
      <c r="A556" t="s">
        <v>34</v>
      </c>
      <c r="B556" s="3" t="str">
        <f>VLOOKUP(A556,'Store Data'!$E:$F,2,0)</f>
        <v>Hyundai</v>
      </c>
      <c r="C556" s="10" t="s">
        <v>107</v>
      </c>
      <c r="D556">
        <v>11688</v>
      </c>
      <c r="E556">
        <v>55</v>
      </c>
      <c r="F556">
        <v>44</v>
      </c>
      <c r="G556">
        <v>3.7000000000000002E-3</v>
      </c>
      <c r="H556">
        <v>25</v>
      </c>
      <c r="I556">
        <v>0.56810000000000005</v>
      </c>
      <c r="J556">
        <v>5</v>
      </c>
      <c r="K556">
        <v>0</v>
      </c>
      <c r="L556" t="s">
        <v>128</v>
      </c>
      <c r="M556" s="9">
        <v>2024</v>
      </c>
      <c r="N556" t="str">
        <f>VLOOKUP(A556,'Store Data'!$A:$B,2,0)</f>
        <v>Texas</v>
      </c>
    </row>
    <row r="557" spans="1:14" ht="21" x14ac:dyDescent="0.2">
      <c r="A557" t="s">
        <v>35</v>
      </c>
      <c r="B557" s="3" t="str">
        <f>VLOOKUP(A557,'Store Data'!$E:$F,2,0)</f>
        <v>Acura</v>
      </c>
      <c r="C557" s="3" t="s">
        <v>107</v>
      </c>
      <c r="D557">
        <v>9526</v>
      </c>
      <c r="E557">
        <v>31</v>
      </c>
      <c r="F557">
        <v>28</v>
      </c>
      <c r="G557">
        <v>2.8999999999999998E-3</v>
      </c>
      <c r="H557">
        <v>24</v>
      </c>
      <c r="I557">
        <v>0.85709999999999997</v>
      </c>
      <c r="J557">
        <v>1</v>
      </c>
      <c r="K557">
        <v>0</v>
      </c>
      <c r="L557" t="s">
        <v>128</v>
      </c>
      <c r="M557" s="9">
        <v>2024</v>
      </c>
      <c r="N557" t="str">
        <f>VLOOKUP(A557,'Store Data'!$A:$B,2,0)</f>
        <v>Southern CA</v>
      </c>
    </row>
    <row r="558" spans="1:14" ht="21" x14ac:dyDescent="0.2">
      <c r="A558" t="s">
        <v>36</v>
      </c>
      <c r="B558" s="3" t="str">
        <f>VLOOKUP(A558,'Store Data'!$E:$F,2,0)</f>
        <v>Toyota</v>
      </c>
      <c r="C558" s="10" t="s">
        <v>107</v>
      </c>
      <c r="D558">
        <v>31840</v>
      </c>
      <c r="E558">
        <v>195</v>
      </c>
      <c r="F558">
        <v>169</v>
      </c>
      <c r="G558">
        <v>5.3E-3</v>
      </c>
      <c r="H558">
        <v>140</v>
      </c>
      <c r="I558">
        <v>0.82840000000000003</v>
      </c>
      <c r="J558">
        <v>23</v>
      </c>
      <c r="K558">
        <v>1</v>
      </c>
      <c r="L558" t="s">
        <v>128</v>
      </c>
      <c r="M558" s="9">
        <v>2024</v>
      </c>
      <c r="N558" t="str">
        <f>VLOOKUP(A558,'Store Data'!$A:$B,2,0)</f>
        <v>Southern CA</v>
      </c>
    </row>
    <row r="559" spans="1:14" ht="21" x14ac:dyDescent="0.2">
      <c r="A559" t="s">
        <v>113</v>
      </c>
      <c r="B559" s="3" t="str">
        <f>VLOOKUP(A559,'Store Data'!$E:$F,2,0)</f>
        <v>Land Rover</v>
      </c>
      <c r="C559" s="10" t="s">
        <v>107</v>
      </c>
      <c r="D559">
        <v>17178</v>
      </c>
      <c r="E559">
        <v>37</v>
      </c>
      <c r="F559">
        <v>27</v>
      </c>
      <c r="G559">
        <v>1.5E-3</v>
      </c>
      <c r="H559">
        <v>20</v>
      </c>
      <c r="I559">
        <v>0.74070000000000003</v>
      </c>
      <c r="J559">
        <v>4</v>
      </c>
      <c r="K559">
        <v>0</v>
      </c>
      <c r="L559" t="s">
        <v>128</v>
      </c>
      <c r="M559" s="9">
        <v>2024</v>
      </c>
      <c r="N559" t="str">
        <f>VLOOKUP(A559,'Store Data'!$A:$B,2,0)</f>
        <v>Arizona</v>
      </c>
    </row>
    <row r="560" spans="1:14" ht="21" x14ac:dyDescent="0.2">
      <c r="A560" t="s">
        <v>37</v>
      </c>
      <c r="B560" s="3" t="str">
        <f>VLOOKUP(A560,'Store Data'!$E:$F,2,0)</f>
        <v>Land Rover</v>
      </c>
      <c r="C560" s="3" t="s">
        <v>107</v>
      </c>
      <c r="D560">
        <v>19809</v>
      </c>
      <c r="E560">
        <v>160</v>
      </c>
      <c r="F560">
        <v>83</v>
      </c>
      <c r="G560">
        <v>4.1000000000000003E-3</v>
      </c>
      <c r="H560">
        <v>67</v>
      </c>
      <c r="I560">
        <v>0.80720000000000003</v>
      </c>
      <c r="J560">
        <v>8</v>
      </c>
      <c r="K560">
        <v>1</v>
      </c>
      <c r="L560" t="s">
        <v>128</v>
      </c>
      <c r="M560" s="9">
        <v>2024</v>
      </c>
      <c r="N560" t="str">
        <f>VLOOKUP(A560,'Store Data'!$A:$B,2,0)</f>
        <v>Arizona</v>
      </c>
    </row>
    <row r="561" spans="1:14" ht="21" x14ac:dyDescent="0.2">
      <c r="A561" t="s">
        <v>39</v>
      </c>
      <c r="B561" s="3" t="str">
        <f>VLOOKUP(A561,'Store Data'!$E:$F,2,0)</f>
        <v>Lexus</v>
      </c>
      <c r="C561" s="10" t="s">
        <v>107</v>
      </c>
      <c r="D561">
        <v>34550</v>
      </c>
      <c r="E561">
        <v>171</v>
      </c>
      <c r="F561">
        <v>141</v>
      </c>
      <c r="G561">
        <v>4.0000000000000001E-3</v>
      </c>
      <c r="H561">
        <v>112</v>
      </c>
      <c r="I561">
        <v>0.79430000000000001</v>
      </c>
      <c r="J561">
        <v>14</v>
      </c>
      <c r="K561">
        <v>1</v>
      </c>
      <c r="L561" t="s">
        <v>128</v>
      </c>
      <c r="M561" s="9">
        <v>2024</v>
      </c>
      <c r="N561" t="str">
        <f>VLOOKUP(A561,'Store Data'!$A:$B,2,0)</f>
        <v>Southern CA</v>
      </c>
    </row>
    <row r="562" spans="1:14" ht="21" x14ac:dyDescent="0.2">
      <c r="A562" t="s">
        <v>38</v>
      </c>
      <c r="B562" s="3" t="str">
        <f>VLOOKUP(A562,'Store Data'!$E:$F,2,0)</f>
        <v>Lexus</v>
      </c>
      <c r="C562" s="10" t="s">
        <v>107</v>
      </c>
      <c r="D562">
        <v>40216</v>
      </c>
      <c r="E562">
        <v>199</v>
      </c>
      <c r="F562">
        <v>165</v>
      </c>
      <c r="G562">
        <v>4.1000000000000003E-3</v>
      </c>
      <c r="H562">
        <v>128</v>
      </c>
      <c r="I562">
        <v>0.77569999999999995</v>
      </c>
      <c r="J562">
        <v>28</v>
      </c>
      <c r="K562">
        <v>2</v>
      </c>
      <c r="L562" t="s">
        <v>128</v>
      </c>
      <c r="M562" s="9">
        <v>2024</v>
      </c>
      <c r="N562" t="str">
        <f>VLOOKUP(A562,'Store Data'!$A:$B,2,0)</f>
        <v>Texas</v>
      </c>
    </row>
    <row r="563" spans="1:14" ht="21" x14ac:dyDescent="0.2">
      <c r="A563" t="s">
        <v>114</v>
      </c>
      <c r="B563" s="3" t="str">
        <f>VLOOKUP(A563,'Store Data'!$E:$F,2,0)</f>
        <v>Lexus</v>
      </c>
      <c r="C563" s="3" t="s">
        <v>107</v>
      </c>
      <c r="D563">
        <v>23317</v>
      </c>
      <c r="E563">
        <v>60</v>
      </c>
      <c r="F563">
        <v>48</v>
      </c>
      <c r="G563">
        <v>2E-3</v>
      </c>
      <c r="H563">
        <v>38</v>
      </c>
      <c r="I563">
        <v>0.79159999999999997</v>
      </c>
      <c r="J563">
        <v>2</v>
      </c>
      <c r="K563">
        <v>0</v>
      </c>
      <c r="L563" t="s">
        <v>128</v>
      </c>
      <c r="M563" s="9">
        <v>2024</v>
      </c>
      <c r="N563" t="str">
        <f>VLOOKUP(A563,'Store Data'!$A:$B,2,0)</f>
        <v>Arizona</v>
      </c>
    </row>
    <row r="564" spans="1:14" ht="21" x14ac:dyDescent="0.2">
      <c r="A564" t="s">
        <v>40</v>
      </c>
      <c r="B564" s="3" t="str">
        <f>VLOOKUP(A564,'Store Data'!$E:$F,2,0)</f>
        <v>Lincoln</v>
      </c>
      <c r="C564" s="10" t="s">
        <v>107</v>
      </c>
      <c r="D564">
        <v>9751</v>
      </c>
      <c r="E564">
        <v>17</v>
      </c>
      <c r="F564">
        <v>14</v>
      </c>
      <c r="G564">
        <v>1.4E-3</v>
      </c>
      <c r="H564">
        <v>11</v>
      </c>
      <c r="I564">
        <v>0.78569999999999995</v>
      </c>
      <c r="J564">
        <v>0</v>
      </c>
      <c r="K564">
        <v>0</v>
      </c>
      <c r="L564" t="s">
        <v>128</v>
      </c>
      <c r="M564" s="9">
        <v>2024</v>
      </c>
      <c r="N564" t="str">
        <f>VLOOKUP(A564,'Store Data'!$A:$B,2,0)</f>
        <v>Orange County</v>
      </c>
    </row>
    <row r="565" spans="1:14" ht="21" x14ac:dyDescent="0.2">
      <c r="A565" t="s">
        <v>44</v>
      </c>
      <c r="B565" s="3" t="str">
        <f>VLOOKUP(A565,'Store Data'!$E:$F,2,0)</f>
        <v>MINI</v>
      </c>
      <c r="C565" s="10" t="s">
        <v>107</v>
      </c>
      <c r="D565">
        <v>8939</v>
      </c>
      <c r="E565">
        <v>33</v>
      </c>
      <c r="F565">
        <v>27</v>
      </c>
      <c r="G565">
        <v>3.0000000000000001E-3</v>
      </c>
      <c r="H565">
        <v>22</v>
      </c>
      <c r="I565">
        <v>0.81479999999999997</v>
      </c>
      <c r="J565">
        <v>4</v>
      </c>
      <c r="K565">
        <v>0</v>
      </c>
      <c r="L565" t="s">
        <v>128</v>
      </c>
      <c r="M565" s="9">
        <v>2024</v>
      </c>
      <c r="N565" t="str">
        <f>VLOOKUP(A565,'Store Data'!$A:$B,2,0)</f>
        <v>Arizona</v>
      </c>
    </row>
    <row r="566" spans="1:14" ht="21" x14ac:dyDescent="0.2">
      <c r="A566" t="s">
        <v>45</v>
      </c>
      <c r="B566" s="3" t="str">
        <f>VLOOKUP(A566,'Store Data'!$E:$F,2,0)</f>
        <v>MINI</v>
      </c>
      <c r="C566" s="3" t="s">
        <v>107</v>
      </c>
      <c r="D566">
        <v>8805</v>
      </c>
      <c r="E566">
        <v>22</v>
      </c>
      <c r="F566">
        <v>16</v>
      </c>
      <c r="G566">
        <v>1.8E-3</v>
      </c>
      <c r="H566">
        <v>12</v>
      </c>
      <c r="I566">
        <v>0.75</v>
      </c>
      <c r="J566">
        <v>5</v>
      </c>
      <c r="K566">
        <v>0</v>
      </c>
      <c r="L566" t="s">
        <v>128</v>
      </c>
      <c r="M566" s="9">
        <v>2024</v>
      </c>
      <c r="N566" t="str">
        <f>VLOOKUP(A566,'Store Data'!$A:$B,2,0)</f>
        <v>Southern CA</v>
      </c>
    </row>
    <row r="567" spans="1:14" ht="21" x14ac:dyDescent="0.2">
      <c r="A567" t="s">
        <v>48</v>
      </c>
      <c r="B567" s="3" t="str">
        <f>VLOOKUP(A567,'Store Data'!$E:$F,2,0)</f>
        <v>MINI</v>
      </c>
      <c r="C567" s="10" t="s">
        <v>107</v>
      </c>
      <c r="D567">
        <v>10036</v>
      </c>
      <c r="E567">
        <v>31</v>
      </c>
      <c r="F567">
        <v>25</v>
      </c>
      <c r="G567">
        <v>2.3999999999999998E-3</v>
      </c>
      <c r="H567">
        <v>18</v>
      </c>
      <c r="I567">
        <v>0.72</v>
      </c>
      <c r="J567">
        <v>0</v>
      </c>
      <c r="K567">
        <v>0</v>
      </c>
      <c r="L567" t="s">
        <v>128</v>
      </c>
      <c r="M567" s="9">
        <v>2024</v>
      </c>
      <c r="N567" t="str">
        <f>VLOOKUP(A567,'Store Data'!$A:$B,2,0)</f>
        <v>Northern CA</v>
      </c>
    </row>
    <row r="568" spans="1:14" ht="21" x14ac:dyDescent="0.2">
      <c r="A568" t="s">
        <v>53</v>
      </c>
      <c r="B568" s="3" t="str">
        <f>VLOOKUP(A568,'Store Data'!$E:$F,2,0)</f>
        <v>MINI</v>
      </c>
      <c r="C568" s="10" t="s">
        <v>107</v>
      </c>
      <c r="D568">
        <v>6398</v>
      </c>
      <c r="E568">
        <v>20</v>
      </c>
      <c r="F568">
        <v>17</v>
      </c>
      <c r="G568">
        <v>2.5999999999999999E-3</v>
      </c>
      <c r="H568">
        <v>15</v>
      </c>
      <c r="I568">
        <v>0.88229999999999997</v>
      </c>
      <c r="J568">
        <v>2</v>
      </c>
      <c r="K568">
        <v>0</v>
      </c>
      <c r="L568" t="s">
        <v>128</v>
      </c>
      <c r="M568" s="9">
        <v>2024</v>
      </c>
      <c r="N568" t="str">
        <f>VLOOKUP(A568,'Store Data'!$A:$B,2,0)</f>
        <v>Orange County</v>
      </c>
    </row>
    <row r="569" spans="1:14" ht="21" x14ac:dyDescent="0.2">
      <c r="A569" t="s">
        <v>58</v>
      </c>
      <c r="B569" s="3" t="str">
        <f>VLOOKUP(A569,'Store Data'!$E:$F,2,0)</f>
        <v>MINI</v>
      </c>
      <c r="C569" s="3" t="s">
        <v>107</v>
      </c>
      <c r="D569">
        <v>9512</v>
      </c>
      <c r="E569">
        <v>44</v>
      </c>
      <c r="F569">
        <v>29</v>
      </c>
      <c r="G569">
        <v>3.0000000000000001E-3</v>
      </c>
      <c r="H569">
        <v>25</v>
      </c>
      <c r="I569">
        <v>0.86199999999999999</v>
      </c>
      <c r="J569">
        <v>0</v>
      </c>
      <c r="K569">
        <v>0</v>
      </c>
      <c r="L569" t="s">
        <v>128</v>
      </c>
      <c r="M569" s="9">
        <v>2024</v>
      </c>
      <c r="N569" t="str">
        <f>VLOOKUP(A569,'Store Data'!$A:$B,2,0)</f>
        <v>Southern CA</v>
      </c>
    </row>
    <row r="570" spans="1:14" ht="21" x14ac:dyDescent="0.2">
      <c r="A570" t="s">
        <v>116</v>
      </c>
      <c r="B570" s="3" t="str">
        <f>VLOOKUP(A570,'Store Data'!$E:$F,2,0)</f>
        <v>MINI</v>
      </c>
      <c r="C570" s="10" t="s">
        <v>107</v>
      </c>
      <c r="D570">
        <v>11535</v>
      </c>
      <c r="E570">
        <v>18</v>
      </c>
      <c r="F570">
        <v>16</v>
      </c>
      <c r="G570">
        <v>1.2999999999999999E-3</v>
      </c>
      <c r="H570">
        <v>14</v>
      </c>
      <c r="I570">
        <v>0.875</v>
      </c>
      <c r="J570">
        <v>0</v>
      </c>
      <c r="K570">
        <v>0</v>
      </c>
      <c r="L570" t="s">
        <v>128</v>
      </c>
      <c r="M570" s="9">
        <v>2024</v>
      </c>
      <c r="N570" t="str">
        <f>VLOOKUP(A570,'Store Data'!$A:$B,2,0)</f>
        <v>Arizona</v>
      </c>
    </row>
    <row r="571" spans="1:14" ht="21" x14ac:dyDescent="0.2">
      <c r="A571" t="s">
        <v>41</v>
      </c>
      <c r="B571" s="3" t="str">
        <f>VLOOKUP(A571,'Store Data'!$E:$F,2,0)</f>
        <v>Mazda</v>
      </c>
      <c r="C571" s="10" t="s">
        <v>107</v>
      </c>
      <c r="D571">
        <v>25159</v>
      </c>
      <c r="E571">
        <v>57</v>
      </c>
      <c r="F571">
        <v>43</v>
      </c>
      <c r="G571">
        <v>1.6999999999999999E-3</v>
      </c>
      <c r="H571">
        <v>32</v>
      </c>
      <c r="I571">
        <v>0.74409999999999998</v>
      </c>
      <c r="J571">
        <v>2</v>
      </c>
      <c r="K571">
        <v>0</v>
      </c>
      <c r="L571" t="s">
        <v>128</v>
      </c>
      <c r="M571" s="9">
        <v>2024</v>
      </c>
      <c r="N571" t="str">
        <f>VLOOKUP(A571,'Store Data'!$A:$B,2,0)</f>
        <v>Southern CA</v>
      </c>
    </row>
    <row r="572" spans="1:14" ht="21" x14ac:dyDescent="0.2">
      <c r="A572" t="s">
        <v>117</v>
      </c>
      <c r="B572" s="3" t="str">
        <f>VLOOKUP(A572,'Store Data'!$E:$F,2,0)</f>
        <v>Mercedes-Benz</v>
      </c>
      <c r="C572" s="3" t="s">
        <v>107</v>
      </c>
      <c r="D572">
        <v>22364</v>
      </c>
      <c r="E572">
        <v>58</v>
      </c>
      <c r="F572">
        <v>54</v>
      </c>
      <c r="G572">
        <v>2.3999999999999998E-3</v>
      </c>
      <c r="H572">
        <v>41</v>
      </c>
      <c r="I572">
        <v>0.75919999999999999</v>
      </c>
      <c r="J572">
        <v>2</v>
      </c>
      <c r="K572">
        <v>0</v>
      </c>
      <c r="L572" t="s">
        <v>128</v>
      </c>
      <c r="M572" s="9">
        <v>2024</v>
      </c>
      <c r="N572" t="str">
        <f>VLOOKUP(A572,'Store Data'!$A:$B,2,0)</f>
        <v>Arizona</v>
      </c>
    </row>
    <row r="573" spans="1:14" ht="21" x14ac:dyDescent="0.2">
      <c r="A573" t="s">
        <v>42</v>
      </c>
      <c r="B573" s="3" t="str">
        <f>VLOOKUP(A573,'Store Data'!$E:$F,2,0)</f>
        <v>Mercedes-Benz</v>
      </c>
      <c r="C573" s="10" t="s">
        <v>107</v>
      </c>
      <c r="D573">
        <v>35394</v>
      </c>
      <c r="E573">
        <v>105</v>
      </c>
      <c r="F573">
        <v>73</v>
      </c>
      <c r="G573">
        <v>2E-3</v>
      </c>
      <c r="H573">
        <v>59</v>
      </c>
      <c r="I573">
        <v>0.80820000000000003</v>
      </c>
      <c r="J573">
        <v>0</v>
      </c>
      <c r="K573">
        <v>0</v>
      </c>
      <c r="L573" t="s">
        <v>128</v>
      </c>
      <c r="M573" s="9">
        <v>2024</v>
      </c>
      <c r="N573" t="str">
        <f>VLOOKUP(A573,'Store Data'!$A:$B,2,0)</f>
        <v>Arizona</v>
      </c>
    </row>
    <row r="574" spans="1:14" ht="21" x14ac:dyDescent="0.2">
      <c r="A574" t="s">
        <v>43</v>
      </c>
      <c r="B574" s="3" t="str">
        <f>VLOOKUP(A574,'Store Data'!$E:$F,2,0)</f>
        <v>Mercedes-Benz</v>
      </c>
      <c r="C574" s="10" t="s">
        <v>107</v>
      </c>
      <c r="D574">
        <v>26883</v>
      </c>
      <c r="E574">
        <v>77</v>
      </c>
      <c r="F574">
        <v>65</v>
      </c>
      <c r="G574">
        <v>2.3999999999999998E-3</v>
      </c>
      <c r="H574">
        <v>48</v>
      </c>
      <c r="I574">
        <v>0.73839999999999995</v>
      </c>
      <c r="J574">
        <v>5</v>
      </c>
      <c r="K574">
        <v>0</v>
      </c>
      <c r="L574" t="s">
        <v>128</v>
      </c>
      <c r="M574" s="9">
        <v>2024</v>
      </c>
      <c r="N574" t="str">
        <f>VLOOKUP(A574,'Store Data'!$A:$B,2,0)</f>
        <v>Southern CA</v>
      </c>
    </row>
    <row r="575" spans="1:14" ht="21" x14ac:dyDescent="0.2">
      <c r="A575" t="s">
        <v>60</v>
      </c>
      <c r="B575" s="3" t="str">
        <f>VLOOKUP(A575,'Store Data'!$E:$F,2,0)</f>
        <v>BMW</v>
      </c>
      <c r="C575" s="3" t="s">
        <v>107</v>
      </c>
      <c r="D575">
        <v>37914</v>
      </c>
      <c r="E575">
        <v>114</v>
      </c>
      <c r="F575">
        <v>111</v>
      </c>
      <c r="G575">
        <v>2.8999999999999998E-3</v>
      </c>
      <c r="H575">
        <v>96</v>
      </c>
      <c r="I575">
        <v>0.86480000000000001</v>
      </c>
      <c r="J575">
        <v>11</v>
      </c>
      <c r="K575">
        <v>0</v>
      </c>
      <c r="L575" t="s">
        <v>128</v>
      </c>
      <c r="M575" s="9">
        <v>2024</v>
      </c>
      <c r="N575" t="str">
        <f>VLOOKUP(A575,'Store Data'!$A:$B,2,0)</f>
        <v>Northern CA</v>
      </c>
    </row>
    <row r="576" spans="1:14" ht="21" x14ac:dyDescent="0.2">
      <c r="A576" t="s">
        <v>62</v>
      </c>
      <c r="B576" s="3" t="str">
        <f>VLOOKUP(A576,'Store Data'!$E:$F,2,0)</f>
        <v>Porsche</v>
      </c>
      <c r="C576" s="10" t="s">
        <v>107</v>
      </c>
      <c r="D576">
        <v>28342</v>
      </c>
      <c r="E576">
        <v>96</v>
      </c>
      <c r="F576">
        <v>84</v>
      </c>
      <c r="G576">
        <v>2.8999999999999998E-3</v>
      </c>
      <c r="H576">
        <v>72</v>
      </c>
      <c r="I576">
        <v>0.85709999999999997</v>
      </c>
      <c r="J576">
        <v>6</v>
      </c>
      <c r="K576">
        <v>0</v>
      </c>
      <c r="L576" t="s">
        <v>128</v>
      </c>
      <c r="M576" s="9">
        <v>2024</v>
      </c>
      <c r="N576" t="str">
        <f>VLOOKUP(A576,'Store Data'!$A:$B,2,0)</f>
        <v>Arizona</v>
      </c>
    </row>
    <row r="577" spans="1:14" ht="21" x14ac:dyDescent="0.2">
      <c r="A577" t="s">
        <v>64</v>
      </c>
      <c r="B577" s="3" t="str">
        <f>VLOOKUP(A577,'Store Data'!$E:$F,2,0)</f>
        <v>Porsche</v>
      </c>
      <c r="C577" s="10" t="s">
        <v>107</v>
      </c>
      <c r="D577">
        <v>18091</v>
      </c>
      <c r="E577">
        <v>54</v>
      </c>
      <c r="F577">
        <v>44</v>
      </c>
      <c r="G577">
        <v>2.3999999999999998E-3</v>
      </c>
      <c r="H577">
        <v>32</v>
      </c>
      <c r="I577">
        <v>0.72719999999999996</v>
      </c>
      <c r="J577">
        <v>6</v>
      </c>
      <c r="K577">
        <v>0</v>
      </c>
      <c r="L577" t="s">
        <v>128</v>
      </c>
      <c r="M577" s="9">
        <v>2024</v>
      </c>
      <c r="N577" t="str">
        <f>VLOOKUP(A577,'Store Data'!$A:$B,2,0)</f>
        <v>Northern CA</v>
      </c>
    </row>
    <row r="578" spans="1:14" ht="21" x14ac:dyDescent="0.2">
      <c r="A578" t="s">
        <v>66</v>
      </c>
      <c r="B578" s="3" t="str">
        <f>VLOOKUP(A578,'Store Data'!$E:$F,2,0)</f>
        <v>Honda</v>
      </c>
      <c r="C578" s="3" t="s">
        <v>107</v>
      </c>
      <c r="D578">
        <v>41526</v>
      </c>
      <c r="E578">
        <v>234</v>
      </c>
      <c r="F578">
        <v>214</v>
      </c>
      <c r="G578">
        <v>5.1000000000000004E-3</v>
      </c>
      <c r="H578">
        <v>174</v>
      </c>
      <c r="I578">
        <v>0.81299999999999994</v>
      </c>
      <c r="J578">
        <v>35</v>
      </c>
      <c r="K578">
        <v>0</v>
      </c>
      <c r="L578" t="s">
        <v>128</v>
      </c>
      <c r="M578" s="9">
        <v>2024</v>
      </c>
      <c r="N578" t="str">
        <f>VLOOKUP(A578,'Store Data'!$A:$B,2,0)</f>
        <v>Texas</v>
      </c>
    </row>
    <row r="579" spans="1:14" ht="21" x14ac:dyDescent="0.2">
      <c r="A579" t="s">
        <v>67</v>
      </c>
      <c r="B579" s="3" t="str">
        <f>VLOOKUP(A579,'Store Data'!$E:$F,2,0)</f>
        <v>Hyundai</v>
      </c>
      <c r="C579" s="10" t="s">
        <v>107</v>
      </c>
      <c r="D579">
        <v>21220</v>
      </c>
      <c r="E579">
        <v>194</v>
      </c>
      <c r="F579">
        <v>168</v>
      </c>
      <c r="G579">
        <v>7.9000000000000008E-3</v>
      </c>
      <c r="H579">
        <v>119</v>
      </c>
      <c r="I579">
        <v>0.70830000000000004</v>
      </c>
      <c r="J579">
        <v>22</v>
      </c>
      <c r="K579">
        <v>0</v>
      </c>
      <c r="L579" t="s">
        <v>128</v>
      </c>
      <c r="M579" s="9">
        <v>2024</v>
      </c>
      <c r="N579" t="str">
        <f>VLOOKUP(A579,'Store Data'!$A:$B,2,0)</f>
        <v>Texas</v>
      </c>
    </row>
    <row r="580" spans="1:14" ht="21" x14ac:dyDescent="0.2">
      <c r="A580" t="s">
        <v>68</v>
      </c>
      <c r="B580" s="3" t="str">
        <f>VLOOKUP(A580,'Store Data'!$E:$F,2,0)</f>
        <v>Toyota</v>
      </c>
      <c r="C580" s="10" t="s">
        <v>107</v>
      </c>
      <c r="D580">
        <v>46396</v>
      </c>
      <c r="E580">
        <v>238</v>
      </c>
      <c r="F580">
        <v>187</v>
      </c>
      <c r="G580">
        <v>4.0000000000000001E-3</v>
      </c>
      <c r="H580">
        <v>80</v>
      </c>
      <c r="I580">
        <v>0.42780000000000001</v>
      </c>
      <c r="J580">
        <v>5</v>
      </c>
      <c r="K580">
        <v>0</v>
      </c>
      <c r="L580" t="s">
        <v>128</v>
      </c>
      <c r="M580" s="9">
        <v>2024</v>
      </c>
      <c r="N580" t="str">
        <f>VLOOKUP(A580,'Store Data'!$A:$B,2,0)</f>
        <v>Texas</v>
      </c>
    </row>
    <row r="581" spans="1:14" ht="21" x14ac:dyDescent="0.2">
      <c r="A581" t="s">
        <v>69</v>
      </c>
      <c r="B581" s="3" t="str">
        <f>VLOOKUP(A581,'Store Data'!$E:$F,2,0)</f>
        <v>Maserati</v>
      </c>
      <c r="C581" s="3" t="s">
        <v>107</v>
      </c>
      <c r="D581">
        <v>15183</v>
      </c>
      <c r="E581">
        <v>16</v>
      </c>
      <c r="F581">
        <v>11</v>
      </c>
      <c r="G581">
        <v>6.9999999999999999E-4</v>
      </c>
      <c r="H581">
        <v>9</v>
      </c>
      <c r="I581">
        <v>0.81810000000000005</v>
      </c>
      <c r="J581">
        <v>1</v>
      </c>
      <c r="K581">
        <v>0</v>
      </c>
      <c r="L581" t="s">
        <v>128</v>
      </c>
      <c r="M581" s="9">
        <v>2024</v>
      </c>
      <c r="N581" t="str">
        <f>VLOOKUP(A581,'Store Data'!$A:$B,2,0)</f>
        <v>Arizona</v>
      </c>
    </row>
    <row r="582" spans="1:14" ht="21" x14ac:dyDescent="0.2">
      <c r="A582" t="s">
        <v>70</v>
      </c>
      <c r="B582" s="3" t="str">
        <f>VLOOKUP(A582,'Store Data'!$E:$F,2,0)</f>
        <v>Subaru</v>
      </c>
      <c r="C582" s="10" t="s">
        <v>107</v>
      </c>
      <c r="D582">
        <v>19185</v>
      </c>
      <c r="E582">
        <v>49</v>
      </c>
      <c r="F582">
        <v>39</v>
      </c>
      <c r="G582">
        <v>2E-3</v>
      </c>
      <c r="H582">
        <v>26</v>
      </c>
      <c r="I582">
        <v>0.66659999999999997</v>
      </c>
      <c r="J582">
        <v>3</v>
      </c>
      <c r="K582">
        <v>1</v>
      </c>
      <c r="L582" t="s">
        <v>128</v>
      </c>
      <c r="M582" s="9">
        <v>2024</v>
      </c>
      <c r="N582" t="str">
        <f>VLOOKUP(A582,'Store Data'!$A:$B,2,0)</f>
        <v>Orange County</v>
      </c>
    </row>
    <row r="583" spans="1:14" ht="21" x14ac:dyDescent="0.2">
      <c r="A583" t="s">
        <v>118</v>
      </c>
      <c r="B583" s="3" t="str">
        <f>VLOOKUP(A583,'Store Data'!$E:$F,2,0)</f>
        <v>Honda</v>
      </c>
      <c r="C583" s="10" t="s">
        <v>107</v>
      </c>
      <c r="D583">
        <v>59512</v>
      </c>
      <c r="E583">
        <v>251</v>
      </c>
      <c r="F583">
        <v>205</v>
      </c>
      <c r="G583">
        <v>3.3999999999999998E-3</v>
      </c>
      <c r="H583">
        <v>156</v>
      </c>
      <c r="I583">
        <v>0.76090000000000002</v>
      </c>
      <c r="J583">
        <v>13</v>
      </c>
      <c r="K583">
        <v>5</v>
      </c>
      <c r="L583" t="s">
        <v>128</v>
      </c>
      <c r="M583" s="9">
        <v>2024</v>
      </c>
      <c r="N583" t="str">
        <f>VLOOKUP(A583,'Store Data'!$A:$B,2,0)</f>
        <v>Arizona</v>
      </c>
    </row>
    <row r="584" spans="1:14" ht="21" x14ac:dyDescent="0.2">
      <c r="A584" t="s">
        <v>73</v>
      </c>
      <c r="B584" s="3" t="str">
        <f>VLOOKUP(A584,'Store Data'!$E:$F,2,0)</f>
        <v>Toyota</v>
      </c>
      <c r="C584" s="3" t="s">
        <v>107</v>
      </c>
      <c r="D584">
        <v>27162</v>
      </c>
      <c r="E584">
        <v>91</v>
      </c>
      <c r="F584">
        <v>88</v>
      </c>
      <c r="G584">
        <v>3.2000000000000002E-3</v>
      </c>
      <c r="H584">
        <v>70</v>
      </c>
      <c r="I584">
        <v>0.7954</v>
      </c>
      <c r="J584">
        <v>5</v>
      </c>
      <c r="K584">
        <v>1</v>
      </c>
      <c r="L584" t="s">
        <v>128</v>
      </c>
      <c r="M584" s="9">
        <v>2024</v>
      </c>
      <c r="N584" t="str">
        <f>VLOOKUP(A584,'Store Data'!$A:$B,2,0)</f>
        <v>Northern CA</v>
      </c>
    </row>
    <row r="585" spans="1:14" ht="21" x14ac:dyDescent="0.2">
      <c r="A585" t="s">
        <v>75</v>
      </c>
      <c r="B585" s="3" t="str">
        <f>VLOOKUP(A585,'Store Data'!$E:$F,2,0)</f>
        <v>Toyota</v>
      </c>
      <c r="C585" s="10" t="s">
        <v>107</v>
      </c>
      <c r="D585">
        <v>44516</v>
      </c>
      <c r="E585">
        <v>173</v>
      </c>
      <c r="F585">
        <v>153</v>
      </c>
      <c r="G585">
        <v>3.3999999999999998E-3</v>
      </c>
      <c r="H585">
        <v>122</v>
      </c>
      <c r="I585">
        <v>0.79730000000000001</v>
      </c>
      <c r="J585">
        <v>22</v>
      </c>
      <c r="K585">
        <v>2</v>
      </c>
      <c r="L585" t="s">
        <v>128</v>
      </c>
      <c r="M585" s="9">
        <v>2024</v>
      </c>
      <c r="N585" t="str">
        <f>VLOOKUP(A585,'Store Data'!$A:$B,2,0)</f>
        <v>Texas</v>
      </c>
    </row>
    <row r="586" spans="1:14" ht="21" x14ac:dyDescent="0.2">
      <c r="A586" t="s">
        <v>77</v>
      </c>
      <c r="B586" s="3" t="str">
        <f>VLOOKUP(A586,'Store Data'!$E:$F,2,0)</f>
        <v>Toyota</v>
      </c>
      <c r="C586" s="10" t="s">
        <v>107</v>
      </c>
      <c r="D586">
        <v>24806</v>
      </c>
      <c r="E586">
        <v>132</v>
      </c>
      <c r="F586">
        <v>93</v>
      </c>
      <c r="G586">
        <v>3.7000000000000002E-3</v>
      </c>
      <c r="H586">
        <v>55</v>
      </c>
      <c r="I586">
        <v>0.59130000000000005</v>
      </c>
      <c r="J586">
        <v>6</v>
      </c>
      <c r="K586">
        <v>1</v>
      </c>
      <c r="L586" t="s">
        <v>128</v>
      </c>
      <c r="M586" s="9">
        <v>2024</v>
      </c>
      <c r="N586" t="str">
        <f>VLOOKUP(A586,'Store Data'!$A:$B,2,0)</f>
        <v>Arizona</v>
      </c>
    </row>
    <row r="587" spans="1:14" ht="21" x14ac:dyDescent="0.2">
      <c r="A587" t="s">
        <v>79</v>
      </c>
      <c r="B587" s="3" t="str">
        <f>VLOOKUP(A587,'Store Data'!$E:$F,2,0)</f>
        <v>Volkswagen</v>
      </c>
      <c r="C587" s="3" t="s">
        <v>107</v>
      </c>
      <c r="D587">
        <v>21468</v>
      </c>
      <c r="E587">
        <v>61</v>
      </c>
      <c r="F587">
        <v>35</v>
      </c>
      <c r="G587">
        <v>1.6000000000000001E-3</v>
      </c>
      <c r="H587">
        <v>25</v>
      </c>
      <c r="I587">
        <v>0.71419999999999995</v>
      </c>
      <c r="J587">
        <v>0</v>
      </c>
      <c r="K587">
        <v>0</v>
      </c>
      <c r="L587" t="s">
        <v>128</v>
      </c>
      <c r="M587" s="9">
        <v>2024</v>
      </c>
      <c r="N587" t="str">
        <f>VLOOKUP(A587,'Store Data'!$A:$B,2,0)</f>
        <v>Arizona</v>
      </c>
    </row>
    <row r="588" spans="1:14" ht="21" x14ac:dyDescent="0.2">
      <c r="A588" t="s">
        <v>81</v>
      </c>
      <c r="B588" s="3" t="str">
        <f>VLOOKUP(A588,'Store Data'!$E:$F,2,0)</f>
        <v>Volkswagen</v>
      </c>
      <c r="C588" s="10" t="s">
        <v>107</v>
      </c>
      <c r="D588">
        <v>19249</v>
      </c>
      <c r="E588">
        <v>49</v>
      </c>
      <c r="F588">
        <v>43</v>
      </c>
      <c r="G588">
        <v>2.2000000000000001E-3</v>
      </c>
      <c r="H588">
        <v>34</v>
      </c>
      <c r="I588">
        <v>0.79059999999999997</v>
      </c>
      <c r="J588">
        <v>2</v>
      </c>
      <c r="K588">
        <v>2</v>
      </c>
      <c r="L588" t="s">
        <v>128</v>
      </c>
      <c r="M588" s="9">
        <v>2024</v>
      </c>
      <c r="N588" t="str">
        <f>VLOOKUP(A588,'Store Data'!$A:$B,2,0)</f>
        <v>Orange County</v>
      </c>
    </row>
    <row r="589" spans="1:14" ht="21" x14ac:dyDescent="0.2">
      <c r="A589" t="s">
        <v>11</v>
      </c>
      <c r="B589" s="3" t="str">
        <f>VLOOKUP(A589,'Store Data'!$E:$F,2,0)</f>
        <v>Acura</v>
      </c>
      <c r="C589" s="10" t="s">
        <v>107</v>
      </c>
      <c r="D589">
        <v>12616</v>
      </c>
      <c r="E589">
        <v>67</v>
      </c>
      <c r="F589">
        <v>57</v>
      </c>
      <c r="G589">
        <v>4.4999999999999997E-3</v>
      </c>
      <c r="H589">
        <v>47</v>
      </c>
      <c r="I589">
        <v>0.82450000000000001</v>
      </c>
      <c r="J589">
        <v>9</v>
      </c>
      <c r="K589">
        <v>0</v>
      </c>
      <c r="L589" t="s">
        <v>129</v>
      </c>
      <c r="M589" s="9">
        <v>2024</v>
      </c>
      <c r="N589" t="str">
        <f>VLOOKUP(A589,'Store Data'!$A:$B,2,0)</f>
        <v>Arizona</v>
      </c>
    </row>
    <row r="590" spans="1:14" ht="21" x14ac:dyDescent="0.2">
      <c r="A590" t="s">
        <v>16</v>
      </c>
      <c r="B590" s="3" t="str">
        <f>VLOOKUP(A590,'Store Data'!$E:$F,2,0)</f>
        <v>Acura</v>
      </c>
      <c r="C590" s="10" t="s">
        <v>107</v>
      </c>
      <c r="D590">
        <v>5940</v>
      </c>
      <c r="E590">
        <v>28</v>
      </c>
      <c r="F590">
        <v>20</v>
      </c>
      <c r="G590">
        <v>3.3E-3</v>
      </c>
      <c r="H590">
        <v>13</v>
      </c>
      <c r="I590">
        <v>0.65</v>
      </c>
      <c r="J590">
        <v>0</v>
      </c>
      <c r="K590">
        <v>0</v>
      </c>
      <c r="L590" t="s">
        <v>129</v>
      </c>
      <c r="M590" s="9">
        <v>2024</v>
      </c>
      <c r="N590" t="str">
        <f>VLOOKUP(A590,'Store Data'!$A:$B,2,0)</f>
        <v>Southern CA</v>
      </c>
    </row>
    <row r="591" spans="1:14" ht="21" x14ac:dyDescent="0.2">
      <c r="A591" t="s">
        <v>17</v>
      </c>
      <c r="B591" s="3" t="str">
        <f>VLOOKUP(A591,'Store Data'!$E:$F,2,0)</f>
        <v>Audi</v>
      </c>
      <c r="C591" s="3" t="s">
        <v>107</v>
      </c>
      <c r="D591">
        <v>14237</v>
      </c>
      <c r="E591">
        <v>52</v>
      </c>
      <c r="F591">
        <v>46</v>
      </c>
      <c r="G591">
        <v>3.2000000000000002E-3</v>
      </c>
      <c r="H591">
        <v>31</v>
      </c>
      <c r="I591">
        <v>0.67390000000000005</v>
      </c>
      <c r="J591">
        <v>1</v>
      </c>
      <c r="K591">
        <v>0</v>
      </c>
      <c r="L591" t="s">
        <v>129</v>
      </c>
      <c r="M591" s="9">
        <v>2024</v>
      </c>
      <c r="N591" t="str">
        <f>VLOOKUP(A591,'Store Data'!$A:$B,2,0)</f>
        <v>Arizona</v>
      </c>
    </row>
    <row r="592" spans="1:14" ht="21" x14ac:dyDescent="0.2">
      <c r="A592" t="s">
        <v>18</v>
      </c>
      <c r="B592" s="3" t="str">
        <f>VLOOKUP(A592,'Store Data'!$E:$F,2,0)</f>
        <v>Audi</v>
      </c>
      <c r="C592" s="10" t="s">
        <v>107</v>
      </c>
      <c r="D592">
        <v>11496</v>
      </c>
      <c r="E592">
        <v>22</v>
      </c>
      <c r="F592">
        <v>19</v>
      </c>
      <c r="G592">
        <v>1.6000000000000001E-3</v>
      </c>
      <c r="H592">
        <v>15</v>
      </c>
      <c r="I592">
        <v>0.78939999999999999</v>
      </c>
      <c r="J592">
        <v>0</v>
      </c>
      <c r="K592">
        <v>0</v>
      </c>
      <c r="L592" t="s">
        <v>129</v>
      </c>
      <c r="M592" s="9">
        <v>2024</v>
      </c>
      <c r="N592" t="str">
        <f>VLOOKUP(A592,'Store Data'!$A:$B,2,0)</f>
        <v>Southern CA</v>
      </c>
    </row>
    <row r="593" spans="1:14" ht="21" x14ac:dyDescent="0.2">
      <c r="A593" t="s">
        <v>19</v>
      </c>
      <c r="B593" s="3" t="str">
        <f>VLOOKUP(A593,'Store Data'!$E:$F,2,0)</f>
        <v>Audi</v>
      </c>
      <c r="C593" s="10" t="s">
        <v>107</v>
      </c>
      <c r="D593">
        <v>12120</v>
      </c>
      <c r="E593">
        <v>46</v>
      </c>
      <c r="F593">
        <v>38</v>
      </c>
      <c r="G593">
        <v>3.0999999999999999E-3</v>
      </c>
      <c r="H593">
        <v>34</v>
      </c>
      <c r="I593">
        <v>0.89470000000000005</v>
      </c>
      <c r="J593">
        <v>3</v>
      </c>
      <c r="K593">
        <v>0</v>
      </c>
      <c r="L593" t="s">
        <v>129</v>
      </c>
      <c r="M593" s="9">
        <v>2024</v>
      </c>
      <c r="N593" t="str">
        <f>VLOOKUP(A593,'Store Data'!$A:$B,2,0)</f>
        <v>Orange County</v>
      </c>
    </row>
    <row r="594" spans="1:14" ht="21" x14ac:dyDescent="0.2">
      <c r="A594" t="s">
        <v>20</v>
      </c>
      <c r="B594" s="3" t="str">
        <f>VLOOKUP(A594,'Store Data'!$E:$F,2,0)</f>
        <v>Audi</v>
      </c>
      <c r="C594" s="10" t="s">
        <v>107</v>
      </c>
      <c r="D594">
        <v>22050</v>
      </c>
      <c r="E594">
        <v>96</v>
      </c>
      <c r="F594">
        <v>85</v>
      </c>
      <c r="G594">
        <v>3.8E-3</v>
      </c>
      <c r="H594">
        <v>61</v>
      </c>
      <c r="I594">
        <v>0.71760000000000002</v>
      </c>
      <c r="J594">
        <v>5</v>
      </c>
      <c r="K594">
        <v>1</v>
      </c>
      <c r="L594" t="s">
        <v>129</v>
      </c>
      <c r="M594" s="9">
        <v>2024</v>
      </c>
      <c r="N594" t="str">
        <f>VLOOKUP(A594,'Store Data'!$A:$B,2,0)</f>
        <v>Arizona</v>
      </c>
    </row>
    <row r="595" spans="1:14" ht="21" x14ac:dyDescent="0.2">
      <c r="A595" t="s">
        <v>21</v>
      </c>
      <c r="B595" s="3" t="str">
        <f>VLOOKUP(A595,'Store Data'!$E:$F,2,0)</f>
        <v>Audi</v>
      </c>
      <c r="C595" s="3" t="s">
        <v>107</v>
      </c>
      <c r="D595">
        <v>16721</v>
      </c>
      <c r="E595">
        <v>65</v>
      </c>
      <c r="F595">
        <v>52</v>
      </c>
      <c r="G595">
        <v>3.0999999999999999E-3</v>
      </c>
      <c r="H595">
        <v>44</v>
      </c>
      <c r="I595">
        <v>0.84609999999999996</v>
      </c>
      <c r="J595">
        <v>4</v>
      </c>
      <c r="K595">
        <v>0</v>
      </c>
      <c r="L595" t="s">
        <v>129</v>
      </c>
      <c r="M595" s="9">
        <v>2024</v>
      </c>
      <c r="N595" t="str">
        <f>VLOOKUP(A595,'Store Data'!$A:$B,2,0)</f>
        <v>Orange County</v>
      </c>
    </row>
    <row r="596" spans="1:14" ht="21" x14ac:dyDescent="0.2">
      <c r="A596" t="s">
        <v>110</v>
      </c>
      <c r="B596" s="3" t="str">
        <f>VLOOKUP(A596,'Store Data'!$E:$F,2,0)</f>
        <v>Audi</v>
      </c>
      <c r="C596" s="10" t="s">
        <v>107</v>
      </c>
      <c r="D596">
        <v>31519</v>
      </c>
      <c r="E596">
        <v>155</v>
      </c>
      <c r="F596">
        <v>149</v>
      </c>
      <c r="G596">
        <v>4.7000000000000002E-3</v>
      </c>
      <c r="H596">
        <v>136</v>
      </c>
      <c r="I596">
        <v>0.91269999999999996</v>
      </c>
      <c r="J596">
        <v>22</v>
      </c>
      <c r="K596">
        <v>0</v>
      </c>
      <c r="L596" t="s">
        <v>129</v>
      </c>
      <c r="M596" s="9">
        <v>2024</v>
      </c>
      <c r="N596" t="str">
        <f>VLOOKUP(A596,'Store Data'!$A:$B,2,0)</f>
        <v>Northern CA</v>
      </c>
    </row>
    <row r="597" spans="1:14" ht="21" x14ac:dyDescent="0.2">
      <c r="A597" t="s">
        <v>22</v>
      </c>
      <c r="B597" s="3" t="str">
        <f>VLOOKUP(A597,'Store Data'!$E:$F,2,0)</f>
        <v>BMW</v>
      </c>
      <c r="C597" s="10" t="s">
        <v>107</v>
      </c>
      <c r="D597">
        <v>42720</v>
      </c>
      <c r="E597">
        <v>250</v>
      </c>
      <c r="F597">
        <v>221</v>
      </c>
      <c r="G597">
        <v>5.1000000000000004E-3</v>
      </c>
      <c r="H597">
        <v>160</v>
      </c>
      <c r="I597">
        <v>0.72389999999999999</v>
      </c>
      <c r="J597">
        <v>28</v>
      </c>
      <c r="K597">
        <v>0</v>
      </c>
      <c r="L597" t="s">
        <v>129</v>
      </c>
      <c r="M597" s="9">
        <v>2024</v>
      </c>
      <c r="N597" t="str">
        <f>VLOOKUP(A597,'Store Data'!$A:$B,2,0)</f>
        <v>Arizona</v>
      </c>
    </row>
    <row r="598" spans="1:14" ht="21" x14ac:dyDescent="0.2">
      <c r="A598" t="s">
        <v>23</v>
      </c>
      <c r="B598" s="3" t="str">
        <f>VLOOKUP(A598,'Store Data'!$E:$F,2,0)</f>
        <v>BMW</v>
      </c>
      <c r="C598" s="10" t="s">
        <v>107</v>
      </c>
      <c r="D598">
        <v>44517</v>
      </c>
      <c r="E598">
        <v>151</v>
      </c>
      <c r="F598">
        <v>139</v>
      </c>
      <c r="G598">
        <v>3.0999999999999999E-3</v>
      </c>
      <c r="H598">
        <v>110</v>
      </c>
      <c r="I598">
        <v>0.7913</v>
      </c>
      <c r="J598">
        <v>1</v>
      </c>
      <c r="K598">
        <v>0</v>
      </c>
      <c r="L598" t="s">
        <v>129</v>
      </c>
      <c r="M598" s="9">
        <v>2024</v>
      </c>
      <c r="N598" t="str">
        <f>VLOOKUP(A598,'Store Data'!$A:$B,2,0)</f>
        <v>Texas</v>
      </c>
    </row>
    <row r="599" spans="1:14" ht="21" x14ac:dyDescent="0.2">
      <c r="A599" t="s">
        <v>24</v>
      </c>
      <c r="B599" s="3" t="str">
        <f>VLOOKUP(A599,'Store Data'!$E:$F,2,0)</f>
        <v>BMW</v>
      </c>
      <c r="C599" s="3" t="s">
        <v>107</v>
      </c>
      <c r="D599">
        <v>31948</v>
      </c>
      <c r="E599">
        <v>47</v>
      </c>
      <c r="F599">
        <v>37</v>
      </c>
      <c r="G599">
        <v>1.1000000000000001E-3</v>
      </c>
      <c r="H599">
        <v>29</v>
      </c>
      <c r="I599">
        <v>0.78369999999999995</v>
      </c>
      <c r="J599">
        <v>5</v>
      </c>
      <c r="K599">
        <v>0</v>
      </c>
      <c r="L599" t="s">
        <v>129</v>
      </c>
      <c r="M599" s="9">
        <v>2024</v>
      </c>
      <c r="N599" t="str">
        <f>VLOOKUP(A599,'Store Data'!$A:$B,2,0)</f>
        <v>Southern CA</v>
      </c>
    </row>
    <row r="600" spans="1:14" ht="21" x14ac:dyDescent="0.2">
      <c r="A600" t="s">
        <v>25</v>
      </c>
      <c r="B600" s="3" t="str">
        <f>VLOOKUP(A600,'Store Data'!$E:$F,2,0)</f>
        <v>BMW</v>
      </c>
      <c r="C600" s="10" t="s">
        <v>107</v>
      </c>
      <c r="D600">
        <v>55655</v>
      </c>
      <c r="E600">
        <v>123</v>
      </c>
      <c r="F600">
        <v>109</v>
      </c>
      <c r="G600">
        <v>1.9E-3</v>
      </c>
      <c r="H600">
        <v>91</v>
      </c>
      <c r="I600">
        <v>0.83479999999999999</v>
      </c>
      <c r="J600">
        <v>13</v>
      </c>
      <c r="K600">
        <v>0</v>
      </c>
      <c r="L600" t="s">
        <v>129</v>
      </c>
      <c r="M600" s="9">
        <v>2024</v>
      </c>
      <c r="N600" t="str">
        <f>VLOOKUP(A600,'Store Data'!$A:$B,2,0)</f>
        <v>Orange County</v>
      </c>
    </row>
    <row r="601" spans="1:14" ht="21" x14ac:dyDescent="0.2">
      <c r="A601" t="s">
        <v>26</v>
      </c>
      <c r="B601" s="3" t="str">
        <f>VLOOKUP(A601,'Store Data'!$E:$F,2,0)</f>
        <v>BMW</v>
      </c>
      <c r="C601" s="10" t="s">
        <v>107</v>
      </c>
      <c r="D601">
        <v>53882</v>
      </c>
      <c r="E601">
        <v>155</v>
      </c>
      <c r="F601">
        <v>142</v>
      </c>
      <c r="G601">
        <v>2.5999999999999999E-3</v>
      </c>
      <c r="H601">
        <v>125</v>
      </c>
      <c r="I601">
        <v>0.88019999999999998</v>
      </c>
      <c r="J601">
        <v>20</v>
      </c>
      <c r="K601">
        <v>2</v>
      </c>
      <c r="L601" t="s">
        <v>129</v>
      </c>
      <c r="M601" s="9">
        <v>2024</v>
      </c>
      <c r="N601" t="str">
        <f>VLOOKUP(A601,'Store Data'!$A:$B,2,0)</f>
        <v>Southern CA</v>
      </c>
    </row>
    <row r="602" spans="1:14" ht="21" x14ac:dyDescent="0.2">
      <c r="A602" t="s">
        <v>123</v>
      </c>
      <c r="B602" s="3" t="str">
        <f>VLOOKUP(A602,'Store Data'!$E:$F,2,0)</f>
        <v>Acura</v>
      </c>
      <c r="C602" s="10" t="s">
        <v>107</v>
      </c>
      <c r="D602">
        <v>13662</v>
      </c>
      <c r="E602">
        <v>35</v>
      </c>
      <c r="F602">
        <v>27</v>
      </c>
      <c r="G602">
        <v>1.9E-3</v>
      </c>
      <c r="H602">
        <v>18</v>
      </c>
      <c r="I602">
        <v>0.66659999999999997</v>
      </c>
      <c r="J602">
        <v>2</v>
      </c>
      <c r="K602">
        <v>0</v>
      </c>
      <c r="L602" t="s">
        <v>129</v>
      </c>
      <c r="M602" s="9">
        <v>2024</v>
      </c>
      <c r="N602" t="str">
        <f>VLOOKUP(A602,'Store Data'!$A:$B,2,0)</f>
        <v>Northern CA</v>
      </c>
    </row>
    <row r="603" spans="1:14" ht="21" x14ac:dyDescent="0.2">
      <c r="A603" t="s">
        <v>27</v>
      </c>
      <c r="B603" s="3" t="str">
        <f>VLOOKUP(A603,'Store Data'!$E:$F,2,0)</f>
        <v>Honda</v>
      </c>
      <c r="C603" s="3" t="s">
        <v>107</v>
      </c>
      <c r="D603">
        <v>40464</v>
      </c>
      <c r="E603">
        <v>252</v>
      </c>
      <c r="F603">
        <v>230</v>
      </c>
      <c r="G603">
        <v>5.5999999999999999E-3</v>
      </c>
      <c r="H603">
        <v>193</v>
      </c>
      <c r="I603">
        <v>0.83909999999999996</v>
      </c>
      <c r="J603">
        <v>35</v>
      </c>
      <c r="K603">
        <v>0</v>
      </c>
      <c r="L603" t="s">
        <v>129</v>
      </c>
      <c r="M603" s="9">
        <v>2024</v>
      </c>
      <c r="N603" t="str">
        <f>VLOOKUP(A603,'Store Data'!$A:$B,2,0)</f>
        <v>Northern CA</v>
      </c>
    </row>
    <row r="604" spans="1:14" ht="21" x14ac:dyDescent="0.2">
      <c r="A604" t="s">
        <v>28</v>
      </c>
      <c r="B604" s="3" t="str">
        <f>VLOOKUP(A604,'Store Data'!$E:$F,2,0)</f>
        <v>BMW</v>
      </c>
      <c r="C604" s="10" t="s">
        <v>107</v>
      </c>
      <c r="D604">
        <v>60697</v>
      </c>
      <c r="E604">
        <v>191</v>
      </c>
      <c r="F604">
        <v>172</v>
      </c>
      <c r="G604">
        <v>2.8E-3</v>
      </c>
      <c r="H604">
        <v>121</v>
      </c>
      <c r="I604">
        <v>0.70340000000000003</v>
      </c>
      <c r="J604">
        <v>12</v>
      </c>
      <c r="K604">
        <v>0</v>
      </c>
      <c r="L604" t="s">
        <v>129</v>
      </c>
      <c r="M604" s="9">
        <v>2024</v>
      </c>
      <c r="N604" t="str">
        <f>VLOOKUP(A604,'Store Data'!$A:$B,2,0)</f>
        <v>Orange County</v>
      </c>
    </row>
    <row r="605" spans="1:14" ht="21" x14ac:dyDescent="0.2">
      <c r="A605" t="s">
        <v>29</v>
      </c>
      <c r="B605" s="3" t="str">
        <f>VLOOKUP(A605,'Store Data'!$E:$F,2,0)</f>
        <v>MINI</v>
      </c>
      <c r="C605" s="10" t="s">
        <v>107</v>
      </c>
      <c r="D605">
        <v>12182</v>
      </c>
      <c r="E605">
        <v>38</v>
      </c>
      <c r="F605">
        <v>33</v>
      </c>
      <c r="G605">
        <v>2.7000000000000001E-3</v>
      </c>
      <c r="H605">
        <v>24</v>
      </c>
      <c r="I605">
        <v>0.72719999999999996</v>
      </c>
      <c r="J605">
        <v>3</v>
      </c>
      <c r="K605">
        <v>0</v>
      </c>
      <c r="L605" t="s">
        <v>129</v>
      </c>
      <c r="M605" s="9">
        <v>2024</v>
      </c>
      <c r="N605" t="str">
        <f>VLOOKUP(A605,'Store Data'!$A:$B,2,0)</f>
        <v>Orange County</v>
      </c>
    </row>
    <row r="606" spans="1:14" ht="21" x14ac:dyDescent="0.2">
      <c r="A606" t="s">
        <v>30</v>
      </c>
      <c r="B606" s="3" t="str">
        <f>VLOOKUP(A606,'Store Data'!$E:$F,2,0)</f>
        <v>Genesis</v>
      </c>
      <c r="C606" s="10" t="s">
        <v>107</v>
      </c>
      <c r="D606">
        <v>11282</v>
      </c>
      <c r="E606">
        <v>34</v>
      </c>
      <c r="F606">
        <v>32</v>
      </c>
      <c r="G606">
        <v>2.8E-3</v>
      </c>
      <c r="H606">
        <v>21</v>
      </c>
      <c r="I606">
        <v>0.65620000000000001</v>
      </c>
      <c r="J606">
        <v>3</v>
      </c>
      <c r="K606">
        <v>1</v>
      </c>
      <c r="L606" t="s">
        <v>129</v>
      </c>
      <c r="M606" s="9">
        <v>2024</v>
      </c>
      <c r="N606" t="str">
        <f>VLOOKUP(A606,'Store Data'!$A:$B,2,0)</f>
        <v>Texas</v>
      </c>
    </row>
    <row r="607" spans="1:14" ht="21" x14ac:dyDescent="0.2">
      <c r="A607" t="s">
        <v>31</v>
      </c>
      <c r="B607" s="3" t="str">
        <f>VLOOKUP(A607,'Store Data'!$E:$F,2,0)</f>
        <v>Honda</v>
      </c>
      <c r="C607" s="3" t="s">
        <v>107</v>
      </c>
      <c r="D607">
        <v>43612</v>
      </c>
      <c r="E607">
        <v>210</v>
      </c>
      <c r="F607">
        <v>202</v>
      </c>
      <c r="G607">
        <v>4.5999999999999999E-3</v>
      </c>
      <c r="H607">
        <v>160</v>
      </c>
      <c r="I607">
        <v>0.79200000000000004</v>
      </c>
      <c r="J607">
        <v>45</v>
      </c>
      <c r="K607">
        <v>1</v>
      </c>
      <c r="L607" t="s">
        <v>129</v>
      </c>
      <c r="M607" s="9">
        <v>2024</v>
      </c>
      <c r="N607" t="str">
        <f>VLOOKUP(A607,'Store Data'!$A:$B,2,0)</f>
        <v>Texas</v>
      </c>
    </row>
    <row r="608" spans="1:14" ht="21" x14ac:dyDescent="0.2">
      <c r="A608" t="s">
        <v>32</v>
      </c>
      <c r="B608" s="3" t="str">
        <f>VLOOKUP(A608,'Store Data'!$E:$F,2,0)</f>
        <v>Honda</v>
      </c>
      <c r="C608" s="10" t="s">
        <v>107</v>
      </c>
      <c r="D608">
        <v>25442</v>
      </c>
      <c r="E608">
        <v>99</v>
      </c>
      <c r="F608">
        <v>87</v>
      </c>
      <c r="G608">
        <v>3.3999999999999998E-3</v>
      </c>
      <c r="H608">
        <v>77</v>
      </c>
      <c r="I608">
        <v>0.88500000000000001</v>
      </c>
      <c r="J608">
        <v>11</v>
      </c>
      <c r="K608">
        <v>1</v>
      </c>
      <c r="L608" t="s">
        <v>129</v>
      </c>
      <c r="M608" s="9">
        <v>2024</v>
      </c>
      <c r="N608" t="str">
        <f>VLOOKUP(A608,'Store Data'!$A:$B,2,0)</f>
        <v>Northern CA</v>
      </c>
    </row>
    <row r="609" spans="1:14" ht="21" x14ac:dyDescent="0.2">
      <c r="A609" t="s">
        <v>33</v>
      </c>
      <c r="B609" s="3" t="str">
        <f>VLOOKUP(A609,'Store Data'!$E:$F,2,0)</f>
        <v>Honda</v>
      </c>
      <c r="C609" s="10" t="s">
        <v>107</v>
      </c>
      <c r="D609">
        <v>34492</v>
      </c>
      <c r="E609">
        <v>45</v>
      </c>
      <c r="F609">
        <v>43</v>
      </c>
      <c r="G609">
        <v>1.1999999999999999E-3</v>
      </c>
      <c r="H609">
        <v>31</v>
      </c>
      <c r="I609">
        <v>0.72089999999999999</v>
      </c>
      <c r="J609">
        <v>0</v>
      </c>
      <c r="K609">
        <v>0</v>
      </c>
      <c r="L609" t="s">
        <v>129</v>
      </c>
      <c r="M609" s="9">
        <v>2024</v>
      </c>
      <c r="N609" t="str">
        <f>VLOOKUP(A609,'Store Data'!$A:$B,2,0)</f>
        <v>Southern CA</v>
      </c>
    </row>
    <row r="610" spans="1:14" ht="21" x14ac:dyDescent="0.2">
      <c r="A610" t="s">
        <v>34</v>
      </c>
      <c r="B610" s="3" t="str">
        <f>VLOOKUP(A610,'Store Data'!$E:$F,2,0)</f>
        <v>Hyundai</v>
      </c>
      <c r="C610" s="10" t="s">
        <v>107</v>
      </c>
      <c r="D610">
        <v>13321</v>
      </c>
      <c r="E610">
        <v>61</v>
      </c>
      <c r="F610">
        <v>51</v>
      </c>
      <c r="G610">
        <v>3.8E-3</v>
      </c>
      <c r="H610">
        <v>31</v>
      </c>
      <c r="I610">
        <v>0.60780000000000001</v>
      </c>
      <c r="J610">
        <v>2</v>
      </c>
      <c r="K610">
        <v>0</v>
      </c>
      <c r="L610" t="s">
        <v>129</v>
      </c>
      <c r="M610" s="9">
        <v>2024</v>
      </c>
      <c r="N610" t="str">
        <f>VLOOKUP(A610,'Store Data'!$A:$B,2,0)</f>
        <v>Texas</v>
      </c>
    </row>
    <row r="611" spans="1:14" ht="21" x14ac:dyDescent="0.2">
      <c r="A611" t="s">
        <v>35</v>
      </c>
      <c r="B611" s="3" t="str">
        <f>VLOOKUP(A611,'Store Data'!$E:$F,2,0)</f>
        <v>Acura</v>
      </c>
      <c r="C611" s="3" t="s">
        <v>107</v>
      </c>
      <c r="D611">
        <v>7177</v>
      </c>
      <c r="E611">
        <v>46</v>
      </c>
      <c r="F611">
        <v>36</v>
      </c>
      <c r="G611">
        <v>5.0000000000000001E-3</v>
      </c>
      <c r="H611">
        <v>31</v>
      </c>
      <c r="I611">
        <v>0.86109999999999998</v>
      </c>
      <c r="J611">
        <v>2</v>
      </c>
      <c r="K611">
        <v>0</v>
      </c>
      <c r="L611" t="s">
        <v>129</v>
      </c>
      <c r="M611" s="9">
        <v>2024</v>
      </c>
      <c r="N611" t="str">
        <f>VLOOKUP(A611,'Store Data'!$A:$B,2,0)</f>
        <v>Southern CA</v>
      </c>
    </row>
    <row r="612" spans="1:14" ht="21" x14ac:dyDescent="0.2">
      <c r="A612" t="s">
        <v>36</v>
      </c>
      <c r="B612" s="3" t="str">
        <f>VLOOKUP(A612,'Store Data'!$E:$F,2,0)</f>
        <v>Toyota</v>
      </c>
      <c r="C612" s="10" t="s">
        <v>107</v>
      </c>
      <c r="D612">
        <v>31562</v>
      </c>
      <c r="E612">
        <v>163</v>
      </c>
      <c r="F612">
        <v>149</v>
      </c>
      <c r="G612">
        <v>4.7000000000000002E-3</v>
      </c>
      <c r="H612">
        <v>107</v>
      </c>
      <c r="I612">
        <v>0.71809999999999996</v>
      </c>
      <c r="J612">
        <v>21</v>
      </c>
      <c r="K612">
        <v>2</v>
      </c>
      <c r="L612" t="s">
        <v>129</v>
      </c>
      <c r="M612" s="9">
        <v>2024</v>
      </c>
      <c r="N612" t="str">
        <f>VLOOKUP(A612,'Store Data'!$A:$B,2,0)</f>
        <v>Southern CA</v>
      </c>
    </row>
    <row r="613" spans="1:14" ht="21" x14ac:dyDescent="0.2">
      <c r="A613" t="s">
        <v>113</v>
      </c>
      <c r="B613" s="3" t="str">
        <f>VLOOKUP(A613,'Store Data'!$E:$F,2,0)</f>
        <v>Land Rover</v>
      </c>
      <c r="C613" s="10" t="s">
        <v>107</v>
      </c>
      <c r="D613">
        <v>16841</v>
      </c>
      <c r="E613">
        <v>46</v>
      </c>
      <c r="F613">
        <v>42</v>
      </c>
      <c r="G613">
        <v>2.3999999999999998E-3</v>
      </c>
      <c r="H613">
        <v>33</v>
      </c>
      <c r="I613">
        <v>0.78569999999999995</v>
      </c>
      <c r="J613">
        <v>2</v>
      </c>
      <c r="K613">
        <v>0</v>
      </c>
      <c r="L613" t="s">
        <v>129</v>
      </c>
      <c r="M613" s="9">
        <v>2024</v>
      </c>
      <c r="N613" t="str">
        <f>VLOOKUP(A613,'Store Data'!$A:$B,2,0)</f>
        <v>Arizona</v>
      </c>
    </row>
    <row r="614" spans="1:14" ht="21" x14ac:dyDescent="0.2">
      <c r="A614" t="s">
        <v>37</v>
      </c>
      <c r="B614" s="3" t="str">
        <f>VLOOKUP(A614,'Store Data'!$E:$F,2,0)</f>
        <v>Land Rover</v>
      </c>
      <c r="C614" s="10" t="s">
        <v>107</v>
      </c>
      <c r="D614">
        <v>18812</v>
      </c>
      <c r="E614">
        <v>144</v>
      </c>
      <c r="F614">
        <v>92</v>
      </c>
      <c r="G614">
        <v>4.7999999999999996E-3</v>
      </c>
      <c r="H614">
        <v>75</v>
      </c>
      <c r="I614">
        <v>0.81520000000000004</v>
      </c>
      <c r="J614">
        <v>10</v>
      </c>
      <c r="K614">
        <v>0</v>
      </c>
      <c r="L614" t="s">
        <v>129</v>
      </c>
      <c r="M614" s="9">
        <v>2024</v>
      </c>
      <c r="N614" t="str">
        <f>VLOOKUP(A614,'Store Data'!$A:$B,2,0)</f>
        <v>Arizona</v>
      </c>
    </row>
    <row r="615" spans="1:14" ht="21" x14ac:dyDescent="0.2">
      <c r="A615" t="s">
        <v>39</v>
      </c>
      <c r="B615" s="3" t="str">
        <f>VLOOKUP(A615,'Store Data'!$E:$F,2,0)</f>
        <v>Lexus</v>
      </c>
      <c r="C615" s="3" t="s">
        <v>107</v>
      </c>
      <c r="D615">
        <v>31994</v>
      </c>
      <c r="E615">
        <v>135</v>
      </c>
      <c r="F615">
        <v>127</v>
      </c>
      <c r="G615">
        <v>3.8999999999999998E-3</v>
      </c>
      <c r="H615">
        <v>92</v>
      </c>
      <c r="I615">
        <v>0.72440000000000004</v>
      </c>
      <c r="J615">
        <v>16</v>
      </c>
      <c r="K615">
        <v>1</v>
      </c>
      <c r="L615" t="s">
        <v>129</v>
      </c>
      <c r="M615" s="9">
        <v>2024</v>
      </c>
      <c r="N615" t="str">
        <f>VLOOKUP(A615,'Store Data'!$A:$B,2,0)</f>
        <v>Southern CA</v>
      </c>
    </row>
    <row r="616" spans="1:14" ht="21" x14ac:dyDescent="0.2">
      <c r="A616" t="s">
        <v>38</v>
      </c>
      <c r="B616" s="3" t="str">
        <f>VLOOKUP(A616,'Store Data'!$E:$F,2,0)</f>
        <v>Lexus</v>
      </c>
      <c r="C616" s="10" t="s">
        <v>107</v>
      </c>
      <c r="D616">
        <v>45271</v>
      </c>
      <c r="E616">
        <v>218</v>
      </c>
      <c r="F616">
        <v>196</v>
      </c>
      <c r="G616">
        <v>4.3E-3</v>
      </c>
      <c r="H616">
        <v>163</v>
      </c>
      <c r="I616">
        <v>0.83160000000000001</v>
      </c>
      <c r="J616">
        <v>22</v>
      </c>
      <c r="K616">
        <v>4</v>
      </c>
      <c r="L616" t="s">
        <v>129</v>
      </c>
      <c r="M616" s="9">
        <v>2024</v>
      </c>
      <c r="N616" t="str">
        <f>VLOOKUP(A616,'Store Data'!$A:$B,2,0)</f>
        <v>Texas</v>
      </c>
    </row>
    <row r="617" spans="1:14" ht="21" x14ac:dyDescent="0.2">
      <c r="A617" t="s">
        <v>114</v>
      </c>
      <c r="B617" s="3" t="str">
        <f>VLOOKUP(A617,'Store Data'!$E:$F,2,0)</f>
        <v>Lexus</v>
      </c>
      <c r="C617" s="10" t="s">
        <v>107</v>
      </c>
      <c r="D617">
        <v>22357</v>
      </c>
      <c r="E617">
        <v>42</v>
      </c>
      <c r="F617">
        <v>34</v>
      </c>
      <c r="G617">
        <v>1.5E-3</v>
      </c>
      <c r="H617">
        <v>21</v>
      </c>
      <c r="I617">
        <v>0.61760000000000004</v>
      </c>
      <c r="J617">
        <v>6</v>
      </c>
      <c r="K617">
        <v>0</v>
      </c>
      <c r="L617" t="s">
        <v>129</v>
      </c>
      <c r="M617" s="9">
        <v>2024</v>
      </c>
      <c r="N617" t="str">
        <f>VLOOKUP(A617,'Store Data'!$A:$B,2,0)</f>
        <v>Arizona</v>
      </c>
    </row>
    <row r="618" spans="1:14" ht="21" x14ac:dyDescent="0.2">
      <c r="A618" t="s">
        <v>40</v>
      </c>
      <c r="B618" s="3" t="str">
        <f>VLOOKUP(A618,'Store Data'!$E:$F,2,0)</f>
        <v>Lincoln</v>
      </c>
      <c r="C618" s="10" t="s">
        <v>107</v>
      </c>
      <c r="D618">
        <v>7378</v>
      </c>
      <c r="E618">
        <v>15</v>
      </c>
      <c r="F618">
        <v>14</v>
      </c>
      <c r="G618">
        <v>1.8E-3</v>
      </c>
      <c r="H618">
        <v>12</v>
      </c>
      <c r="I618">
        <v>0.85709999999999997</v>
      </c>
      <c r="J618">
        <v>1</v>
      </c>
      <c r="K618">
        <v>0</v>
      </c>
      <c r="L618" t="s">
        <v>129</v>
      </c>
      <c r="M618" s="9">
        <v>2024</v>
      </c>
      <c r="N618" t="str">
        <f>VLOOKUP(A618,'Store Data'!$A:$B,2,0)</f>
        <v>Orange County</v>
      </c>
    </row>
    <row r="619" spans="1:14" ht="21" x14ac:dyDescent="0.2">
      <c r="A619" t="s">
        <v>44</v>
      </c>
      <c r="B619" s="3" t="str">
        <f>VLOOKUP(A619,'Store Data'!$E:$F,2,0)</f>
        <v>MINI</v>
      </c>
      <c r="C619" s="3" t="s">
        <v>107</v>
      </c>
      <c r="D619">
        <v>8959</v>
      </c>
      <c r="E619">
        <v>34</v>
      </c>
      <c r="F619">
        <v>28</v>
      </c>
      <c r="G619">
        <v>3.0999999999999999E-3</v>
      </c>
      <c r="H619">
        <v>23</v>
      </c>
      <c r="I619">
        <v>0.82140000000000002</v>
      </c>
      <c r="J619">
        <v>2</v>
      </c>
      <c r="K619">
        <v>0</v>
      </c>
      <c r="L619" t="s">
        <v>129</v>
      </c>
      <c r="M619" s="9">
        <v>2024</v>
      </c>
      <c r="N619" t="str">
        <f>VLOOKUP(A619,'Store Data'!$A:$B,2,0)</f>
        <v>Arizona</v>
      </c>
    </row>
    <row r="620" spans="1:14" ht="21" x14ac:dyDescent="0.2">
      <c r="A620" t="s">
        <v>45</v>
      </c>
      <c r="B620" s="3" t="str">
        <f>VLOOKUP(A620,'Store Data'!$E:$F,2,0)</f>
        <v>MINI</v>
      </c>
      <c r="C620" s="10" t="s">
        <v>107</v>
      </c>
      <c r="D620">
        <v>9318</v>
      </c>
      <c r="E620">
        <v>21</v>
      </c>
      <c r="F620">
        <v>19</v>
      </c>
      <c r="G620">
        <v>2E-3</v>
      </c>
      <c r="H620">
        <v>17</v>
      </c>
      <c r="I620">
        <v>0.89470000000000005</v>
      </c>
      <c r="J620">
        <v>3</v>
      </c>
      <c r="K620">
        <v>0</v>
      </c>
      <c r="L620" t="s">
        <v>129</v>
      </c>
      <c r="M620" s="9">
        <v>2024</v>
      </c>
      <c r="N620" t="str">
        <f>VLOOKUP(A620,'Store Data'!$A:$B,2,0)</f>
        <v>Southern CA</v>
      </c>
    </row>
    <row r="621" spans="1:14" ht="21" x14ac:dyDescent="0.2">
      <c r="A621" t="s">
        <v>48</v>
      </c>
      <c r="B621" s="3" t="str">
        <f>VLOOKUP(A621,'Store Data'!$E:$F,2,0)</f>
        <v>MINI</v>
      </c>
      <c r="C621" s="10" t="s">
        <v>107</v>
      </c>
      <c r="D621">
        <v>8178</v>
      </c>
      <c r="E621">
        <v>32</v>
      </c>
      <c r="F621">
        <v>26</v>
      </c>
      <c r="G621">
        <v>3.0999999999999999E-3</v>
      </c>
      <c r="H621">
        <v>18</v>
      </c>
      <c r="I621">
        <v>0.69230000000000003</v>
      </c>
      <c r="J621">
        <v>2</v>
      </c>
      <c r="K621">
        <v>0</v>
      </c>
      <c r="L621" t="s">
        <v>129</v>
      </c>
      <c r="M621" s="9">
        <v>2024</v>
      </c>
      <c r="N621" t="str">
        <f>VLOOKUP(A621,'Store Data'!$A:$B,2,0)</f>
        <v>Northern CA</v>
      </c>
    </row>
    <row r="622" spans="1:14" ht="21" x14ac:dyDescent="0.2">
      <c r="A622" t="s">
        <v>53</v>
      </c>
      <c r="B622" s="3" t="str">
        <f>VLOOKUP(A622,'Store Data'!$E:$F,2,0)</f>
        <v>MINI</v>
      </c>
      <c r="C622" s="10" t="s">
        <v>107</v>
      </c>
      <c r="D622">
        <v>6553</v>
      </c>
      <c r="E622">
        <v>21</v>
      </c>
      <c r="F622">
        <v>18</v>
      </c>
      <c r="G622">
        <v>2.7000000000000001E-3</v>
      </c>
      <c r="H622">
        <v>15</v>
      </c>
      <c r="I622">
        <v>0.83330000000000004</v>
      </c>
      <c r="J622">
        <v>1</v>
      </c>
      <c r="K622">
        <v>0</v>
      </c>
      <c r="L622" t="s">
        <v>129</v>
      </c>
      <c r="M622" s="9">
        <v>2024</v>
      </c>
      <c r="N622" t="str">
        <f>VLOOKUP(A622,'Store Data'!$A:$B,2,0)</f>
        <v>Orange County</v>
      </c>
    </row>
    <row r="623" spans="1:14" ht="21" x14ac:dyDescent="0.2">
      <c r="A623" t="s">
        <v>58</v>
      </c>
      <c r="B623" s="3" t="str">
        <f>VLOOKUP(A623,'Store Data'!$E:$F,2,0)</f>
        <v>MINI</v>
      </c>
      <c r="C623" s="3" t="s">
        <v>107</v>
      </c>
      <c r="D623">
        <v>8668</v>
      </c>
      <c r="E623">
        <v>45</v>
      </c>
      <c r="F623">
        <v>39</v>
      </c>
      <c r="G623">
        <v>4.4000000000000003E-3</v>
      </c>
      <c r="H623">
        <v>28</v>
      </c>
      <c r="I623">
        <v>0.71789999999999998</v>
      </c>
      <c r="J623">
        <v>0</v>
      </c>
      <c r="K623">
        <v>0</v>
      </c>
      <c r="L623" t="s">
        <v>129</v>
      </c>
      <c r="M623" s="9">
        <v>2024</v>
      </c>
      <c r="N623" t="str">
        <f>VLOOKUP(A623,'Store Data'!$A:$B,2,0)</f>
        <v>Southern CA</v>
      </c>
    </row>
    <row r="624" spans="1:14" ht="21" x14ac:dyDescent="0.2">
      <c r="A624" t="s">
        <v>116</v>
      </c>
      <c r="B624" s="3" t="str">
        <f>VLOOKUP(A624,'Store Data'!$E:$F,2,0)</f>
        <v>MINI</v>
      </c>
      <c r="C624" s="10" t="s">
        <v>107</v>
      </c>
      <c r="D624">
        <v>8811</v>
      </c>
      <c r="E624">
        <v>27</v>
      </c>
      <c r="F624">
        <v>22</v>
      </c>
      <c r="G624">
        <v>2.3999999999999998E-3</v>
      </c>
      <c r="H624">
        <v>19</v>
      </c>
      <c r="I624">
        <v>0.86360000000000003</v>
      </c>
      <c r="J624">
        <v>0</v>
      </c>
      <c r="K624">
        <v>0</v>
      </c>
      <c r="L624" t="s">
        <v>129</v>
      </c>
      <c r="M624" s="9">
        <v>2024</v>
      </c>
      <c r="N624" t="str">
        <f>VLOOKUP(A624,'Store Data'!$A:$B,2,0)</f>
        <v>Arizona</v>
      </c>
    </row>
    <row r="625" spans="1:14" ht="21" x14ac:dyDescent="0.2">
      <c r="A625" t="s">
        <v>41</v>
      </c>
      <c r="B625" s="3" t="str">
        <f>VLOOKUP(A625,'Store Data'!$E:$F,2,0)</f>
        <v>Mazda</v>
      </c>
      <c r="C625" s="10" t="s">
        <v>107</v>
      </c>
      <c r="D625">
        <v>25843</v>
      </c>
      <c r="E625">
        <v>46</v>
      </c>
      <c r="F625">
        <v>38</v>
      </c>
      <c r="G625">
        <v>1.4E-3</v>
      </c>
      <c r="H625">
        <v>29</v>
      </c>
      <c r="I625">
        <v>0.7631</v>
      </c>
      <c r="J625">
        <v>4</v>
      </c>
      <c r="K625">
        <v>1</v>
      </c>
      <c r="L625" t="s">
        <v>129</v>
      </c>
      <c r="M625" s="9">
        <v>2024</v>
      </c>
      <c r="N625" t="str">
        <f>VLOOKUP(A625,'Store Data'!$A:$B,2,0)</f>
        <v>Southern CA</v>
      </c>
    </row>
    <row r="626" spans="1:14" ht="21" x14ac:dyDescent="0.2">
      <c r="A626" t="s">
        <v>117</v>
      </c>
      <c r="B626" s="3" t="str">
        <f>VLOOKUP(A626,'Store Data'!$E:$F,2,0)</f>
        <v>Mercedes-Benz</v>
      </c>
      <c r="C626" s="10" t="s">
        <v>107</v>
      </c>
      <c r="D626">
        <v>22894</v>
      </c>
      <c r="E626">
        <v>59</v>
      </c>
      <c r="F626">
        <v>54</v>
      </c>
      <c r="G626">
        <v>2.3E-3</v>
      </c>
      <c r="H626">
        <v>43</v>
      </c>
      <c r="I626">
        <v>0.79620000000000002</v>
      </c>
      <c r="J626">
        <v>1</v>
      </c>
      <c r="K626">
        <v>0</v>
      </c>
      <c r="L626" t="s">
        <v>129</v>
      </c>
      <c r="M626" s="9">
        <v>2024</v>
      </c>
      <c r="N626" t="str">
        <f>VLOOKUP(A626,'Store Data'!$A:$B,2,0)</f>
        <v>Arizona</v>
      </c>
    </row>
    <row r="627" spans="1:14" ht="21" x14ac:dyDescent="0.2">
      <c r="A627" t="s">
        <v>42</v>
      </c>
      <c r="B627" s="3" t="str">
        <f>VLOOKUP(A627,'Store Data'!$E:$F,2,0)</f>
        <v>Mercedes-Benz</v>
      </c>
      <c r="C627" s="3" t="s">
        <v>107</v>
      </c>
      <c r="D627">
        <v>34974</v>
      </c>
      <c r="E627">
        <v>81</v>
      </c>
      <c r="F627">
        <v>71</v>
      </c>
      <c r="G627">
        <v>2E-3</v>
      </c>
      <c r="H627">
        <v>63</v>
      </c>
      <c r="I627">
        <v>0.88729999999999998</v>
      </c>
      <c r="J627">
        <v>0</v>
      </c>
      <c r="K627">
        <v>0</v>
      </c>
      <c r="L627" t="s">
        <v>129</v>
      </c>
      <c r="M627" s="9">
        <v>2024</v>
      </c>
      <c r="N627" t="str">
        <f>VLOOKUP(A627,'Store Data'!$A:$B,2,0)</f>
        <v>Arizona</v>
      </c>
    </row>
    <row r="628" spans="1:14" ht="21" x14ac:dyDescent="0.2">
      <c r="A628" t="s">
        <v>43</v>
      </c>
      <c r="B628" s="3" t="str">
        <f>VLOOKUP(A628,'Store Data'!$E:$F,2,0)</f>
        <v>Mercedes-Benz</v>
      </c>
      <c r="C628" s="10" t="s">
        <v>107</v>
      </c>
      <c r="D628">
        <v>29003</v>
      </c>
      <c r="E628">
        <v>81</v>
      </c>
      <c r="F628">
        <v>77</v>
      </c>
      <c r="G628">
        <v>2.5999999999999999E-3</v>
      </c>
      <c r="H628">
        <v>59</v>
      </c>
      <c r="I628">
        <v>0.76619999999999999</v>
      </c>
      <c r="J628">
        <v>4</v>
      </c>
      <c r="K628">
        <v>0</v>
      </c>
      <c r="L628" t="s">
        <v>129</v>
      </c>
      <c r="M628" s="9">
        <v>2024</v>
      </c>
      <c r="N628" t="str">
        <f>VLOOKUP(A628,'Store Data'!$A:$B,2,0)</f>
        <v>Southern CA</v>
      </c>
    </row>
    <row r="629" spans="1:14" ht="21" x14ac:dyDescent="0.2">
      <c r="A629" t="s">
        <v>60</v>
      </c>
      <c r="B629" s="3" t="str">
        <f>VLOOKUP(A629,'Store Data'!$E:$F,2,0)</f>
        <v>BMW</v>
      </c>
      <c r="C629" s="10" t="s">
        <v>107</v>
      </c>
      <c r="D629">
        <v>36677</v>
      </c>
      <c r="E629">
        <v>111</v>
      </c>
      <c r="F629">
        <v>99</v>
      </c>
      <c r="G629">
        <v>2.5999999999999999E-3</v>
      </c>
      <c r="H629">
        <v>90</v>
      </c>
      <c r="I629">
        <v>0.90900000000000003</v>
      </c>
      <c r="J629">
        <v>12</v>
      </c>
      <c r="K629">
        <v>0</v>
      </c>
      <c r="L629" t="s">
        <v>129</v>
      </c>
      <c r="M629" s="9">
        <v>2024</v>
      </c>
      <c r="N629" t="str">
        <f>VLOOKUP(A629,'Store Data'!$A:$B,2,0)</f>
        <v>Northern CA</v>
      </c>
    </row>
    <row r="630" spans="1:14" ht="21" x14ac:dyDescent="0.2">
      <c r="A630" t="s">
        <v>62</v>
      </c>
      <c r="B630" s="3" t="str">
        <f>VLOOKUP(A630,'Store Data'!$E:$F,2,0)</f>
        <v>Porsche</v>
      </c>
      <c r="C630" s="10" t="s">
        <v>107</v>
      </c>
      <c r="D630">
        <v>29015</v>
      </c>
      <c r="E630">
        <v>72</v>
      </c>
      <c r="F630">
        <v>59</v>
      </c>
      <c r="G630">
        <v>2E-3</v>
      </c>
      <c r="H630">
        <v>44</v>
      </c>
      <c r="I630">
        <v>0.74570000000000003</v>
      </c>
      <c r="J630">
        <v>5</v>
      </c>
      <c r="K630">
        <v>0</v>
      </c>
      <c r="L630" t="s">
        <v>129</v>
      </c>
      <c r="M630" s="9">
        <v>2024</v>
      </c>
      <c r="N630" t="str">
        <f>VLOOKUP(A630,'Store Data'!$A:$B,2,0)</f>
        <v>Arizona</v>
      </c>
    </row>
    <row r="631" spans="1:14" ht="21" x14ac:dyDescent="0.2">
      <c r="A631" t="s">
        <v>64</v>
      </c>
      <c r="B631" s="3" t="str">
        <f>VLOOKUP(A631,'Store Data'!$E:$F,2,0)</f>
        <v>Porsche</v>
      </c>
      <c r="C631" s="3" t="s">
        <v>107</v>
      </c>
      <c r="D631">
        <v>18248</v>
      </c>
      <c r="E631">
        <v>48</v>
      </c>
      <c r="F631">
        <v>44</v>
      </c>
      <c r="G631">
        <v>2.3999999999999998E-3</v>
      </c>
      <c r="H631">
        <v>35</v>
      </c>
      <c r="I631">
        <v>0.7954</v>
      </c>
      <c r="J631">
        <v>2</v>
      </c>
      <c r="K631">
        <v>0</v>
      </c>
      <c r="L631" t="s">
        <v>129</v>
      </c>
      <c r="M631" s="9">
        <v>2024</v>
      </c>
      <c r="N631" t="str">
        <f>VLOOKUP(A631,'Store Data'!$A:$B,2,0)</f>
        <v>Northern CA</v>
      </c>
    </row>
    <row r="632" spans="1:14" ht="21" x14ac:dyDescent="0.2">
      <c r="A632" t="s">
        <v>66</v>
      </c>
      <c r="B632" s="3" t="str">
        <f>VLOOKUP(A632,'Store Data'!$E:$F,2,0)</f>
        <v>Honda</v>
      </c>
      <c r="C632" s="10" t="s">
        <v>107</v>
      </c>
      <c r="D632">
        <v>38527</v>
      </c>
      <c r="E632">
        <v>250</v>
      </c>
      <c r="F632">
        <v>236</v>
      </c>
      <c r="G632">
        <v>6.1000000000000004E-3</v>
      </c>
      <c r="H632">
        <v>200</v>
      </c>
      <c r="I632">
        <v>0.84740000000000004</v>
      </c>
      <c r="J632">
        <v>41</v>
      </c>
      <c r="K632">
        <v>0</v>
      </c>
      <c r="L632" t="s">
        <v>129</v>
      </c>
      <c r="M632" s="9">
        <v>2024</v>
      </c>
      <c r="N632" t="str">
        <f>VLOOKUP(A632,'Store Data'!$A:$B,2,0)</f>
        <v>Texas</v>
      </c>
    </row>
    <row r="633" spans="1:14" ht="21" x14ac:dyDescent="0.2">
      <c r="A633" t="s">
        <v>67</v>
      </c>
      <c r="B633" s="3" t="str">
        <f>VLOOKUP(A633,'Store Data'!$E:$F,2,0)</f>
        <v>Hyundai</v>
      </c>
      <c r="C633" s="10" t="s">
        <v>107</v>
      </c>
      <c r="D633">
        <v>24973</v>
      </c>
      <c r="E633">
        <v>153</v>
      </c>
      <c r="F633">
        <v>135</v>
      </c>
      <c r="G633">
        <v>5.4000000000000003E-3</v>
      </c>
      <c r="H633">
        <v>99</v>
      </c>
      <c r="I633">
        <v>0.73329999999999995</v>
      </c>
      <c r="J633">
        <v>27</v>
      </c>
      <c r="K633">
        <v>0</v>
      </c>
      <c r="L633" t="s">
        <v>129</v>
      </c>
      <c r="M633" s="9">
        <v>2024</v>
      </c>
      <c r="N633" t="str">
        <f>VLOOKUP(A633,'Store Data'!$A:$B,2,0)</f>
        <v>Texas</v>
      </c>
    </row>
    <row r="634" spans="1:14" ht="21" x14ac:dyDescent="0.2">
      <c r="A634" t="s">
        <v>68</v>
      </c>
      <c r="B634" s="3" t="str">
        <f>VLOOKUP(A634,'Store Data'!$E:$F,2,0)</f>
        <v>Toyota</v>
      </c>
      <c r="C634" s="10" t="s">
        <v>107</v>
      </c>
      <c r="D634">
        <v>49332</v>
      </c>
      <c r="E634">
        <v>264</v>
      </c>
      <c r="F634">
        <v>212</v>
      </c>
      <c r="G634">
        <v>4.1999999999999997E-3</v>
      </c>
      <c r="H634">
        <v>106</v>
      </c>
      <c r="I634">
        <v>0.5</v>
      </c>
      <c r="J634">
        <v>13</v>
      </c>
      <c r="K634">
        <v>1</v>
      </c>
      <c r="L634" t="s">
        <v>129</v>
      </c>
      <c r="M634" s="9">
        <v>2024</v>
      </c>
      <c r="N634" t="str">
        <f>VLOOKUP(A634,'Store Data'!$A:$B,2,0)</f>
        <v>Texas</v>
      </c>
    </row>
    <row r="635" spans="1:14" ht="21" x14ac:dyDescent="0.2">
      <c r="A635" t="s">
        <v>69</v>
      </c>
      <c r="B635" s="3" t="str">
        <f>VLOOKUP(A635,'Store Data'!$E:$F,2,0)</f>
        <v>Maserati</v>
      </c>
      <c r="C635" s="3" t="s">
        <v>107</v>
      </c>
      <c r="D635">
        <v>14462</v>
      </c>
      <c r="E635">
        <v>12</v>
      </c>
      <c r="F635">
        <v>11</v>
      </c>
      <c r="G635">
        <v>6.9999999999999999E-4</v>
      </c>
      <c r="H635">
        <v>8</v>
      </c>
      <c r="I635">
        <v>0.72719999999999996</v>
      </c>
      <c r="J635">
        <v>0</v>
      </c>
      <c r="K635">
        <v>0</v>
      </c>
      <c r="L635" t="s">
        <v>129</v>
      </c>
      <c r="M635" s="9">
        <v>2024</v>
      </c>
      <c r="N635" t="str">
        <f>VLOOKUP(A635,'Store Data'!$A:$B,2,0)</f>
        <v>Arizona</v>
      </c>
    </row>
    <row r="636" spans="1:14" ht="21" x14ac:dyDescent="0.2">
      <c r="A636" t="s">
        <v>70</v>
      </c>
      <c r="B636" s="3" t="str">
        <f>VLOOKUP(A636,'Store Data'!$E:$F,2,0)</f>
        <v>Subaru</v>
      </c>
      <c r="C636" s="10" t="s">
        <v>107</v>
      </c>
      <c r="D636">
        <v>19230</v>
      </c>
      <c r="E636">
        <v>50</v>
      </c>
      <c r="F636">
        <v>44</v>
      </c>
      <c r="G636">
        <v>2.2000000000000001E-3</v>
      </c>
      <c r="H636">
        <v>32</v>
      </c>
      <c r="I636">
        <v>0.72719999999999996</v>
      </c>
      <c r="J636">
        <v>5</v>
      </c>
      <c r="K636">
        <v>1</v>
      </c>
      <c r="L636" t="s">
        <v>129</v>
      </c>
      <c r="M636" s="9">
        <v>2024</v>
      </c>
      <c r="N636" t="str">
        <f>VLOOKUP(A636,'Store Data'!$A:$B,2,0)</f>
        <v>Orange County</v>
      </c>
    </row>
    <row r="637" spans="1:14" ht="21" x14ac:dyDescent="0.2">
      <c r="A637" t="s">
        <v>118</v>
      </c>
      <c r="B637" s="3" t="str">
        <f>VLOOKUP(A637,'Store Data'!$E:$F,2,0)</f>
        <v>Honda</v>
      </c>
      <c r="C637" s="10" t="s">
        <v>107</v>
      </c>
      <c r="D637">
        <v>51690</v>
      </c>
      <c r="E637">
        <v>226</v>
      </c>
      <c r="F637">
        <v>202</v>
      </c>
      <c r="G637">
        <v>3.8999999999999998E-3</v>
      </c>
      <c r="H637">
        <v>143</v>
      </c>
      <c r="I637">
        <v>0.70789999999999997</v>
      </c>
      <c r="J637">
        <v>10</v>
      </c>
      <c r="K637">
        <v>3</v>
      </c>
      <c r="L637" t="s">
        <v>129</v>
      </c>
      <c r="M637" s="9">
        <v>2024</v>
      </c>
      <c r="N637" t="str">
        <f>VLOOKUP(A637,'Store Data'!$A:$B,2,0)</f>
        <v>Arizona</v>
      </c>
    </row>
    <row r="638" spans="1:14" ht="21" x14ac:dyDescent="0.2">
      <c r="A638" t="s">
        <v>73</v>
      </c>
      <c r="B638" s="3" t="str">
        <f>VLOOKUP(A638,'Store Data'!$E:$F,2,0)</f>
        <v>Toyota</v>
      </c>
      <c r="C638" s="10" t="s">
        <v>107</v>
      </c>
      <c r="D638">
        <v>30243</v>
      </c>
      <c r="E638">
        <v>124</v>
      </c>
      <c r="F638">
        <v>117</v>
      </c>
      <c r="G638">
        <v>3.8E-3</v>
      </c>
      <c r="H638">
        <v>99</v>
      </c>
      <c r="I638">
        <v>0.84609999999999996</v>
      </c>
      <c r="J638">
        <v>18</v>
      </c>
      <c r="K638">
        <v>0</v>
      </c>
      <c r="L638" t="s">
        <v>129</v>
      </c>
      <c r="M638" s="9">
        <v>2024</v>
      </c>
      <c r="N638" t="str">
        <f>VLOOKUP(A638,'Store Data'!$A:$B,2,0)</f>
        <v>Northern CA</v>
      </c>
    </row>
    <row r="639" spans="1:14" ht="21" x14ac:dyDescent="0.2">
      <c r="A639" t="s">
        <v>75</v>
      </c>
      <c r="B639" s="3" t="str">
        <f>VLOOKUP(A639,'Store Data'!$E:$F,2,0)</f>
        <v>Toyota</v>
      </c>
      <c r="C639" s="3" t="s">
        <v>107</v>
      </c>
      <c r="D639">
        <v>48026</v>
      </c>
      <c r="E639">
        <v>191</v>
      </c>
      <c r="F639">
        <v>173</v>
      </c>
      <c r="G639">
        <v>3.5999999999999999E-3</v>
      </c>
      <c r="H639">
        <v>130</v>
      </c>
      <c r="I639">
        <v>0.75139999999999996</v>
      </c>
      <c r="J639">
        <v>28</v>
      </c>
      <c r="K639">
        <v>2</v>
      </c>
      <c r="L639" t="s">
        <v>129</v>
      </c>
      <c r="M639" s="9">
        <v>2024</v>
      </c>
      <c r="N639" t="str">
        <f>VLOOKUP(A639,'Store Data'!$A:$B,2,0)</f>
        <v>Texas</v>
      </c>
    </row>
    <row r="640" spans="1:14" ht="21" x14ac:dyDescent="0.2">
      <c r="A640" t="s">
        <v>77</v>
      </c>
      <c r="B640" s="3" t="str">
        <f>VLOOKUP(A640,'Store Data'!$E:$F,2,0)</f>
        <v>Toyota</v>
      </c>
      <c r="C640" s="10" t="s">
        <v>107</v>
      </c>
      <c r="D640">
        <v>26916</v>
      </c>
      <c r="E640">
        <v>114</v>
      </c>
      <c r="F640">
        <v>105</v>
      </c>
      <c r="G640">
        <v>3.8999999999999998E-3</v>
      </c>
      <c r="H640">
        <v>75</v>
      </c>
      <c r="I640">
        <v>0.71419999999999995</v>
      </c>
      <c r="J640">
        <v>12</v>
      </c>
      <c r="K640">
        <v>1</v>
      </c>
      <c r="L640" t="s">
        <v>129</v>
      </c>
      <c r="M640" s="9">
        <v>2024</v>
      </c>
      <c r="N640" t="str">
        <f>VLOOKUP(A640,'Store Data'!$A:$B,2,0)</f>
        <v>Arizona</v>
      </c>
    </row>
    <row r="641" spans="1:14" ht="21" x14ac:dyDescent="0.2">
      <c r="A641" t="s">
        <v>79</v>
      </c>
      <c r="B641" s="3" t="str">
        <f>VLOOKUP(A641,'Store Data'!$E:$F,2,0)</f>
        <v>Volkswagen</v>
      </c>
      <c r="C641" s="10" t="s">
        <v>107</v>
      </c>
      <c r="D641">
        <v>20442</v>
      </c>
      <c r="E641">
        <v>33</v>
      </c>
      <c r="F641">
        <v>25</v>
      </c>
      <c r="G641">
        <v>1.1999999999999999E-3</v>
      </c>
      <c r="H641">
        <v>18</v>
      </c>
      <c r="I641">
        <v>0.72</v>
      </c>
      <c r="J641">
        <v>3</v>
      </c>
      <c r="K641">
        <v>0</v>
      </c>
      <c r="L641" t="s">
        <v>129</v>
      </c>
      <c r="M641" s="9">
        <v>2024</v>
      </c>
      <c r="N641" t="str">
        <f>VLOOKUP(A641,'Store Data'!$A:$B,2,0)</f>
        <v>Arizona</v>
      </c>
    </row>
    <row r="642" spans="1:14" ht="21" x14ac:dyDescent="0.2">
      <c r="A642" t="s">
        <v>81</v>
      </c>
      <c r="B642" s="3" t="str">
        <f>VLOOKUP(A642,'Store Data'!$E:$F,2,0)</f>
        <v>Volkswagen</v>
      </c>
      <c r="C642" s="10" t="s">
        <v>107</v>
      </c>
      <c r="D642">
        <v>21630</v>
      </c>
      <c r="E642">
        <v>33</v>
      </c>
      <c r="F642">
        <v>30</v>
      </c>
      <c r="G642">
        <v>1.2999999999999999E-3</v>
      </c>
      <c r="H642">
        <v>25</v>
      </c>
      <c r="I642">
        <v>0.83330000000000004</v>
      </c>
      <c r="J642">
        <v>3</v>
      </c>
      <c r="K642">
        <v>0</v>
      </c>
      <c r="L642" t="s">
        <v>129</v>
      </c>
      <c r="M642" s="9">
        <v>2024</v>
      </c>
      <c r="N642" t="str">
        <f>VLOOKUP(A642,'Store Data'!$A:$B,2,0)</f>
        <v>Orange County</v>
      </c>
    </row>
    <row r="643" spans="1:14" ht="21" x14ac:dyDescent="0.2">
      <c r="A643" t="s">
        <v>11</v>
      </c>
      <c r="B643" s="3" t="str">
        <f>VLOOKUP(A643,'Store Data'!$E:$F,2,0)</f>
        <v>Acura</v>
      </c>
      <c r="C643" s="10" t="s">
        <v>107</v>
      </c>
      <c r="D643">
        <v>12138</v>
      </c>
      <c r="E643">
        <v>68</v>
      </c>
      <c r="F643">
        <v>66</v>
      </c>
      <c r="G643">
        <v>5.4000000000000003E-3</v>
      </c>
      <c r="H643">
        <v>58</v>
      </c>
      <c r="I643">
        <v>0.87870000000000004</v>
      </c>
      <c r="J643">
        <v>6</v>
      </c>
      <c r="K643">
        <v>0</v>
      </c>
      <c r="L643" t="s">
        <v>108</v>
      </c>
      <c r="M643" s="9">
        <v>2024</v>
      </c>
      <c r="N643" t="str">
        <f>VLOOKUP(A643,'Store Data'!$A:$B,2,0)</f>
        <v>Arizona</v>
      </c>
    </row>
    <row r="644" spans="1:14" ht="21" x14ac:dyDescent="0.2">
      <c r="A644" t="s">
        <v>16</v>
      </c>
      <c r="B644" s="3" t="str">
        <f>VLOOKUP(A644,'Store Data'!$E:$F,2,0)</f>
        <v>Acura</v>
      </c>
      <c r="C644" s="10" t="s">
        <v>107</v>
      </c>
      <c r="D644">
        <v>5922</v>
      </c>
      <c r="E644">
        <v>18</v>
      </c>
      <c r="F644">
        <v>16</v>
      </c>
      <c r="G644">
        <v>2.7000000000000001E-3</v>
      </c>
      <c r="H644">
        <v>14</v>
      </c>
      <c r="I644">
        <v>0.875</v>
      </c>
      <c r="J644">
        <v>2</v>
      </c>
      <c r="K644">
        <v>0</v>
      </c>
      <c r="L644" t="s">
        <v>108</v>
      </c>
      <c r="M644" s="9">
        <v>2024</v>
      </c>
      <c r="N644" t="str">
        <f>VLOOKUP(A644,'Store Data'!$A:$B,2,0)</f>
        <v>Southern CA</v>
      </c>
    </row>
    <row r="645" spans="1:14" ht="21" x14ac:dyDescent="0.2">
      <c r="A645" t="s">
        <v>17</v>
      </c>
      <c r="B645" s="3" t="str">
        <f>VLOOKUP(A645,'Store Data'!$E:$F,2,0)</f>
        <v>Audi</v>
      </c>
      <c r="C645" s="10" t="s">
        <v>107</v>
      </c>
      <c r="D645">
        <v>11792</v>
      </c>
      <c r="E645">
        <v>44</v>
      </c>
      <c r="F645">
        <v>41</v>
      </c>
      <c r="G645">
        <v>3.3999999999999998E-3</v>
      </c>
      <c r="H645">
        <v>25</v>
      </c>
      <c r="I645">
        <v>0.60970000000000002</v>
      </c>
      <c r="J645">
        <v>1</v>
      </c>
      <c r="K645">
        <v>1</v>
      </c>
      <c r="L645" t="s">
        <v>108</v>
      </c>
      <c r="M645" s="9">
        <v>2024</v>
      </c>
      <c r="N645" t="str">
        <f>VLOOKUP(A645,'Store Data'!$A:$B,2,0)</f>
        <v>Arizona</v>
      </c>
    </row>
    <row r="646" spans="1:14" ht="21" x14ac:dyDescent="0.2">
      <c r="A646" t="s">
        <v>18</v>
      </c>
      <c r="B646" s="3" t="str">
        <f>VLOOKUP(A646,'Store Data'!$E:$F,2,0)</f>
        <v>Audi</v>
      </c>
      <c r="C646" s="10" t="s">
        <v>107</v>
      </c>
      <c r="D646">
        <v>9301</v>
      </c>
      <c r="E646">
        <v>28</v>
      </c>
      <c r="F646">
        <v>27</v>
      </c>
      <c r="G646">
        <v>2.8999999999999998E-3</v>
      </c>
      <c r="H646">
        <v>18</v>
      </c>
      <c r="I646">
        <v>0.66659999999999997</v>
      </c>
      <c r="J646">
        <v>0</v>
      </c>
      <c r="K646">
        <v>0</v>
      </c>
      <c r="L646" t="s">
        <v>108</v>
      </c>
      <c r="M646" s="9">
        <v>2024</v>
      </c>
      <c r="N646" t="str">
        <f>VLOOKUP(A646,'Store Data'!$A:$B,2,0)</f>
        <v>Southern CA</v>
      </c>
    </row>
    <row r="647" spans="1:14" ht="21" x14ac:dyDescent="0.2">
      <c r="A647" t="s">
        <v>19</v>
      </c>
      <c r="B647" s="3" t="str">
        <f>VLOOKUP(A647,'Store Data'!$E:$F,2,0)</f>
        <v>Audi</v>
      </c>
      <c r="C647" s="10" t="s">
        <v>107</v>
      </c>
      <c r="D647">
        <v>9050</v>
      </c>
      <c r="E647">
        <v>32</v>
      </c>
      <c r="F647">
        <v>28</v>
      </c>
      <c r="G647">
        <v>3.0000000000000001E-3</v>
      </c>
      <c r="H647">
        <v>24</v>
      </c>
      <c r="I647">
        <v>0.85709999999999997</v>
      </c>
      <c r="J647">
        <v>1</v>
      </c>
      <c r="K647">
        <v>0</v>
      </c>
      <c r="L647" t="s">
        <v>108</v>
      </c>
      <c r="M647" s="9">
        <v>2024</v>
      </c>
      <c r="N647" t="str">
        <f>VLOOKUP(A647,'Store Data'!$A:$B,2,0)</f>
        <v>Orange County</v>
      </c>
    </row>
    <row r="648" spans="1:14" ht="21" x14ac:dyDescent="0.2">
      <c r="A648" t="s">
        <v>20</v>
      </c>
      <c r="B648" s="3" t="str">
        <f>VLOOKUP(A648,'Store Data'!$E:$F,2,0)</f>
        <v>Audi</v>
      </c>
      <c r="C648" s="10" t="s">
        <v>107</v>
      </c>
      <c r="D648">
        <v>18863</v>
      </c>
      <c r="E648">
        <v>72</v>
      </c>
      <c r="F648">
        <v>60</v>
      </c>
      <c r="G648">
        <v>3.0999999999999999E-3</v>
      </c>
      <c r="H648">
        <v>47</v>
      </c>
      <c r="I648">
        <v>0.7833</v>
      </c>
      <c r="J648">
        <v>5</v>
      </c>
      <c r="K648">
        <v>0</v>
      </c>
      <c r="L648" t="s">
        <v>108</v>
      </c>
      <c r="M648" s="9">
        <v>2024</v>
      </c>
      <c r="N648" t="str">
        <f>VLOOKUP(A648,'Store Data'!$A:$B,2,0)</f>
        <v>Arizona</v>
      </c>
    </row>
    <row r="649" spans="1:14" ht="21" x14ac:dyDescent="0.2">
      <c r="A649" t="s">
        <v>110</v>
      </c>
      <c r="B649" s="3" t="str">
        <f>VLOOKUP(A649,'Store Data'!$E:$F,2,0)</f>
        <v>Audi</v>
      </c>
      <c r="C649" s="10" t="s">
        <v>107</v>
      </c>
      <c r="D649">
        <v>23193</v>
      </c>
      <c r="E649">
        <v>121</v>
      </c>
      <c r="F649">
        <v>119</v>
      </c>
      <c r="G649">
        <v>5.1000000000000004E-3</v>
      </c>
      <c r="H649">
        <v>108</v>
      </c>
      <c r="I649">
        <v>0.90749999999999997</v>
      </c>
      <c r="J649">
        <v>23</v>
      </c>
      <c r="K649">
        <v>0</v>
      </c>
      <c r="L649" t="s">
        <v>108</v>
      </c>
      <c r="M649" s="9">
        <v>2024</v>
      </c>
      <c r="N649" t="str">
        <f>VLOOKUP(A649,'Store Data'!$A:$B,2,0)</f>
        <v>Northern CA</v>
      </c>
    </row>
    <row r="650" spans="1:14" ht="21" x14ac:dyDescent="0.2">
      <c r="A650" t="s">
        <v>21</v>
      </c>
      <c r="B650" s="3" t="str">
        <f>VLOOKUP(A650,'Store Data'!$E:$F,2,0)</f>
        <v>Audi</v>
      </c>
      <c r="C650" s="10" t="s">
        <v>107</v>
      </c>
      <c r="D650">
        <v>12021</v>
      </c>
      <c r="E650">
        <v>60</v>
      </c>
      <c r="F650">
        <v>52</v>
      </c>
      <c r="G650">
        <v>4.3E-3</v>
      </c>
      <c r="H650">
        <v>43</v>
      </c>
      <c r="I650">
        <v>0.82689999999999997</v>
      </c>
      <c r="J650">
        <v>7</v>
      </c>
      <c r="K650">
        <v>0</v>
      </c>
      <c r="L650" t="s">
        <v>108</v>
      </c>
      <c r="M650" s="9">
        <v>2024</v>
      </c>
      <c r="N650" t="str">
        <f>VLOOKUP(A650,'Store Data'!$A:$B,2,0)</f>
        <v>Orange County</v>
      </c>
    </row>
    <row r="651" spans="1:14" ht="21" x14ac:dyDescent="0.2">
      <c r="A651" t="s">
        <v>22</v>
      </c>
      <c r="B651" s="3" t="str">
        <f>VLOOKUP(A651,'Store Data'!$E:$F,2,0)</f>
        <v>BMW</v>
      </c>
      <c r="C651" s="10" t="s">
        <v>107</v>
      </c>
      <c r="D651">
        <v>36277</v>
      </c>
      <c r="E651">
        <v>234</v>
      </c>
      <c r="F651">
        <v>206</v>
      </c>
      <c r="G651">
        <v>5.5999999999999999E-3</v>
      </c>
      <c r="H651">
        <v>140</v>
      </c>
      <c r="I651">
        <v>0.67959999999999998</v>
      </c>
      <c r="J651">
        <v>7</v>
      </c>
      <c r="K651">
        <v>1</v>
      </c>
      <c r="L651" t="s">
        <v>108</v>
      </c>
      <c r="M651" s="9">
        <v>2024</v>
      </c>
      <c r="N651" t="str">
        <f>VLOOKUP(A651,'Store Data'!$A:$B,2,0)</f>
        <v>Arizona</v>
      </c>
    </row>
    <row r="652" spans="1:14" ht="21" x14ac:dyDescent="0.2">
      <c r="A652" t="s">
        <v>23</v>
      </c>
      <c r="B652" s="3" t="str">
        <f>VLOOKUP(A652,'Store Data'!$E:$F,2,0)</f>
        <v>BMW</v>
      </c>
      <c r="C652" s="10" t="s">
        <v>107</v>
      </c>
      <c r="D652">
        <v>44694</v>
      </c>
      <c r="E652">
        <v>175</v>
      </c>
      <c r="F652">
        <v>162</v>
      </c>
      <c r="G652">
        <v>3.5999999999999999E-3</v>
      </c>
      <c r="H652">
        <v>134</v>
      </c>
      <c r="I652">
        <v>0.82709999999999995</v>
      </c>
      <c r="J652">
        <v>1</v>
      </c>
      <c r="K652">
        <v>0</v>
      </c>
      <c r="L652" t="s">
        <v>108</v>
      </c>
      <c r="M652" s="9">
        <v>2024</v>
      </c>
      <c r="N652" t="str">
        <f>VLOOKUP(A652,'Store Data'!$A:$B,2,0)</f>
        <v>Texas</v>
      </c>
    </row>
    <row r="653" spans="1:14" ht="21" x14ac:dyDescent="0.2">
      <c r="A653" t="s">
        <v>24</v>
      </c>
      <c r="B653" s="3" t="str">
        <f>VLOOKUP(A653,'Store Data'!$E:$F,2,0)</f>
        <v>BMW</v>
      </c>
      <c r="C653" s="10" t="s">
        <v>107</v>
      </c>
      <c r="D653">
        <v>25678</v>
      </c>
      <c r="E653">
        <v>42</v>
      </c>
      <c r="F653">
        <v>38</v>
      </c>
      <c r="G653">
        <v>1.4E-3</v>
      </c>
      <c r="H653">
        <v>28</v>
      </c>
      <c r="I653">
        <v>0.73680000000000001</v>
      </c>
      <c r="J653">
        <v>4</v>
      </c>
      <c r="K653">
        <v>0</v>
      </c>
      <c r="L653" t="s">
        <v>108</v>
      </c>
      <c r="M653" s="9">
        <v>2024</v>
      </c>
      <c r="N653" t="str">
        <f>VLOOKUP(A653,'Store Data'!$A:$B,2,0)</f>
        <v>Southern CA</v>
      </c>
    </row>
    <row r="654" spans="1:14" ht="21" x14ac:dyDescent="0.2">
      <c r="A654" t="s">
        <v>25</v>
      </c>
      <c r="B654" s="3" t="str">
        <f>VLOOKUP(A654,'Store Data'!$E:$F,2,0)</f>
        <v>BMW</v>
      </c>
      <c r="C654" s="10" t="s">
        <v>107</v>
      </c>
      <c r="D654">
        <v>45510</v>
      </c>
      <c r="E654">
        <v>142</v>
      </c>
      <c r="F654">
        <v>127</v>
      </c>
      <c r="G654">
        <v>2.7000000000000001E-3</v>
      </c>
      <c r="H654">
        <v>96</v>
      </c>
      <c r="I654">
        <v>0.75590000000000002</v>
      </c>
      <c r="J654">
        <v>7</v>
      </c>
      <c r="K654">
        <v>1</v>
      </c>
      <c r="L654" t="s">
        <v>108</v>
      </c>
      <c r="M654" s="9">
        <v>2024</v>
      </c>
      <c r="N654" t="str">
        <f>VLOOKUP(A654,'Store Data'!$A:$B,2,0)</f>
        <v>Orange County</v>
      </c>
    </row>
    <row r="655" spans="1:14" ht="21" x14ac:dyDescent="0.2">
      <c r="A655" t="s">
        <v>26</v>
      </c>
      <c r="B655" s="3" t="str">
        <f>VLOOKUP(A655,'Store Data'!$E:$F,2,0)</f>
        <v>BMW</v>
      </c>
      <c r="C655" s="10" t="s">
        <v>107</v>
      </c>
      <c r="D655">
        <v>41571</v>
      </c>
      <c r="E655">
        <v>150</v>
      </c>
      <c r="F655">
        <v>142</v>
      </c>
      <c r="G655">
        <v>3.3999999999999998E-3</v>
      </c>
      <c r="H655">
        <v>127</v>
      </c>
      <c r="I655">
        <v>0.89429999999999998</v>
      </c>
      <c r="J655">
        <v>17</v>
      </c>
      <c r="K655">
        <v>2</v>
      </c>
      <c r="L655" t="s">
        <v>108</v>
      </c>
      <c r="M655" s="9">
        <v>2024</v>
      </c>
      <c r="N655" t="str">
        <f>VLOOKUP(A655,'Store Data'!$A:$B,2,0)</f>
        <v>Southern CA</v>
      </c>
    </row>
    <row r="656" spans="1:14" ht="21" x14ac:dyDescent="0.2">
      <c r="A656" t="s">
        <v>123</v>
      </c>
      <c r="B656" s="3" t="str">
        <f>VLOOKUP(A656,'Store Data'!$E:$F,2,0)</f>
        <v>Acura</v>
      </c>
      <c r="C656" s="10" t="s">
        <v>107</v>
      </c>
      <c r="D656">
        <v>11780</v>
      </c>
      <c r="E656">
        <v>43</v>
      </c>
      <c r="F656">
        <v>32</v>
      </c>
      <c r="G656">
        <v>2.7000000000000001E-3</v>
      </c>
      <c r="H656">
        <v>23</v>
      </c>
      <c r="I656">
        <v>0.71870000000000001</v>
      </c>
      <c r="J656">
        <v>1</v>
      </c>
      <c r="K656">
        <v>0</v>
      </c>
      <c r="L656" t="s">
        <v>108</v>
      </c>
      <c r="M656" s="9">
        <v>2024</v>
      </c>
      <c r="N656" t="str">
        <f>VLOOKUP(A656,'Store Data'!$A:$B,2,0)</f>
        <v>Northern CA</v>
      </c>
    </row>
    <row r="657" spans="1:14" ht="21" x14ac:dyDescent="0.2">
      <c r="A657" t="s">
        <v>27</v>
      </c>
      <c r="B657" s="3" t="str">
        <f>VLOOKUP(A657,'Store Data'!$E:$F,2,0)</f>
        <v>Honda</v>
      </c>
      <c r="C657" s="10" t="s">
        <v>107</v>
      </c>
      <c r="D657">
        <v>36291</v>
      </c>
      <c r="E657">
        <v>242</v>
      </c>
      <c r="F657">
        <v>226</v>
      </c>
      <c r="G657">
        <v>6.1999999999999998E-3</v>
      </c>
      <c r="H657">
        <v>192</v>
      </c>
      <c r="I657">
        <v>0.84950000000000003</v>
      </c>
      <c r="J657">
        <v>19</v>
      </c>
      <c r="K657">
        <v>1</v>
      </c>
      <c r="L657" t="s">
        <v>108</v>
      </c>
      <c r="M657" s="9">
        <v>2024</v>
      </c>
      <c r="N657" t="str">
        <f>VLOOKUP(A657,'Store Data'!$A:$B,2,0)</f>
        <v>Northern CA</v>
      </c>
    </row>
    <row r="658" spans="1:14" ht="21" x14ac:dyDescent="0.2">
      <c r="A658" t="s">
        <v>28</v>
      </c>
      <c r="B658" s="3" t="str">
        <f>VLOOKUP(A658,'Store Data'!$E:$F,2,0)</f>
        <v>BMW</v>
      </c>
      <c r="C658" s="10" t="s">
        <v>107</v>
      </c>
      <c r="D658">
        <v>52261</v>
      </c>
      <c r="E658">
        <v>192</v>
      </c>
      <c r="F658">
        <v>173</v>
      </c>
      <c r="G658">
        <v>3.3E-3</v>
      </c>
      <c r="H658">
        <v>119</v>
      </c>
      <c r="I658">
        <v>0.68779999999999997</v>
      </c>
      <c r="J658">
        <v>9</v>
      </c>
      <c r="K658">
        <v>0</v>
      </c>
      <c r="L658" t="s">
        <v>108</v>
      </c>
      <c r="M658" s="9">
        <v>2024</v>
      </c>
      <c r="N658" t="str">
        <f>VLOOKUP(A658,'Store Data'!$A:$B,2,0)</f>
        <v>Orange County</v>
      </c>
    </row>
    <row r="659" spans="1:14" ht="21" x14ac:dyDescent="0.2">
      <c r="A659" t="s">
        <v>29</v>
      </c>
      <c r="B659" s="3" t="str">
        <f>VLOOKUP(A659,'Store Data'!$E:$F,2,0)</f>
        <v>MINI</v>
      </c>
      <c r="C659" s="10" t="s">
        <v>107</v>
      </c>
      <c r="D659">
        <v>11062</v>
      </c>
      <c r="E659">
        <v>23</v>
      </c>
      <c r="F659">
        <v>21</v>
      </c>
      <c r="G659">
        <v>1.8E-3</v>
      </c>
      <c r="H659">
        <v>14</v>
      </c>
      <c r="I659">
        <v>0.66659999999999997</v>
      </c>
      <c r="J659">
        <v>0</v>
      </c>
      <c r="K659">
        <v>0</v>
      </c>
      <c r="L659" t="s">
        <v>108</v>
      </c>
      <c r="M659" s="9">
        <v>2024</v>
      </c>
      <c r="N659" t="str">
        <f>VLOOKUP(A659,'Store Data'!$A:$B,2,0)</f>
        <v>Orange County</v>
      </c>
    </row>
    <row r="660" spans="1:14" ht="21" x14ac:dyDescent="0.2">
      <c r="A660" t="s">
        <v>30</v>
      </c>
      <c r="B660" s="3" t="str">
        <f>VLOOKUP(A660,'Store Data'!$E:$F,2,0)</f>
        <v>Genesis</v>
      </c>
      <c r="C660" s="10" t="s">
        <v>107</v>
      </c>
      <c r="D660">
        <v>7632</v>
      </c>
      <c r="E660">
        <v>24</v>
      </c>
      <c r="F660">
        <v>23</v>
      </c>
      <c r="G660">
        <v>3.0000000000000001E-3</v>
      </c>
      <c r="H660">
        <v>17</v>
      </c>
      <c r="I660">
        <v>0.73909999999999998</v>
      </c>
      <c r="J660">
        <v>1</v>
      </c>
      <c r="K660">
        <v>0</v>
      </c>
      <c r="L660" t="s">
        <v>108</v>
      </c>
      <c r="M660" s="9">
        <v>2024</v>
      </c>
      <c r="N660" t="str">
        <f>VLOOKUP(A660,'Store Data'!$A:$B,2,0)</f>
        <v>Texas</v>
      </c>
    </row>
    <row r="661" spans="1:14" ht="21" x14ac:dyDescent="0.2">
      <c r="A661" t="s">
        <v>31</v>
      </c>
      <c r="B661" s="3" t="str">
        <f>VLOOKUP(A661,'Store Data'!$E:$F,2,0)</f>
        <v>Honda</v>
      </c>
      <c r="C661" s="10" t="s">
        <v>107</v>
      </c>
      <c r="D661">
        <v>34301</v>
      </c>
      <c r="E661">
        <v>191</v>
      </c>
      <c r="F661">
        <v>182</v>
      </c>
      <c r="G661">
        <v>5.3E-3</v>
      </c>
      <c r="H661">
        <v>147</v>
      </c>
      <c r="I661">
        <v>0.80759999999999998</v>
      </c>
      <c r="J661">
        <v>35</v>
      </c>
      <c r="K661">
        <v>1</v>
      </c>
      <c r="L661" t="s">
        <v>108</v>
      </c>
      <c r="M661" s="9">
        <v>2024</v>
      </c>
      <c r="N661" t="str">
        <f>VLOOKUP(A661,'Store Data'!$A:$B,2,0)</f>
        <v>Texas</v>
      </c>
    </row>
    <row r="662" spans="1:14" ht="21" x14ac:dyDescent="0.2">
      <c r="A662" t="s">
        <v>32</v>
      </c>
      <c r="B662" s="3" t="str">
        <f>VLOOKUP(A662,'Store Data'!$E:$F,2,0)</f>
        <v>Honda</v>
      </c>
      <c r="C662" s="10" t="s">
        <v>107</v>
      </c>
      <c r="D662">
        <v>21723</v>
      </c>
      <c r="E662">
        <v>133</v>
      </c>
      <c r="F662">
        <v>120</v>
      </c>
      <c r="G662">
        <v>5.4999999999999997E-3</v>
      </c>
      <c r="H662">
        <v>105</v>
      </c>
      <c r="I662">
        <v>0.875</v>
      </c>
      <c r="J662">
        <v>1</v>
      </c>
      <c r="K662">
        <v>1</v>
      </c>
      <c r="L662" t="s">
        <v>108</v>
      </c>
      <c r="M662" s="9">
        <v>2024</v>
      </c>
      <c r="N662" t="str">
        <f>VLOOKUP(A662,'Store Data'!$A:$B,2,0)</f>
        <v>Northern CA</v>
      </c>
    </row>
    <row r="663" spans="1:14" ht="21" x14ac:dyDescent="0.2">
      <c r="A663" t="s">
        <v>33</v>
      </c>
      <c r="B663" s="3" t="str">
        <f>VLOOKUP(A663,'Store Data'!$E:$F,2,0)</f>
        <v>Honda</v>
      </c>
      <c r="C663" s="10" t="s">
        <v>107</v>
      </c>
      <c r="D663">
        <v>23215</v>
      </c>
      <c r="E663">
        <v>54</v>
      </c>
      <c r="F663">
        <v>47</v>
      </c>
      <c r="G663">
        <v>2E-3</v>
      </c>
      <c r="H663">
        <v>33</v>
      </c>
      <c r="I663">
        <v>0.70209999999999995</v>
      </c>
      <c r="J663">
        <v>0</v>
      </c>
      <c r="K663">
        <v>0</v>
      </c>
      <c r="L663" t="s">
        <v>108</v>
      </c>
      <c r="M663" s="9">
        <v>2024</v>
      </c>
      <c r="N663" t="str">
        <f>VLOOKUP(A663,'Store Data'!$A:$B,2,0)</f>
        <v>Southern CA</v>
      </c>
    </row>
    <row r="664" spans="1:14" ht="21" x14ac:dyDescent="0.2">
      <c r="A664" t="s">
        <v>34</v>
      </c>
      <c r="B664" s="3" t="str">
        <f>VLOOKUP(A664,'Store Data'!$E:$F,2,0)</f>
        <v>Hyundai</v>
      </c>
      <c r="C664" s="10" t="s">
        <v>107</v>
      </c>
      <c r="D664">
        <v>10385</v>
      </c>
      <c r="E664">
        <v>43</v>
      </c>
      <c r="F664">
        <v>39</v>
      </c>
      <c r="G664">
        <v>3.7000000000000002E-3</v>
      </c>
      <c r="H664">
        <v>22</v>
      </c>
      <c r="I664">
        <v>0.56410000000000005</v>
      </c>
      <c r="J664">
        <v>2</v>
      </c>
      <c r="K664">
        <v>0</v>
      </c>
      <c r="L664" t="s">
        <v>108</v>
      </c>
      <c r="M664" s="9">
        <v>2024</v>
      </c>
      <c r="N664" t="str">
        <f>VLOOKUP(A664,'Store Data'!$A:$B,2,0)</f>
        <v>Texas</v>
      </c>
    </row>
    <row r="665" spans="1:14" ht="21" x14ac:dyDescent="0.2">
      <c r="A665" t="s">
        <v>35</v>
      </c>
      <c r="B665" s="3" t="str">
        <f>VLOOKUP(A665,'Store Data'!$E:$F,2,0)</f>
        <v>Acura</v>
      </c>
      <c r="C665" s="10" t="s">
        <v>107</v>
      </c>
      <c r="D665">
        <v>7096</v>
      </c>
      <c r="E665">
        <v>35</v>
      </c>
      <c r="F665">
        <v>30</v>
      </c>
      <c r="G665">
        <v>4.1999999999999997E-3</v>
      </c>
      <c r="H665">
        <v>24</v>
      </c>
      <c r="I665">
        <v>0.8</v>
      </c>
      <c r="J665">
        <v>0</v>
      </c>
      <c r="K665">
        <v>0</v>
      </c>
      <c r="L665" t="s">
        <v>108</v>
      </c>
      <c r="M665" s="9">
        <v>2024</v>
      </c>
      <c r="N665" t="str">
        <f>VLOOKUP(A665,'Store Data'!$A:$B,2,0)</f>
        <v>Southern CA</v>
      </c>
    </row>
    <row r="666" spans="1:14" ht="21" x14ac:dyDescent="0.2">
      <c r="A666" t="s">
        <v>36</v>
      </c>
      <c r="B666" s="3" t="str">
        <f>VLOOKUP(A666,'Store Data'!$E:$F,2,0)</f>
        <v>Toyota</v>
      </c>
      <c r="C666" s="10" t="s">
        <v>107</v>
      </c>
      <c r="D666">
        <v>25439</v>
      </c>
      <c r="E666">
        <v>147</v>
      </c>
      <c r="F666">
        <v>133</v>
      </c>
      <c r="G666">
        <v>5.1999999999999998E-3</v>
      </c>
      <c r="H666">
        <v>106</v>
      </c>
      <c r="I666">
        <v>0.79690000000000005</v>
      </c>
      <c r="J666">
        <v>9</v>
      </c>
      <c r="K666">
        <v>4</v>
      </c>
      <c r="L666" t="s">
        <v>108</v>
      </c>
      <c r="M666" s="9">
        <v>2024</v>
      </c>
      <c r="N666" t="str">
        <f>VLOOKUP(A666,'Store Data'!$A:$B,2,0)</f>
        <v>Southern CA</v>
      </c>
    </row>
    <row r="667" spans="1:14" ht="21" x14ac:dyDescent="0.2">
      <c r="A667" t="s">
        <v>37</v>
      </c>
      <c r="B667" s="3" t="str">
        <f>VLOOKUP(A667,'Store Data'!$E:$F,2,0)</f>
        <v>Land Rover</v>
      </c>
      <c r="C667" s="10" t="s">
        <v>107</v>
      </c>
      <c r="D667">
        <v>15013</v>
      </c>
      <c r="E667">
        <v>118</v>
      </c>
      <c r="F667">
        <v>63</v>
      </c>
      <c r="G667">
        <v>4.1000000000000003E-3</v>
      </c>
      <c r="H667">
        <v>50</v>
      </c>
      <c r="I667">
        <v>0.79359999999999997</v>
      </c>
      <c r="J667">
        <v>6</v>
      </c>
      <c r="K667">
        <v>0</v>
      </c>
      <c r="L667" t="s">
        <v>108</v>
      </c>
      <c r="M667" s="9">
        <v>2024</v>
      </c>
      <c r="N667" t="str">
        <f>VLOOKUP(A667,'Store Data'!$A:$B,2,0)</f>
        <v>Arizona</v>
      </c>
    </row>
    <row r="668" spans="1:14" ht="21" x14ac:dyDescent="0.2">
      <c r="A668" t="s">
        <v>39</v>
      </c>
      <c r="B668" s="3" t="str">
        <f>VLOOKUP(A668,'Store Data'!$E:$F,2,0)</f>
        <v>Lexus</v>
      </c>
      <c r="C668" s="10" t="s">
        <v>107</v>
      </c>
      <c r="D668">
        <v>22703</v>
      </c>
      <c r="E668">
        <v>148</v>
      </c>
      <c r="F668">
        <v>141</v>
      </c>
      <c r="G668">
        <v>6.1999999999999998E-3</v>
      </c>
      <c r="H668">
        <v>101</v>
      </c>
      <c r="I668">
        <v>0.71630000000000005</v>
      </c>
      <c r="J668">
        <v>4</v>
      </c>
      <c r="K668">
        <v>2</v>
      </c>
      <c r="L668" t="s">
        <v>108</v>
      </c>
      <c r="M668" s="9">
        <v>2024</v>
      </c>
      <c r="N668" t="str">
        <f>VLOOKUP(A668,'Store Data'!$A:$B,2,0)</f>
        <v>Southern CA</v>
      </c>
    </row>
    <row r="669" spans="1:14" ht="21" x14ac:dyDescent="0.2">
      <c r="A669" t="s">
        <v>38</v>
      </c>
      <c r="B669" s="3" t="str">
        <f>VLOOKUP(A669,'Store Data'!$E:$F,2,0)</f>
        <v>Lexus</v>
      </c>
      <c r="C669" s="10" t="s">
        <v>107</v>
      </c>
      <c r="D669">
        <v>33407</v>
      </c>
      <c r="E669">
        <v>242</v>
      </c>
      <c r="F669">
        <v>210</v>
      </c>
      <c r="G669">
        <v>6.1999999999999998E-3</v>
      </c>
      <c r="H669">
        <v>176</v>
      </c>
      <c r="I669">
        <v>0.83799999999999997</v>
      </c>
      <c r="J669">
        <v>16</v>
      </c>
      <c r="K669">
        <v>2</v>
      </c>
      <c r="L669" t="s">
        <v>108</v>
      </c>
      <c r="M669" s="9">
        <v>2024</v>
      </c>
      <c r="N669" t="str">
        <f>VLOOKUP(A669,'Store Data'!$A:$B,2,0)</f>
        <v>Texas</v>
      </c>
    </row>
    <row r="670" spans="1:14" ht="21" x14ac:dyDescent="0.2">
      <c r="A670" t="s">
        <v>40</v>
      </c>
      <c r="B670" s="3" t="str">
        <f>VLOOKUP(A670,'Store Data'!$E:$F,2,0)</f>
        <v>Lincoln</v>
      </c>
      <c r="C670" s="10" t="s">
        <v>107</v>
      </c>
      <c r="D670">
        <v>6433</v>
      </c>
      <c r="E670">
        <v>13</v>
      </c>
      <c r="F670">
        <v>10</v>
      </c>
      <c r="G670">
        <v>1.5E-3</v>
      </c>
      <c r="H670">
        <v>9</v>
      </c>
      <c r="I670">
        <v>0.9</v>
      </c>
      <c r="J670">
        <v>0</v>
      </c>
      <c r="K670">
        <v>0</v>
      </c>
      <c r="L670" t="s">
        <v>108</v>
      </c>
      <c r="M670" s="9">
        <v>2024</v>
      </c>
      <c r="N670" t="str">
        <f>VLOOKUP(A670,'Store Data'!$A:$B,2,0)</f>
        <v>Orange County</v>
      </c>
    </row>
    <row r="671" spans="1:14" ht="21" x14ac:dyDescent="0.2">
      <c r="A671" t="s">
        <v>44</v>
      </c>
      <c r="B671" s="3" t="str">
        <f>VLOOKUP(A671,'Store Data'!$E:$F,2,0)</f>
        <v>MINI</v>
      </c>
      <c r="C671" s="10" t="s">
        <v>107</v>
      </c>
      <c r="D671">
        <v>8481</v>
      </c>
      <c r="E671">
        <v>40</v>
      </c>
      <c r="F671">
        <v>34</v>
      </c>
      <c r="G671">
        <v>4.0000000000000001E-3</v>
      </c>
      <c r="H671">
        <v>27</v>
      </c>
      <c r="I671">
        <v>0.79410000000000003</v>
      </c>
      <c r="J671">
        <v>0</v>
      </c>
      <c r="K671">
        <v>0</v>
      </c>
      <c r="L671" t="s">
        <v>108</v>
      </c>
      <c r="M671" s="9">
        <v>2024</v>
      </c>
      <c r="N671" t="str">
        <f>VLOOKUP(A671,'Store Data'!$A:$B,2,0)</f>
        <v>Arizona</v>
      </c>
    </row>
    <row r="672" spans="1:14" ht="21" x14ac:dyDescent="0.2">
      <c r="A672" t="s">
        <v>45</v>
      </c>
      <c r="B672" s="3" t="str">
        <f>VLOOKUP(A672,'Store Data'!$E:$F,2,0)</f>
        <v>MINI</v>
      </c>
      <c r="C672" s="10" t="s">
        <v>107</v>
      </c>
      <c r="D672">
        <v>7480</v>
      </c>
      <c r="E672">
        <v>14</v>
      </c>
      <c r="F672">
        <v>13</v>
      </c>
      <c r="G672">
        <v>1.6999999999999999E-3</v>
      </c>
      <c r="H672">
        <v>9</v>
      </c>
      <c r="I672">
        <v>0.69230000000000003</v>
      </c>
      <c r="J672">
        <v>1</v>
      </c>
      <c r="K672">
        <v>0</v>
      </c>
      <c r="L672" t="s">
        <v>108</v>
      </c>
      <c r="M672" s="9">
        <v>2024</v>
      </c>
      <c r="N672" t="str">
        <f>VLOOKUP(A672,'Store Data'!$A:$B,2,0)</f>
        <v>Southern CA</v>
      </c>
    </row>
    <row r="673" spans="1:14" ht="21" x14ac:dyDescent="0.2">
      <c r="A673" t="s">
        <v>48</v>
      </c>
      <c r="B673" s="3" t="str">
        <f>VLOOKUP(A673,'Store Data'!$E:$F,2,0)</f>
        <v>MINI</v>
      </c>
      <c r="C673" s="10" t="s">
        <v>107</v>
      </c>
      <c r="D673">
        <v>7863</v>
      </c>
      <c r="E673">
        <v>25</v>
      </c>
      <c r="F673">
        <v>20</v>
      </c>
      <c r="G673">
        <v>2.5000000000000001E-3</v>
      </c>
      <c r="H673">
        <v>13</v>
      </c>
      <c r="I673">
        <v>0.65</v>
      </c>
      <c r="J673">
        <v>2</v>
      </c>
      <c r="K673">
        <v>0</v>
      </c>
      <c r="L673" t="s">
        <v>108</v>
      </c>
      <c r="M673" s="9">
        <v>2024</v>
      </c>
      <c r="N673" t="str">
        <f>VLOOKUP(A673,'Store Data'!$A:$B,2,0)</f>
        <v>Northern CA</v>
      </c>
    </row>
    <row r="674" spans="1:14" ht="21" x14ac:dyDescent="0.2">
      <c r="A674" t="s">
        <v>53</v>
      </c>
      <c r="B674" s="3" t="str">
        <f>VLOOKUP(A674,'Store Data'!$E:$F,2,0)</f>
        <v>MINI</v>
      </c>
      <c r="C674" s="10" t="s">
        <v>107</v>
      </c>
      <c r="D674">
        <v>6071</v>
      </c>
      <c r="E674">
        <v>13</v>
      </c>
      <c r="F674">
        <v>10</v>
      </c>
      <c r="G674">
        <v>1.6000000000000001E-3</v>
      </c>
      <c r="H674">
        <v>9</v>
      </c>
      <c r="I674">
        <v>0.9</v>
      </c>
      <c r="J674">
        <v>0</v>
      </c>
      <c r="K674">
        <v>0</v>
      </c>
      <c r="L674" t="s">
        <v>108</v>
      </c>
      <c r="M674" s="9">
        <v>2024</v>
      </c>
      <c r="N674" t="str">
        <f>VLOOKUP(A674,'Store Data'!$A:$B,2,0)</f>
        <v>Orange County</v>
      </c>
    </row>
    <row r="675" spans="1:14" ht="21" x14ac:dyDescent="0.2">
      <c r="A675" t="s">
        <v>58</v>
      </c>
      <c r="B675" s="3" t="str">
        <f>VLOOKUP(A675,'Store Data'!$E:$F,2,0)</f>
        <v>MINI</v>
      </c>
      <c r="C675" s="10" t="s">
        <v>107</v>
      </c>
      <c r="D675">
        <v>8449</v>
      </c>
      <c r="E675">
        <v>26</v>
      </c>
      <c r="F675">
        <v>20</v>
      </c>
      <c r="G675">
        <v>2.3E-3</v>
      </c>
      <c r="H675">
        <v>16</v>
      </c>
      <c r="I675">
        <v>0.8</v>
      </c>
      <c r="J675">
        <v>0</v>
      </c>
      <c r="K675">
        <v>0</v>
      </c>
      <c r="L675" t="s">
        <v>108</v>
      </c>
      <c r="M675" s="9">
        <v>2024</v>
      </c>
      <c r="N675" t="str">
        <f>VLOOKUP(A675,'Store Data'!$A:$B,2,0)</f>
        <v>Southern CA</v>
      </c>
    </row>
    <row r="676" spans="1:14" ht="21" x14ac:dyDescent="0.2">
      <c r="A676" t="s">
        <v>41</v>
      </c>
      <c r="B676" s="3" t="str">
        <f>VLOOKUP(A676,'Store Data'!$E:$F,2,0)</f>
        <v>Mazda</v>
      </c>
      <c r="C676" s="10" t="s">
        <v>107</v>
      </c>
      <c r="D676">
        <v>23719</v>
      </c>
      <c r="E676">
        <v>53</v>
      </c>
      <c r="F676">
        <v>44</v>
      </c>
      <c r="G676">
        <v>1.8E-3</v>
      </c>
      <c r="H676">
        <v>32</v>
      </c>
      <c r="I676">
        <v>0.72719999999999996</v>
      </c>
      <c r="J676">
        <v>1</v>
      </c>
      <c r="K676">
        <v>2</v>
      </c>
      <c r="L676" t="s">
        <v>108</v>
      </c>
      <c r="M676" s="9">
        <v>2024</v>
      </c>
      <c r="N676" t="str">
        <f>VLOOKUP(A676,'Store Data'!$A:$B,2,0)</f>
        <v>Southern CA</v>
      </c>
    </row>
    <row r="677" spans="1:14" ht="21" x14ac:dyDescent="0.2">
      <c r="A677" t="s">
        <v>42</v>
      </c>
      <c r="B677" s="3" t="str">
        <f>VLOOKUP(A677,'Store Data'!$E:$F,2,0)</f>
        <v>Mercedes-Benz</v>
      </c>
      <c r="C677" s="10" t="s">
        <v>107</v>
      </c>
      <c r="D677">
        <v>29590</v>
      </c>
      <c r="E677">
        <v>89</v>
      </c>
      <c r="F677">
        <v>76</v>
      </c>
      <c r="G677">
        <v>2.5000000000000001E-3</v>
      </c>
      <c r="H677">
        <v>59</v>
      </c>
      <c r="I677">
        <v>0.77629999999999999</v>
      </c>
      <c r="J677">
        <v>0</v>
      </c>
      <c r="K677">
        <v>0</v>
      </c>
      <c r="L677" t="s">
        <v>108</v>
      </c>
      <c r="M677" s="9">
        <v>2024</v>
      </c>
      <c r="N677" t="str">
        <f>VLOOKUP(A677,'Store Data'!$A:$B,2,0)</f>
        <v>Arizona</v>
      </c>
    </row>
    <row r="678" spans="1:14" ht="21" x14ac:dyDescent="0.2">
      <c r="A678" t="s">
        <v>43</v>
      </c>
      <c r="B678" s="3" t="str">
        <f>VLOOKUP(A678,'Store Data'!$E:$F,2,0)</f>
        <v>Mercedes-Benz</v>
      </c>
      <c r="C678" s="10" t="s">
        <v>107</v>
      </c>
      <c r="D678">
        <v>27356</v>
      </c>
      <c r="E678">
        <v>85</v>
      </c>
      <c r="F678">
        <v>77</v>
      </c>
      <c r="G678">
        <v>2.8E-3</v>
      </c>
      <c r="H678">
        <v>57</v>
      </c>
      <c r="I678">
        <v>0.74019999999999997</v>
      </c>
      <c r="J678">
        <v>3</v>
      </c>
      <c r="K678">
        <v>2</v>
      </c>
      <c r="L678" t="s">
        <v>108</v>
      </c>
      <c r="M678" s="9">
        <v>2024</v>
      </c>
      <c r="N678" t="str">
        <f>VLOOKUP(A678,'Store Data'!$A:$B,2,0)</f>
        <v>Southern CA</v>
      </c>
    </row>
    <row r="679" spans="1:14" ht="21" x14ac:dyDescent="0.2">
      <c r="A679" t="s">
        <v>60</v>
      </c>
      <c r="B679" s="3" t="str">
        <f>VLOOKUP(A679,'Store Data'!$E:$F,2,0)</f>
        <v>BMW</v>
      </c>
      <c r="C679" s="10" t="s">
        <v>107</v>
      </c>
      <c r="D679">
        <v>32703</v>
      </c>
      <c r="E679">
        <v>107</v>
      </c>
      <c r="F679">
        <v>96</v>
      </c>
      <c r="G679">
        <v>2.8999999999999998E-3</v>
      </c>
      <c r="H679">
        <v>85</v>
      </c>
      <c r="I679">
        <v>0.88539999999999996</v>
      </c>
      <c r="J679">
        <v>12</v>
      </c>
      <c r="K679">
        <v>0</v>
      </c>
      <c r="L679" t="s">
        <v>108</v>
      </c>
      <c r="M679" s="9">
        <v>2024</v>
      </c>
      <c r="N679" t="str">
        <f>VLOOKUP(A679,'Store Data'!$A:$B,2,0)</f>
        <v>Northern CA</v>
      </c>
    </row>
    <row r="680" spans="1:14" ht="21" x14ac:dyDescent="0.2">
      <c r="A680" t="s">
        <v>62</v>
      </c>
      <c r="B680" s="3" t="str">
        <f>VLOOKUP(A680,'Store Data'!$E:$F,2,0)</f>
        <v>Porsche</v>
      </c>
      <c r="C680" s="10" t="s">
        <v>107</v>
      </c>
      <c r="D680">
        <v>24394</v>
      </c>
      <c r="E680">
        <v>65</v>
      </c>
      <c r="F680">
        <v>57</v>
      </c>
      <c r="G680">
        <v>2.3E-3</v>
      </c>
      <c r="H680">
        <v>46</v>
      </c>
      <c r="I680">
        <v>0.80700000000000005</v>
      </c>
      <c r="J680">
        <v>3</v>
      </c>
      <c r="K680">
        <v>0</v>
      </c>
      <c r="L680" t="s">
        <v>108</v>
      </c>
      <c r="M680" s="9">
        <v>2024</v>
      </c>
      <c r="N680" t="str">
        <f>VLOOKUP(A680,'Store Data'!$A:$B,2,0)</f>
        <v>Arizona</v>
      </c>
    </row>
    <row r="681" spans="1:14" ht="21" x14ac:dyDescent="0.2">
      <c r="A681" t="s">
        <v>64</v>
      </c>
      <c r="B681" s="3" t="str">
        <f>VLOOKUP(A681,'Store Data'!$E:$F,2,0)</f>
        <v>Porsche</v>
      </c>
      <c r="C681" s="10" t="s">
        <v>107</v>
      </c>
      <c r="D681">
        <v>16195</v>
      </c>
      <c r="E681">
        <v>56</v>
      </c>
      <c r="F681">
        <v>51</v>
      </c>
      <c r="G681">
        <v>3.0999999999999999E-3</v>
      </c>
      <c r="H681">
        <v>36</v>
      </c>
      <c r="I681">
        <v>0.70579999999999998</v>
      </c>
      <c r="J681">
        <v>3</v>
      </c>
      <c r="K681">
        <v>0</v>
      </c>
      <c r="L681" t="s">
        <v>108</v>
      </c>
      <c r="M681" s="9">
        <v>2024</v>
      </c>
      <c r="N681" t="str">
        <f>VLOOKUP(A681,'Store Data'!$A:$B,2,0)</f>
        <v>Northern CA</v>
      </c>
    </row>
    <row r="682" spans="1:14" ht="21" x14ac:dyDescent="0.2">
      <c r="A682" t="s">
        <v>66</v>
      </c>
      <c r="B682" s="3" t="str">
        <f>VLOOKUP(A682,'Store Data'!$E:$F,2,0)</f>
        <v>Honda</v>
      </c>
      <c r="C682" s="10" t="s">
        <v>107</v>
      </c>
      <c r="D682">
        <v>35183</v>
      </c>
      <c r="E682">
        <v>265</v>
      </c>
      <c r="F682">
        <v>241</v>
      </c>
      <c r="G682">
        <v>6.7999999999999996E-3</v>
      </c>
      <c r="H682">
        <v>212</v>
      </c>
      <c r="I682">
        <v>0.87960000000000005</v>
      </c>
      <c r="J682">
        <v>17</v>
      </c>
      <c r="K682">
        <v>1</v>
      </c>
      <c r="L682" t="s">
        <v>108</v>
      </c>
      <c r="M682" s="9">
        <v>2024</v>
      </c>
      <c r="N682" t="str">
        <f>VLOOKUP(A682,'Store Data'!$A:$B,2,0)</f>
        <v>Texas</v>
      </c>
    </row>
    <row r="683" spans="1:14" ht="21" x14ac:dyDescent="0.2">
      <c r="A683" t="s">
        <v>67</v>
      </c>
      <c r="B683" s="3" t="str">
        <f>VLOOKUP(A683,'Store Data'!$E:$F,2,0)</f>
        <v>Hyundai</v>
      </c>
      <c r="C683" s="10" t="s">
        <v>107</v>
      </c>
      <c r="D683">
        <v>20668</v>
      </c>
      <c r="E683">
        <v>161</v>
      </c>
      <c r="F683">
        <v>145</v>
      </c>
      <c r="G683">
        <v>7.0000000000000001E-3</v>
      </c>
      <c r="H683">
        <v>108</v>
      </c>
      <c r="I683">
        <v>0.74480000000000002</v>
      </c>
      <c r="J683">
        <v>11</v>
      </c>
      <c r="K683">
        <v>0</v>
      </c>
      <c r="L683" t="s">
        <v>108</v>
      </c>
      <c r="M683" s="9">
        <v>2024</v>
      </c>
      <c r="N683" t="str">
        <f>VLOOKUP(A683,'Store Data'!$A:$B,2,0)</f>
        <v>Texas</v>
      </c>
    </row>
    <row r="684" spans="1:14" ht="21" x14ac:dyDescent="0.2">
      <c r="A684" t="s">
        <v>68</v>
      </c>
      <c r="B684" s="3" t="str">
        <f>VLOOKUP(A684,'Store Data'!$E:$F,2,0)</f>
        <v>Toyota</v>
      </c>
      <c r="C684" s="10" t="s">
        <v>107</v>
      </c>
      <c r="D684">
        <v>38680</v>
      </c>
      <c r="E684">
        <v>273</v>
      </c>
      <c r="F684">
        <v>228</v>
      </c>
      <c r="G684">
        <v>5.7999999999999996E-3</v>
      </c>
      <c r="H684">
        <v>111</v>
      </c>
      <c r="I684">
        <v>0.48680000000000001</v>
      </c>
      <c r="J684">
        <v>7</v>
      </c>
      <c r="K684">
        <v>0</v>
      </c>
      <c r="L684" t="s">
        <v>108</v>
      </c>
      <c r="M684" s="9">
        <v>2024</v>
      </c>
      <c r="N684" t="str">
        <f>VLOOKUP(A684,'Store Data'!$A:$B,2,0)</f>
        <v>Texas</v>
      </c>
    </row>
    <row r="685" spans="1:14" ht="21" x14ac:dyDescent="0.2">
      <c r="A685" t="s">
        <v>69</v>
      </c>
      <c r="B685" s="3" t="str">
        <f>VLOOKUP(A685,'Store Data'!$E:$F,2,0)</f>
        <v>Maserati</v>
      </c>
      <c r="C685" s="10" t="s">
        <v>107</v>
      </c>
      <c r="D685">
        <v>11482</v>
      </c>
      <c r="E685">
        <v>6</v>
      </c>
      <c r="F685">
        <v>5</v>
      </c>
      <c r="G685">
        <v>4.0000000000000002E-4</v>
      </c>
      <c r="H685">
        <v>3</v>
      </c>
      <c r="I685">
        <v>0.6</v>
      </c>
      <c r="J685">
        <v>0</v>
      </c>
      <c r="K685">
        <v>0</v>
      </c>
      <c r="L685" t="s">
        <v>108</v>
      </c>
      <c r="M685" s="9">
        <v>2024</v>
      </c>
      <c r="N685" t="str">
        <f>VLOOKUP(A685,'Store Data'!$A:$B,2,0)</f>
        <v>Arizona</v>
      </c>
    </row>
    <row r="686" spans="1:14" ht="21" x14ac:dyDescent="0.2">
      <c r="A686" t="s">
        <v>70</v>
      </c>
      <c r="B686" s="3" t="str">
        <f>VLOOKUP(A686,'Store Data'!$E:$F,2,0)</f>
        <v>Subaru</v>
      </c>
      <c r="C686" s="10" t="s">
        <v>107</v>
      </c>
      <c r="D686">
        <v>12089</v>
      </c>
      <c r="E686">
        <v>47</v>
      </c>
      <c r="F686">
        <v>41</v>
      </c>
      <c r="G686">
        <v>3.3E-3</v>
      </c>
      <c r="H686">
        <v>22</v>
      </c>
      <c r="I686">
        <v>0.53649999999999998</v>
      </c>
      <c r="J686">
        <v>1</v>
      </c>
      <c r="K686">
        <v>0</v>
      </c>
      <c r="L686" t="s">
        <v>108</v>
      </c>
      <c r="M686" s="9">
        <v>2024</v>
      </c>
      <c r="N686" t="str">
        <f>VLOOKUP(A686,'Store Data'!$A:$B,2,0)</f>
        <v>Orange County</v>
      </c>
    </row>
    <row r="687" spans="1:14" ht="21" x14ac:dyDescent="0.2">
      <c r="A687" t="s">
        <v>73</v>
      </c>
      <c r="B687" s="3" t="str">
        <f>VLOOKUP(A687,'Store Data'!$E:$F,2,0)</f>
        <v>Toyota</v>
      </c>
      <c r="C687" s="10" t="s">
        <v>107</v>
      </c>
      <c r="D687">
        <v>23807</v>
      </c>
      <c r="E687">
        <v>139</v>
      </c>
      <c r="F687">
        <v>128</v>
      </c>
      <c r="G687">
        <v>5.3E-3</v>
      </c>
      <c r="H687">
        <v>111</v>
      </c>
      <c r="I687">
        <v>0.86709999999999998</v>
      </c>
      <c r="J687">
        <v>14</v>
      </c>
      <c r="K687">
        <v>0</v>
      </c>
      <c r="L687" t="s">
        <v>108</v>
      </c>
      <c r="M687" s="9">
        <v>2024</v>
      </c>
      <c r="N687" t="str">
        <f>VLOOKUP(A687,'Store Data'!$A:$B,2,0)</f>
        <v>Northern CA</v>
      </c>
    </row>
    <row r="688" spans="1:14" ht="21" x14ac:dyDescent="0.2">
      <c r="A688" t="s">
        <v>75</v>
      </c>
      <c r="B688" s="3" t="str">
        <f>VLOOKUP(A688,'Store Data'!$E:$F,2,0)</f>
        <v>Toyota</v>
      </c>
      <c r="C688" s="10" t="s">
        <v>107</v>
      </c>
      <c r="D688">
        <v>34701</v>
      </c>
      <c r="E688">
        <v>203</v>
      </c>
      <c r="F688">
        <v>192</v>
      </c>
      <c r="G688">
        <v>5.4999999999999997E-3</v>
      </c>
      <c r="H688">
        <v>155</v>
      </c>
      <c r="I688">
        <v>0.80720000000000003</v>
      </c>
      <c r="J688">
        <v>17</v>
      </c>
      <c r="K688">
        <v>5</v>
      </c>
      <c r="L688" t="s">
        <v>108</v>
      </c>
      <c r="M688" s="9">
        <v>2024</v>
      </c>
      <c r="N688" t="str">
        <f>VLOOKUP(A688,'Store Data'!$A:$B,2,0)</f>
        <v>Texas</v>
      </c>
    </row>
    <row r="689" spans="1:14" ht="21" x14ac:dyDescent="0.2">
      <c r="A689" t="s">
        <v>79</v>
      </c>
      <c r="B689" s="3" t="str">
        <f>VLOOKUP(A689,'Store Data'!$E:$F,2,0)</f>
        <v>Volkswagen</v>
      </c>
      <c r="C689" s="10" t="s">
        <v>107</v>
      </c>
      <c r="D689">
        <v>14390</v>
      </c>
      <c r="E689">
        <v>32</v>
      </c>
      <c r="F689">
        <v>30</v>
      </c>
      <c r="G689">
        <v>2E-3</v>
      </c>
      <c r="H689">
        <v>20</v>
      </c>
      <c r="I689">
        <v>0.66659999999999997</v>
      </c>
      <c r="J689">
        <v>0</v>
      </c>
      <c r="K689">
        <v>0</v>
      </c>
      <c r="L689" t="s">
        <v>108</v>
      </c>
      <c r="M689" s="9">
        <v>2024</v>
      </c>
      <c r="N689" t="str">
        <f>VLOOKUP(A689,'Store Data'!$A:$B,2,0)</f>
        <v>Arizona</v>
      </c>
    </row>
    <row r="690" spans="1:14" ht="21" x14ac:dyDescent="0.2">
      <c r="A690" t="s">
        <v>81</v>
      </c>
      <c r="B690" s="3" t="str">
        <f>VLOOKUP(A690,'Store Data'!$E:$F,2,0)</f>
        <v>Volkswagen</v>
      </c>
      <c r="C690" s="10" t="s">
        <v>107</v>
      </c>
      <c r="D690">
        <v>14634</v>
      </c>
      <c r="E690">
        <v>48</v>
      </c>
      <c r="F690">
        <v>47</v>
      </c>
      <c r="G690">
        <v>3.2000000000000002E-3</v>
      </c>
      <c r="H690">
        <v>39</v>
      </c>
      <c r="I690">
        <v>0.82969999999999999</v>
      </c>
      <c r="J690">
        <v>7</v>
      </c>
      <c r="K690">
        <v>0</v>
      </c>
      <c r="L690" t="s">
        <v>108</v>
      </c>
      <c r="M690" s="9">
        <v>2024</v>
      </c>
      <c r="N690" t="str">
        <f>VLOOKUP(A690,'Store Data'!$A:$B,2,0)</f>
        <v>Orange County</v>
      </c>
    </row>
    <row r="691" spans="1:14" ht="21" x14ac:dyDescent="0.2">
      <c r="A691" t="s">
        <v>11</v>
      </c>
      <c r="B691" s="3" t="str">
        <f>VLOOKUP(A691,'Store Data'!$E:$F,2,0)</f>
        <v>Acura</v>
      </c>
      <c r="C691" s="10" t="s">
        <v>107</v>
      </c>
      <c r="D691">
        <v>11849</v>
      </c>
      <c r="E691">
        <v>62</v>
      </c>
      <c r="F691">
        <v>53</v>
      </c>
      <c r="G691">
        <v>4.4000000000000003E-3</v>
      </c>
      <c r="H691">
        <v>40</v>
      </c>
      <c r="I691">
        <v>0.75470000000000004</v>
      </c>
      <c r="J691">
        <v>4</v>
      </c>
      <c r="K691">
        <v>1</v>
      </c>
      <c r="L691" t="s">
        <v>119</v>
      </c>
      <c r="M691" s="9">
        <v>2024</v>
      </c>
      <c r="N691" t="str">
        <f>VLOOKUP(A691,'Store Data'!$A:$B,2,0)</f>
        <v>Arizona</v>
      </c>
    </row>
    <row r="692" spans="1:14" ht="21" x14ac:dyDescent="0.2">
      <c r="A692" t="s">
        <v>16</v>
      </c>
      <c r="B692" s="3" t="str">
        <f>VLOOKUP(A692,'Store Data'!$E:$F,2,0)</f>
        <v>Acura</v>
      </c>
      <c r="C692" s="10" t="s">
        <v>107</v>
      </c>
      <c r="D692">
        <v>4296</v>
      </c>
      <c r="E692">
        <v>22</v>
      </c>
      <c r="F692">
        <v>20</v>
      </c>
      <c r="G692">
        <v>4.5999999999999999E-3</v>
      </c>
      <c r="H692">
        <v>14</v>
      </c>
      <c r="I692">
        <v>0.7</v>
      </c>
      <c r="J692">
        <v>0</v>
      </c>
      <c r="K692">
        <v>0</v>
      </c>
      <c r="L692" t="s">
        <v>119</v>
      </c>
      <c r="M692" s="9">
        <v>2024</v>
      </c>
      <c r="N692" t="str">
        <f>VLOOKUP(A692,'Store Data'!$A:$B,2,0)</f>
        <v>Southern CA</v>
      </c>
    </row>
    <row r="693" spans="1:14" ht="21" x14ac:dyDescent="0.2">
      <c r="A693" t="s">
        <v>17</v>
      </c>
      <c r="B693" s="3" t="str">
        <f>VLOOKUP(A693,'Store Data'!$E:$F,2,0)</f>
        <v>Audi</v>
      </c>
      <c r="C693" s="10" t="s">
        <v>107</v>
      </c>
      <c r="D693">
        <v>8903</v>
      </c>
      <c r="E693">
        <v>31</v>
      </c>
      <c r="F693">
        <v>25</v>
      </c>
      <c r="G693">
        <v>2.8E-3</v>
      </c>
      <c r="H693">
        <v>15</v>
      </c>
      <c r="I693">
        <v>0.6</v>
      </c>
      <c r="J693">
        <v>0</v>
      </c>
      <c r="K693">
        <v>0</v>
      </c>
      <c r="L693" t="s">
        <v>119</v>
      </c>
      <c r="M693" s="9">
        <v>2024</v>
      </c>
      <c r="N693" t="str">
        <f>VLOOKUP(A693,'Store Data'!$A:$B,2,0)</f>
        <v>Arizona</v>
      </c>
    </row>
    <row r="694" spans="1:14" ht="21" x14ac:dyDescent="0.2">
      <c r="A694" t="s">
        <v>18</v>
      </c>
      <c r="B694" s="3" t="str">
        <f>VLOOKUP(A694,'Store Data'!$E:$F,2,0)</f>
        <v>Audi</v>
      </c>
      <c r="C694" s="10" t="s">
        <v>107</v>
      </c>
      <c r="D694">
        <v>5820</v>
      </c>
      <c r="E694">
        <v>37</v>
      </c>
      <c r="F694">
        <v>32</v>
      </c>
      <c r="G694">
        <v>5.4000000000000003E-3</v>
      </c>
      <c r="H694">
        <v>27</v>
      </c>
      <c r="I694">
        <v>0.84370000000000001</v>
      </c>
      <c r="J694">
        <v>1</v>
      </c>
      <c r="K694">
        <v>0</v>
      </c>
      <c r="L694" t="s">
        <v>119</v>
      </c>
      <c r="M694" s="9">
        <v>2024</v>
      </c>
      <c r="N694" t="str">
        <f>VLOOKUP(A694,'Store Data'!$A:$B,2,0)</f>
        <v>Southern CA</v>
      </c>
    </row>
    <row r="695" spans="1:14" ht="21" x14ac:dyDescent="0.2">
      <c r="A695" t="s">
        <v>19</v>
      </c>
      <c r="B695" s="3" t="str">
        <f>VLOOKUP(A695,'Store Data'!$E:$F,2,0)</f>
        <v>Audi</v>
      </c>
      <c r="C695" s="10" t="s">
        <v>107</v>
      </c>
      <c r="D695">
        <v>7023</v>
      </c>
      <c r="E695">
        <v>34</v>
      </c>
      <c r="F695">
        <v>34</v>
      </c>
      <c r="G695">
        <v>4.7999999999999996E-3</v>
      </c>
      <c r="H695">
        <v>27</v>
      </c>
      <c r="I695">
        <v>0.79410000000000003</v>
      </c>
      <c r="J695">
        <v>0</v>
      </c>
      <c r="K695">
        <v>0</v>
      </c>
      <c r="L695" t="s">
        <v>119</v>
      </c>
      <c r="M695" s="9">
        <v>2024</v>
      </c>
      <c r="N695" t="str">
        <f>VLOOKUP(A695,'Store Data'!$A:$B,2,0)</f>
        <v>Orange County</v>
      </c>
    </row>
    <row r="696" spans="1:14" ht="21" x14ac:dyDescent="0.2">
      <c r="A696" t="s">
        <v>20</v>
      </c>
      <c r="B696" s="3" t="str">
        <f>VLOOKUP(A696,'Store Data'!$E:$F,2,0)</f>
        <v>Audi</v>
      </c>
      <c r="C696" s="10" t="s">
        <v>107</v>
      </c>
      <c r="D696">
        <v>15560</v>
      </c>
      <c r="E696">
        <v>93</v>
      </c>
      <c r="F696">
        <v>82</v>
      </c>
      <c r="G696">
        <v>5.1999999999999998E-3</v>
      </c>
      <c r="H696">
        <v>71</v>
      </c>
      <c r="I696">
        <v>0.86580000000000001</v>
      </c>
      <c r="J696">
        <v>8</v>
      </c>
      <c r="K696">
        <v>1</v>
      </c>
      <c r="L696" t="s">
        <v>119</v>
      </c>
      <c r="M696" s="9">
        <v>2024</v>
      </c>
      <c r="N696" t="str">
        <f>VLOOKUP(A696,'Store Data'!$A:$B,2,0)</f>
        <v>Arizona</v>
      </c>
    </row>
    <row r="697" spans="1:14" ht="21" x14ac:dyDescent="0.2">
      <c r="A697" t="s">
        <v>110</v>
      </c>
      <c r="B697" s="3" t="str">
        <f>VLOOKUP(A697,'Store Data'!$E:$F,2,0)</f>
        <v>Audi</v>
      </c>
      <c r="C697" s="10" t="s">
        <v>107</v>
      </c>
      <c r="D697">
        <v>20742</v>
      </c>
      <c r="E697">
        <v>149</v>
      </c>
      <c r="F697">
        <v>144</v>
      </c>
      <c r="G697">
        <v>6.8999999999999999E-3</v>
      </c>
      <c r="H697">
        <v>130</v>
      </c>
      <c r="I697">
        <v>0.90269999999999995</v>
      </c>
      <c r="J697">
        <v>25</v>
      </c>
      <c r="K697">
        <v>1</v>
      </c>
      <c r="L697" t="s">
        <v>119</v>
      </c>
      <c r="M697" s="9">
        <v>2024</v>
      </c>
      <c r="N697" t="str">
        <f>VLOOKUP(A697,'Store Data'!$A:$B,2,0)</f>
        <v>Northern CA</v>
      </c>
    </row>
    <row r="698" spans="1:14" ht="21" x14ac:dyDescent="0.2">
      <c r="A698" t="s">
        <v>21</v>
      </c>
      <c r="B698" s="3" t="str">
        <f>VLOOKUP(A698,'Store Data'!$E:$F,2,0)</f>
        <v>Audi</v>
      </c>
      <c r="C698" s="10" t="s">
        <v>107</v>
      </c>
      <c r="D698">
        <v>7820</v>
      </c>
      <c r="E698">
        <v>61</v>
      </c>
      <c r="F698">
        <v>54</v>
      </c>
      <c r="G698">
        <v>6.8999999999999999E-3</v>
      </c>
      <c r="H698">
        <v>48</v>
      </c>
      <c r="I698">
        <v>0.88880000000000003</v>
      </c>
      <c r="J698">
        <v>2</v>
      </c>
      <c r="K698">
        <v>0</v>
      </c>
      <c r="L698" t="s">
        <v>119</v>
      </c>
      <c r="M698" s="9">
        <v>2024</v>
      </c>
      <c r="N698" t="str">
        <f>VLOOKUP(A698,'Store Data'!$A:$B,2,0)</f>
        <v>Orange County</v>
      </c>
    </row>
    <row r="699" spans="1:14" ht="21" x14ac:dyDescent="0.2">
      <c r="A699" t="s">
        <v>22</v>
      </c>
      <c r="B699" s="3" t="str">
        <f>VLOOKUP(A699,'Store Data'!$E:$F,2,0)</f>
        <v>BMW</v>
      </c>
      <c r="C699" s="10" t="s">
        <v>107</v>
      </c>
      <c r="D699">
        <v>23991</v>
      </c>
      <c r="E699">
        <v>226</v>
      </c>
      <c r="F699">
        <v>205</v>
      </c>
      <c r="G699">
        <v>8.5000000000000006E-3</v>
      </c>
      <c r="H699">
        <v>152</v>
      </c>
      <c r="I699">
        <v>0.74139999999999995</v>
      </c>
      <c r="J699">
        <v>18</v>
      </c>
      <c r="K699">
        <v>0</v>
      </c>
      <c r="L699" t="s">
        <v>119</v>
      </c>
      <c r="M699" s="9">
        <v>2024</v>
      </c>
      <c r="N699" t="str">
        <f>VLOOKUP(A699,'Store Data'!$A:$B,2,0)</f>
        <v>Arizona</v>
      </c>
    </row>
    <row r="700" spans="1:14" ht="21" x14ac:dyDescent="0.2">
      <c r="A700" t="s">
        <v>23</v>
      </c>
      <c r="B700" s="3" t="str">
        <f>VLOOKUP(A700,'Store Data'!$E:$F,2,0)</f>
        <v>BMW</v>
      </c>
      <c r="C700" s="10" t="s">
        <v>107</v>
      </c>
      <c r="D700">
        <v>28927</v>
      </c>
      <c r="E700">
        <v>136</v>
      </c>
      <c r="F700">
        <v>123</v>
      </c>
      <c r="G700">
        <v>4.1999999999999997E-3</v>
      </c>
      <c r="H700">
        <v>96</v>
      </c>
      <c r="I700">
        <v>0.78039999999999998</v>
      </c>
      <c r="J700">
        <v>0</v>
      </c>
      <c r="K700">
        <v>0</v>
      </c>
      <c r="L700" t="s">
        <v>119</v>
      </c>
      <c r="M700" s="9">
        <v>2024</v>
      </c>
      <c r="N700" t="str">
        <f>VLOOKUP(A700,'Store Data'!$A:$B,2,0)</f>
        <v>Texas</v>
      </c>
    </row>
    <row r="701" spans="1:14" ht="21" x14ac:dyDescent="0.2">
      <c r="A701" t="s">
        <v>24</v>
      </c>
      <c r="B701" s="3" t="str">
        <f>VLOOKUP(A701,'Store Data'!$E:$F,2,0)</f>
        <v>BMW</v>
      </c>
      <c r="C701" s="10" t="s">
        <v>107</v>
      </c>
      <c r="D701">
        <v>19235</v>
      </c>
      <c r="E701">
        <v>51</v>
      </c>
      <c r="F701">
        <v>40</v>
      </c>
      <c r="G701">
        <v>2E-3</v>
      </c>
      <c r="H701">
        <v>31</v>
      </c>
      <c r="I701">
        <v>0.77500000000000002</v>
      </c>
      <c r="J701">
        <v>1</v>
      </c>
      <c r="K701">
        <v>0</v>
      </c>
      <c r="L701" t="s">
        <v>119</v>
      </c>
      <c r="M701" s="9">
        <v>2024</v>
      </c>
      <c r="N701" t="str">
        <f>VLOOKUP(A701,'Store Data'!$A:$B,2,0)</f>
        <v>Southern CA</v>
      </c>
    </row>
    <row r="702" spans="1:14" ht="21" x14ac:dyDescent="0.2">
      <c r="A702" t="s">
        <v>25</v>
      </c>
      <c r="B702" s="3" t="str">
        <f>VLOOKUP(A702,'Store Data'!$E:$F,2,0)</f>
        <v>BMW</v>
      </c>
      <c r="C702" s="10" t="s">
        <v>107</v>
      </c>
      <c r="D702">
        <v>35024</v>
      </c>
      <c r="E702">
        <v>151</v>
      </c>
      <c r="F702">
        <v>141</v>
      </c>
      <c r="G702">
        <v>4.0000000000000001E-3</v>
      </c>
      <c r="H702">
        <v>123</v>
      </c>
      <c r="I702">
        <v>0.87229999999999996</v>
      </c>
      <c r="J702">
        <v>18</v>
      </c>
      <c r="K702">
        <v>1</v>
      </c>
      <c r="L702" t="s">
        <v>119</v>
      </c>
      <c r="M702" s="9">
        <v>2024</v>
      </c>
      <c r="N702" t="str">
        <f>VLOOKUP(A702,'Store Data'!$A:$B,2,0)</f>
        <v>Orange County</v>
      </c>
    </row>
    <row r="703" spans="1:14" ht="21" x14ac:dyDescent="0.2">
      <c r="A703" t="s">
        <v>26</v>
      </c>
      <c r="B703" s="3" t="str">
        <f>VLOOKUP(A703,'Store Data'!$E:$F,2,0)</f>
        <v>BMW</v>
      </c>
      <c r="C703" s="10" t="s">
        <v>107</v>
      </c>
      <c r="D703">
        <v>27576</v>
      </c>
      <c r="E703">
        <v>169</v>
      </c>
      <c r="F703">
        <v>160</v>
      </c>
      <c r="G703">
        <v>5.7999999999999996E-3</v>
      </c>
      <c r="H703">
        <v>143</v>
      </c>
      <c r="I703">
        <v>0.89370000000000005</v>
      </c>
      <c r="J703">
        <v>18</v>
      </c>
      <c r="K703">
        <v>2</v>
      </c>
      <c r="L703" t="s">
        <v>119</v>
      </c>
      <c r="M703" s="9">
        <v>2024</v>
      </c>
      <c r="N703" t="str">
        <f>VLOOKUP(A703,'Store Data'!$A:$B,2,0)</f>
        <v>Southern CA</v>
      </c>
    </row>
    <row r="704" spans="1:14" ht="21" x14ac:dyDescent="0.2">
      <c r="A704" t="s">
        <v>123</v>
      </c>
      <c r="B704" s="3" t="str">
        <f>VLOOKUP(A704,'Store Data'!$E:$F,2,0)</f>
        <v>Acura</v>
      </c>
      <c r="C704" s="10" t="s">
        <v>107</v>
      </c>
      <c r="D704">
        <v>10003</v>
      </c>
      <c r="E704">
        <v>38</v>
      </c>
      <c r="F704">
        <v>34</v>
      </c>
      <c r="G704">
        <v>3.3E-3</v>
      </c>
      <c r="H704">
        <v>27</v>
      </c>
      <c r="I704">
        <v>0.79410000000000003</v>
      </c>
      <c r="J704">
        <v>2</v>
      </c>
      <c r="K704">
        <v>0</v>
      </c>
      <c r="L704" t="s">
        <v>119</v>
      </c>
      <c r="M704" s="9">
        <v>2024</v>
      </c>
      <c r="N704" t="str">
        <f>VLOOKUP(A704,'Store Data'!$A:$B,2,0)</f>
        <v>Northern CA</v>
      </c>
    </row>
    <row r="705" spans="1:14" ht="21" x14ac:dyDescent="0.2">
      <c r="A705" t="s">
        <v>27</v>
      </c>
      <c r="B705" s="3" t="str">
        <f>VLOOKUP(A705,'Store Data'!$E:$F,2,0)</f>
        <v>Honda</v>
      </c>
      <c r="C705" s="10" t="s">
        <v>107</v>
      </c>
      <c r="D705">
        <v>22167</v>
      </c>
      <c r="E705">
        <v>244</v>
      </c>
      <c r="F705">
        <v>227</v>
      </c>
      <c r="G705">
        <v>1.0200000000000001E-2</v>
      </c>
      <c r="H705">
        <v>185</v>
      </c>
      <c r="I705">
        <v>0.81489999999999996</v>
      </c>
      <c r="J705">
        <v>26</v>
      </c>
      <c r="K705">
        <v>1</v>
      </c>
      <c r="L705" t="s">
        <v>119</v>
      </c>
      <c r="M705" s="9">
        <v>2024</v>
      </c>
      <c r="N705" t="str">
        <f>VLOOKUP(A705,'Store Data'!$A:$B,2,0)</f>
        <v>Northern CA</v>
      </c>
    </row>
    <row r="706" spans="1:14" ht="21" x14ac:dyDescent="0.2">
      <c r="A706" t="s">
        <v>28</v>
      </c>
      <c r="B706" s="3" t="str">
        <f>VLOOKUP(A706,'Store Data'!$E:$F,2,0)</f>
        <v>BMW</v>
      </c>
      <c r="C706" s="10" t="s">
        <v>107</v>
      </c>
      <c r="D706">
        <v>38308</v>
      </c>
      <c r="E706">
        <v>188</v>
      </c>
      <c r="F706">
        <v>163</v>
      </c>
      <c r="G706">
        <v>4.1999999999999997E-3</v>
      </c>
      <c r="H706">
        <v>117</v>
      </c>
      <c r="I706">
        <v>0.7177</v>
      </c>
      <c r="J706">
        <v>14</v>
      </c>
      <c r="K706">
        <v>1</v>
      </c>
      <c r="L706" t="s">
        <v>119</v>
      </c>
      <c r="M706" s="9">
        <v>2024</v>
      </c>
      <c r="N706" t="str">
        <f>VLOOKUP(A706,'Store Data'!$A:$B,2,0)</f>
        <v>Orange County</v>
      </c>
    </row>
    <row r="707" spans="1:14" ht="21" x14ac:dyDescent="0.2">
      <c r="A707" t="s">
        <v>29</v>
      </c>
      <c r="B707" s="3" t="str">
        <f>VLOOKUP(A707,'Store Data'!$E:$F,2,0)</f>
        <v>MINI</v>
      </c>
      <c r="C707" s="10" t="s">
        <v>107</v>
      </c>
      <c r="D707">
        <v>6677</v>
      </c>
      <c r="E707">
        <v>33</v>
      </c>
      <c r="F707">
        <v>29</v>
      </c>
      <c r="G707">
        <v>4.3E-3</v>
      </c>
      <c r="H707">
        <v>21</v>
      </c>
      <c r="I707">
        <v>0.72409999999999997</v>
      </c>
      <c r="J707">
        <v>1</v>
      </c>
      <c r="K707">
        <v>0</v>
      </c>
      <c r="L707" t="s">
        <v>119</v>
      </c>
      <c r="M707" s="9">
        <v>2024</v>
      </c>
      <c r="N707" t="str">
        <f>VLOOKUP(A707,'Store Data'!$A:$B,2,0)</f>
        <v>Orange County</v>
      </c>
    </row>
    <row r="708" spans="1:14" ht="21" x14ac:dyDescent="0.2">
      <c r="A708" t="s">
        <v>30</v>
      </c>
      <c r="B708" s="3" t="str">
        <f>VLOOKUP(A708,'Store Data'!$E:$F,2,0)</f>
        <v>Genesis</v>
      </c>
      <c r="C708" s="10" t="s">
        <v>107</v>
      </c>
      <c r="D708">
        <v>14821</v>
      </c>
      <c r="E708">
        <v>39</v>
      </c>
      <c r="F708">
        <v>37</v>
      </c>
      <c r="G708">
        <v>2.3999999999999998E-3</v>
      </c>
      <c r="H708">
        <v>23</v>
      </c>
      <c r="I708">
        <v>0.62160000000000004</v>
      </c>
      <c r="J708">
        <v>4</v>
      </c>
      <c r="K708">
        <v>2</v>
      </c>
      <c r="L708" t="s">
        <v>119</v>
      </c>
      <c r="M708" s="9">
        <v>2024</v>
      </c>
      <c r="N708" t="str">
        <f>VLOOKUP(A708,'Store Data'!$A:$B,2,0)</f>
        <v>Texas</v>
      </c>
    </row>
    <row r="709" spans="1:14" ht="21" x14ac:dyDescent="0.2">
      <c r="A709" t="s">
        <v>31</v>
      </c>
      <c r="B709" s="3" t="str">
        <f>VLOOKUP(A709,'Store Data'!$E:$F,2,0)</f>
        <v>Honda</v>
      </c>
      <c r="C709" s="10" t="s">
        <v>107</v>
      </c>
      <c r="D709">
        <v>23405</v>
      </c>
      <c r="E709">
        <v>216</v>
      </c>
      <c r="F709">
        <v>197</v>
      </c>
      <c r="G709">
        <v>8.3999999999999995E-3</v>
      </c>
      <c r="H709">
        <v>145</v>
      </c>
      <c r="I709">
        <v>0.73599999999999999</v>
      </c>
      <c r="J709">
        <v>22</v>
      </c>
      <c r="K709">
        <v>1</v>
      </c>
      <c r="L709" t="s">
        <v>119</v>
      </c>
      <c r="M709" s="9">
        <v>2024</v>
      </c>
      <c r="N709" t="str">
        <f>VLOOKUP(A709,'Store Data'!$A:$B,2,0)</f>
        <v>Texas</v>
      </c>
    </row>
    <row r="710" spans="1:14" ht="21" x14ac:dyDescent="0.2">
      <c r="A710" t="s">
        <v>32</v>
      </c>
      <c r="B710" s="3" t="str">
        <f>VLOOKUP(A710,'Store Data'!$E:$F,2,0)</f>
        <v>Honda</v>
      </c>
      <c r="C710" s="10" t="s">
        <v>107</v>
      </c>
      <c r="D710">
        <v>14762</v>
      </c>
      <c r="E710">
        <v>138</v>
      </c>
      <c r="F710">
        <v>126</v>
      </c>
      <c r="G710">
        <v>8.5000000000000006E-3</v>
      </c>
      <c r="H710">
        <v>119</v>
      </c>
      <c r="I710">
        <v>0.94440000000000002</v>
      </c>
      <c r="J710">
        <v>7</v>
      </c>
      <c r="K710">
        <v>2</v>
      </c>
      <c r="L710" t="s">
        <v>119</v>
      </c>
      <c r="M710" s="9">
        <v>2024</v>
      </c>
      <c r="N710" t="str">
        <f>VLOOKUP(A710,'Store Data'!$A:$B,2,0)</f>
        <v>Northern CA</v>
      </c>
    </row>
    <row r="711" spans="1:14" ht="21" x14ac:dyDescent="0.2">
      <c r="A711" t="s">
        <v>33</v>
      </c>
      <c r="B711" s="3" t="str">
        <f>VLOOKUP(A711,'Store Data'!$E:$F,2,0)</f>
        <v>Honda</v>
      </c>
      <c r="C711" s="10" t="s">
        <v>107</v>
      </c>
      <c r="D711">
        <v>18782</v>
      </c>
      <c r="E711">
        <v>70</v>
      </c>
      <c r="F711">
        <v>65</v>
      </c>
      <c r="G711">
        <v>3.3999999999999998E-3</v>
      </c>
      <c r="H711">
        <v>47</v>
      </c>
      <c r="I711">
        <v>0.72299999999999998</v>
      </c>
      <c r="J711">
        <v>0</v>
      </c>
      <c r="K711">
        <v>0</v>
      </c>
      <c r="L711" t="s">
        <v>119</v>
      </c>
      <c r="M711" s="9">
        <v>2024</v>
      </c>
      <c r="N711" t="str">
        <f>VLOOKUP(A711,'Store Data'!$A:$B,2,0)</f>
        <v>Southern CA</v>
      </c>
    </row>
    <row r="712" spans="1:14" ht="21" x14ac:dyDescent="0.2">
      <c r="A712" t="s">
        <v>34</v>
      </c>
      <c r="B712" s="3" t="str">
        <f>VLOOKUP(A712,'Store Data'!$E:$F,2,0)</f>
        <v>Hyundai</v>
      </c>
      <c r="C712" s="10" t="s">
        <v>107</v>
      </c>
      <c r="D712">
        <v>7348</v>
      </c>
      <c r="E712">
        <v>46</v>
      </c>
      <c r="F712">
        <v>43</v>
      </c>
      <c r="G712">
        <v>5.7999999999999996E-3</v>
      </c>
      <c r="H712">
        <v>32</v>
      </c>
      <c r="I712">
        <v>0.74409999999999998</v>
      </c>
      <c r="J712">
        <v>1</v>
      </c>
      <c r="K712">
        <v>1</v>
      </c>
      <c r="L712" t="s">
        <v>119</v>
      </c>
      <c r="M712" s="9">
        <v>2024</v>
      </c>
      <c r="N712" t="str">
        <f>VLOOKUP(A712,'Store Data'!$A:$B,2,0)</f>
        <v>Texas</v>
      </c>
    </row>
    <row r="713" spans="1:14" ht="21" x14ac:dyDescent="0.2">
      <c r="A713" t="s">
        <v>35</v>
      </c>
      <c r="B713" s="3" t="str">
        <f>VLOOKUP(A713,'Store Data'!$E:$F,2,0)</f>
        <v>Acura</v>
      </c>
      <c r="C713" s="10" t="s">
        <v>107</v>
      </c>
      <c r="D713">
        <v>5378</v>
      </c>
      <c r="E713">
        <v>41</v>
      </c>
      <c r="F713">
        <v>35</v>
      </c>
      <c r="G713">
        <v>6.4999999999999997E-3</v>
      </c>
      <c r="H713">
        <v>27</v>
      </c>
      <c r="I713">
        <v>0.77139999999999997</v>
      </c>
      <c r="J713">
        <v>0</v>
      </c>
      <c r="K713">
        <v>0</v>
      </c>
      <c r="L713" t="s">
        <v>119</v>
      </c>
      <c r="M713" s="9">
        <v>2024</v>
      </c>
      <c r="N713" t="str">
        <f>VLOOKUP(A713,'Store Data'!$A:$B,2,0)</f>
        <v>Southern CA</v>
      </c>
    </row>
    <row r="714" spans="1:14" ht="21" x14ac:dyDescent="0.2">
      <c r="A714" t="s">
        <v>36</v>
      </c>
      <c r="B714" s="3" t="str">
        <f>VLOOKUP(A714,'Store Data'!$E:$F,2,0)</f>
        <v>Toyota</v>
      </c>
      <c r="C714" s="10" t="s">
        <v>107</v>
      </c>
      <c r="D714">
        <v>25089</v>
      </c>
      <c r="E714">
        <v>190</v>
      </c>
      <c r="F714">
        <v>179</v>
      </c>
      <c r="G714">
        <v>7.1000000000000004E-3</v>
      </c>
      <c r="H714">
        <v>134</v>
      </c>
      <c r="I714">
        <v>0.74860000000000004</v>
      </c>
      <c r="J714">
        <v>21</v>
      </c>
      <c r="K714">
        <v>1</v>
      </c>
      <c r="L714" t="s">
        <v>119</v>
      </c>
      <c r="M714" s="9">
        <v>2024</v>
      </c>
      <c r="N714" t="str">
        <f>VLOOKUP(A714,'Store Data'!$A:$B,2,0)</f>
        <v>Southern CA</v>
      </c>
    </row>
    <row r="715" spans="1:14" ht="21" x14ac:dyDescent="0.2">
      <c r="A715" t="s">
        <v>37</v>
      </c>
      <c r="B715" s="3" t="str">
        <f>VLOOKUP(A715,'Store Data'!$E:$F,2,0)</f>
        <v>Land Rover</v>
      </c>
      <c r="C715" s="10" t="s">
        <v>107</v>
      </c>
      <c r="D715">
        <v>11097</v>
      </c>
      <c r="E715">
        <v>120</v>
      </c>
      <c r="F715">
        <v>75</v>
      </c>
      <c r="G715">
        <v>6.7000000000000002E-3</v>
      </c>
      <c r="H715">
        <v>61</v>
      </c>
      <c r="I715">
        <v>0.81330000000000002</v>
      </c>
      <c r="J715">
        <v>6</v>
      </c>
      <c r="K715">
        <v>0</v>
      </c>
      <c r="L715" t="s">
        <v>119</v>
      </c>
      <c r="M715" s="9">
        <v>2024</v>
      </c>
      <c r="N715" t="str">
        <f>VLOOKUP(A715,'Store Data'!$A:$B,2,0)</f>
        <v>Arizona</v>
      </c>
    </row>
    <row r="716" spans="1:14" ht="21" x14ac:dyDescent="0.2">
      <c r="A716" t="s">
        <v>39</v>
      </c>
      <c r="B716" s="3" t="str">
        <f>VLOOKUP(A716,'Store Data'!$E:$F,2,0)</f>
        <v>Lexus</v>
      </c>
      <c r="C716" s="10" t="s">
        <v>107</v>
      </c>
      <c r="D716">
        <v>15703</v>
      </c>
      <c r="E716">
        <v>147</v>
      </c>
      <c r="F716">
        <v>142</v>
      </c>
      <c r="G716">
        <v>8.9999999999999993E-3</v>
      </c>
      <c r="H716">
        <v>107</v>
      </c>
      <c r="I716">
        <v>0.75349999999999995</v>
      </c>
      <c r="J716">
        <v>12</v>
      </c>
      <c r="K716">
        <v>1</v>
      </c>
      <c r="L716" t="s">
        <v>119</v>
      </c>
      <c r="M716" s="9">
        <v>2024</v>
      </c>
      <c r="N716" t="str">
        <f>VLOOKUP(A716,'Store Data'!$A:$B,2,0)</f>
        <v>Southern CA</v>
      </c>
    </row>
    <row r="717" spans="1:14" ht="21" x14ac:dyDescent="0.2">
      <c r="A717" t="s">
        <v>38</v>
      </c>
      <c r="B717" s="3" t="str">
        <f>VLOOKUP(A717,'Store Data'!$E:$F,2,0)</f>
        <v>Lexus</v>
      </c>
      <c r="C717" s="10" t="s">
        <v>107</v>
      </c>
      <c r="D717">
        <v>24506</v>
      </c>
      <c r="E717">
        <v>243</v>
      </c>
      <c r="F717">
        <v>210</v>
      </c>
      <c r="G717">
        <v>8.5000000000000006E-3</v>
      </c>
      <c r="H717">
        <v>178</v>
      </c>
      <c r="I717">
        <v>0.84760000000000002</v>
      </c>
      <c r="J717">
        <v>19</v>
      </c>
      <c r="K717">
        <v>1</v>
      </c>
      <c r="L717" t="s">
        <v>119</v>
      </c>
      <c r="M717" s="9">
        <v>2024</v>
      </c>
      <c r="N717" t="str">
        <f>VLOOKUP(A717,'Store Data'!$A:$B,2,0)</f>
        <v>Texas</v>
      </c>
    </row>
    <row r="718" spans="1:14" ht="21" x14ac:dyDescent="0.2">
      <c r="A718" t="s">
        <v>40</v>
      </c>
      <c r="B718" s="3" t="str">
        <f>VLOOKUP(A718,'Store Data'!$E:$F,2,0)</f>
        <v>Lincoln</v>
      </c>
      <c r="C718" s="10" t="s">
        <v>107</v>
      </c>
      <c r="D718">
        <v>3845</v>
      </c>
      <c r="E718">
        <v>9</v>
      </c>
      <c r="F718">
        <v>7</v>
      </c>
      <c r="G718">
        <v>1.8E-3</v>
      </c>
      <c r="H718">
        <v>6</v>
      </c>
      <c r="I718">
        <v>0.85709999999999997</v>
      </c>
      <c r="J718">
        <v>0</v>
      </c>
      <c r="K718">
        <v>0</v>
      </c>
      <c r="L718" t="s">
        <v>119</v>
      </c>
      <c r="M718" s="9">
        <v>2024</v>
      </c>
      <c r="N718" t="str">
        <f>VLOOKUP(A718,'Store Data'!$A:$B,2,0)</f>
        <v>Orange County</v>
      </c>
    </row>
    <row r="719" spans="1:14" ht="21" x14ac:dyDescent="0.2">
      <c r="A719" t="s">
        <v>44</v>
      </c>
      <c r="B719" s="3" t="str">
        <f>VLOOKUP(A719,'Store Data'!$E:$F,2,0)</f>
        <v>MINI</v>
      </c>
      <c r="C719" s="10" t="s">
        <v>107</v>
      </c>
      <c r="D719">
        <v>7794</v>
      </c>
      <c r="E719">
        <v>44</v>
      </c>
      <c r="F719">
        <v>36</v>
      </c>
      <c r="G719">
        <v>4.5999999999999999E-3</v>
      </c>
      <c r="H719">
        <v>28</v>
      </c>
      <c r="I719">
        <v>0.77769999999999995</v>
      </c>
      <c r="J719">
        <v>1</v>
      </c>
      <c r="K719">
        <v>2</v>
      </c>
      <c r="L719" t="s">
        <v>119</v>
      </c>
      <c r="M719" s="9">
        <v>2024</v>
      </c>
      <c r="N719" t="str">
        <f>VLOOKUP(A719,'Store Data'!$A:$B,2,0)</f>
        <v>Arizona</v>
      </c>
    </row>
    <row r="720" spans="1:14" ht="21" x14ac:dyDescent="0.2">
      <c r="A720" t="s">
        <v>45</v>
      </c>
      <c r="B720" s="3" t="str">
        <f>VLOOKUP(A720,'Store Data'!$E:$F,2,0)</f>
        <v>MINI</v>
      </c>
      <c r="C720" s="10" t="s">
        <v>107</v>
      </c>
      <c r="D720">
        <v>5495</v>
      </c>
      <c r="E720">
        <v>11</v>
      </c>
      <c r="F720">
        <v>11</v>
      </c>
      <c r="G720">
        <v>2E-3</v>
      </c>
      <c r="H720">
        <v>7</v>
      </c>
      <c r="I720">
        <v>0.63629999999999998</v>
      </c>
      <c r="J720">
        <v>1</v>
      </c>
      <c r="K720">
        <v>0</v>
      </c>
      <c r="L720" t="s">
        <v>119</v>
      </c>
      <c r="M720" s="9">
        <v>2024</v>
      </c>
      <c r="N720" t="str">
        <f>VLOOKUP(A720,'Store Data'!$A:$B,2,0)</f>
        <v>Southern CA</v>
      </c>
    </row>
    <row r="721" spans="1:14" ht="21" x14ac:dyDescent="0.2">
      <c r="A721" t="s">
        <v>48</v>
      </c>
      <c r="B721" s="3" t="str">
        <f>VLOOKUP(A721,'Store Data'!$E:$F,2,0)</f>
        <v>MINI</v>
      </c>
      <c r="C721" s="10" t="s">
        <v>107</v>
      </c>
      <c r="D721">
        <v>5372</v>
      </c>
      <c r="E721">
        <v>36</v>
      </c>
      <c r="F721">
        <v>34</v>
      </c>
      <c r="G721">
        <v>6.3E-3</v>
      </c>
      <c r="H721">
        <v>25</v>
      </c>
      <c r="I721">
        <v>0.73519999999999996</v>
      </c>
      <c r="J721">
        <v>2</v>
      </c>
      <c r="K721">
        <v>1</v>
      </c>
      <c r="L721" t="s">
        <v>119</v>
      </c>
      <c r="M721" s="9">
        <v>2024</v>
      </c>
      <c r="N721" t="str">
        <f>VLOOKUP(A721,'Store Data'!$A:$B,2,0)</f>
        <v>Northern CA</v>
      </c>
    </row>
    <row r="722" spans="1:14" ht="21" x14ac:dyDescent="0.2">
      <c r="A722" t="s">
        <v>53</v>
      </c>
      <c r="B722" s="3" t="str">
        <f>VLOOKUP(A722,'Store Data'!$E:$F,2,0)</f>
        <v>MINI</v>
      </c>
      <c r="C722" s="10" t="s">
        <v>107</v>
      </c>
      <c r="D722">
        <v>4686</v>
      </c>
      <c r="E722">
        <v>15</v>
      </c>
      <c r="F722">
        <v>15</v>
      </c>
      <c r="G722">
        <v>3.2000000000000002E-3</v>
      </c>
      <c r="H722">
        <v>12</v>
      </c>
      <c r="I722">
        <v>0.8</v>
      </c>
      <c r="J722">
        <v>1</v>
      </c>
      <c r="K722">
        <v>0</v>
      </c>
      <c r="L722" t="s">
        <v>119</v>
      </c>
      <c r="M722" s="9">
        <v>2024</v>
      </c>
      <c r="N722" t="str">
        <f>VLOOKUP(A722,'Store Data'!$A:$B,2,0)</f>
        <v>Orange County</v>
      </c>
    </row>
    <row r="723" spans="1:14" ht="21" x14ac:dyDescent="0.2">
      <c r="A723" t="s">
        <v>58</v>
      </c>
      <c r="B723" s="3" t="str">
        <f>VLOOKUP(A723,'Store Data'!$E:$F,2,0)</f>
        <v>MINI</v>
      </c>
      <c r="C723" s="10" t="s">
        <v>107</v>
      </c>
      <c r="D723">
        <v>6955</v>
      </c>
      <c r="E723">
        <v>26</v>
      </c>
      <c r="F723">
        <v>19</v>
      </c>
      <c r="G723">
        <v>2.7000000000000001E-3</v>
      </c>
      <c r="H723">
        <v>15</v>
      </c>
      <c r="I723">
        <v>0.78939999999999999</v>
      </c>
      <c r="J723">
        <v>0</v>
      </c>
      <c r="K723">
        <v>0</v>
      </c>
      <c r="L723" t="s">
        <v>119</v>
      </c>
      <c r="M723" s="9">
        <v>2024</v>
      </c>
      <c r="N723" t="str">
        <f>VLOOKUP(A723,'Store Data'!$A:$B,2,0)</f>
        <v>Southern CA</v>
      </c>
    </row>
    <row r="724" spans="1:14" ht="21" x14ac:dyDescent="0.2">
      <c r="A724" t="s">
        <v>41</v>
      </c>
      <c r="B724" s="3" t="str">
        <f>VLOOKUP(A724,'Store Data'!$E:$F,2,0)</f>
        <v>Mazda</v>
      </c>
      <c r="C724" s="10" t="s">
        <v>107</v>
      </c>
      <c r="D724">
        <v>17621</v>
      </c>
      <c r="E724">
        <v>67</v>
      </c>
      <c r="F724">
        <v>55</v>
      </c>
      <c r="G724">
        <v>3.0999999999999999E-3</v>
      </c>
      <c r="H724">
        <v>48</v>
      </c>
      <c r="I724">
        <v>0.87270000000000003</v>
      </c>
      <c r="J724">
        <v>5</v>
      </c>
      <c r="K724">
        <v>4</v>
      </c>
      <c r="L724" t="s">
        <v>119</v>
      </c>
      <c r="M724" s="9">
        <v>2024</v>
      </c>
      <c r="N724" t="str">
        <f>VLOOKUP(A724,'Store Data'!$A:$B,2,0)</f>
        <v>Southern CA</v>
      </c>
    </row>
    <row r="725" spans="1:14" ht="21" x14ac:dyDescent="0.2">
      <c r="A725" t="s">
        <v>42</v>
      </c>
      <c r="B725" s="3" t="str">
        <f>VLOOKUP(A725,'Store Data'!$E:$F,2,0)</f>
        <v>Mercedes-Benz</v>
      </c>
      <c r="C725" s="10" t="s">
        <v>107</v>
      </c>
      <c r="D725">
        <v>23706</v>
      </c>
      <c r="E725">
        <v>95</v>
      </c>
      <c r="F725">
        <v>81</v>
      </c>
      <c r="G725">
        <v>3.3999999999999998E-3</v>
      </c>
      <c r="H725">
        <v>68</v>
      </c>
      <c r="I725">
        <v>0.83950000000000002</v>
      </c>
      <c r="J725">
        <v>2</v>
      </c>
      <c r="K725">
        <v>0</v>
      </c>
      <c r="L725" t="s">
        <v>119</v>
      </c>
      <c r="M725" s="9">
        <v>2024</v>
      </c>
      <c r="N725" t="str">
        <f>VLOOKUP(A725,'Store Data'!$A:$B,2,0)</f>
        <v>Arizona</v>
      </c>
    </row>
    <row r="726" spans="1:14" ht="21" x14ac:dyDescent="0.2">
      <c r="A726" t="s">
        <v>43</v>
      </c>
      <c r="B726" s="3" t="str">
        <f>VLOOKUP(A726,'Store Data'!$E:$F,2,0)</f>
        <v>Mercedes-Benz</v>
      </c>
      <c r="C726" s="10" t="s">
        <v>107</v>
      </c>
      <c r="D726">
        <v>21529</v>
      </c>
      <c r="E726">
        <v>87</v>
      </c>
      <c r="F726">
        <v>78</v>
      </c>
      <c r="G726">
        <v>3.5999999999999999E-3</v>
      </c>
      <c r="H726">
        <v>66</v>
      </c>
      <c r="I726">
        <v>0.84609999999999996</v>
      </c>
      <c r="J726">
        <v>1</v>
      </c>
      <c r="K726">
        <v>0</v>
      </c>
      <c r="L726" t="s">
        <v>119</v>
      </c>
      <c r="M726" s="9">
        <v>2024</v>
      </c>
      <c r="N726" t="str">
        <f>VLOOKUP(A726,'Store Data'!$A:$B,2,0)</f>
        <v>Southern CA</v>
      </c>
    </row>
    <row r="727" spans="1:14" ht="21" x14ac:dyDescent="0.2">
      <c r="A727" t="s">
        <v>60</v>
      </c>
      <c r="B727" s="3" t="str">
        <f>VLOOKUP(A727,'Store Data'!$E:$F,2,0)</f>
        <v>BMW</v>
      </c>
      <c r="C727" s="10" t="s">
        <v>107</v>
      </c>
      <c r="D727">
        <v>24225</v>
      </c>
      <c r="E727">
        <v>109</v>
      </c>
      <c r="F727">
        <v>105</v>
      </c>
      <c r="G727">
        <v>4.3E-3</v>
      </c>
      <c r="H727">
        <v>92</v>
      </c>
      <c r="I727">
        <v>0.87609999999999999</v>
      </c>
      <c r="J727">
        <v>14</v>
      </c>
      <c r="K727">
        <v>0</v>
      </c>
      <c r="L727" t="s">
        <v>119</v>
      </c>
      <c r="M727" s="9">
        <v>2024</v>
      </c>
      <c r="N727" t="str">
        <f>VLOOKUP(A727,'Store Data'!$A:$B,2,0)</f>
        <v>Northern CA</v>
      </c>
    </row>
    <row r="728" spans="1:14" ht="21" x14ac:dyDescent="0.2">
      <c r="A728" t="s">
        <v>62</v>
      </c>
      <c r="B728" s="3" t="str">
        <f>VLOOKUP(A728,'Store Data'!$E:$F,2,0)</f>
        <v>Porsche</v>
      </c>
      <c r="C728" s="10" t="s">
        <v>107</v>
      </c>
      <c r="D728">
        <v>16872</v>
      </c>
      <c r="E728">
        <v>86</v>
      </c>
      <c r="F728">
        <v>80</v>
      </c>
      <c r="G728">
        <v>4.7000000000000002E-3</v>
      </c>
      <c r="H728">
        <v>64</v>
      </c>
      <c r="I728">
        <v>0.8</v>
      </c>
      <c r="J728">
        <v>4</v>
      </c>
      <c r="K728">
        <v>0</v>
      </c>
      <c r="L728" t="s">
        <v>119</v>
      </c>
      <c r="M728" s="9">
        <v>2024</v>
      </c>
      <c r="N728" t="str">
        <f>VLOOKUP(A728,'Store Data'!$A:$B,2,0)</f>
        <v>Arizona</v>
      </c>
    </row>
    <row r="729" spans="1:14" ht="21" x14ac:dyDescent="0.2">
      <c r="A729" t="s">
        <v>64</v>
      </c>
      <c r="B729" s="3" t="str">
        <f>VLOOKUP(A729,'Store Data'!$E:$F,2,0)</f>
        <v>Porsche</v>
      </c>
      <c r="C729" s="10" t="s">
        <v>107</v>
      </c>
      <c r="D729">
        <v>12597</v>
      </c>
      <c r="E729">
        <v>70</v>
      </c>
      <c r="F729">
        <v>62</v>
      </c>
      <c r="G729">
        <v>4.8999999999999998E-3</v>
      </c>
      <c r="H729">
        <v>50</v>
      </c>
      <c r="I729">
        <v>0.80640000000000001</v>
      </c>
      <c r="J729">
        <v>2</v>
      </c>
      <c r="K729">
        <v>0</v>
      </c>
      <c r="L729" t="s">
        <v>119</v>
      </c>
      <c r="M729" s="9">
        <v>2024</v>
      </c>
      <c r="N729" t="str">
        <f>VLOOKUP(A729,'Store Data'!$A:$B,2,0)</f>
        <v>Northern CA</v>
      </c>
    </row>
    <row r="730" spans="1:14" ht="21" x14ac:dyDescent="0.2">
      <c r="A730" t="s">
        <v>66</v>
      </c>
      <c r="B730" s="3" t="str">
        <f>VLOOKUP(A730,'Store Data'!$E:$F,2,0)</f>
        <v>Honda</v>
      </c>
      <c r="C730" s="10" t="s">
        <v>107</v>
      </c>
      <c r="D730">
        <v>32231</v>
      </c>
      <c r="E730">
        <v>280</v>
      </c>
      <c r="F730">
        <v>256</v>
      </c>
      <c r="G730">
        <v>7.9000000000000008E-3</v>
      </c>
      <c r="H730">
        <v>214</v>
      </c>
      <c r="I730">
        <v>0.83589999999999998</v>
      </c>
      <c r="J730">
        <v>34</v>
      </c>
      <c r="K730">
        <v>3</v>
      </c>
      <c r="L730" t="s">
        <v>119</v>
      </c>
      <c r="M730" s="9">
        <v>2024</v>
      </c>
      <c r="N730" t="str">
        <f>VLOOKUP(A730,'Store Data'!$A:$B,2,0)</f>
        <v>Texas</v>
      </c>
    </row>
    <row r="731" spans="1:14" ht="21" x14ac:dyDescent="0.2">
      <c r="A731" t="s">
        <v>67</v>
      </c>
      <c r="B731" s="3" t="str">
        <f>VLOOKUP(A731,'Store Data'!$E:$F,2,0)</f>
        <v>Hyundai</v>
      </c>
      <c r="C731" s="10" t="s">
        <v>107</v>
      </c>
      <c r="D731">
        <v>12237</v>
      </c>
      <c r="E731">
        <v>160</v>
      </c>
      <c r="F731">
        <v>144</v>
      </c>
      <c r="G731">
        <v>1.17E-2</v>
      </c>
      <c r="H731">
        <v>112</v>
      </c>
      <c r="I731">
        <v>0.77769999999999995</v>
      </c>
      <c r="J731">
        <v>22</v>
      </c>
      <c r="K731">
        <v>0</v>
      </c>
      <c r="L731" t="s">
        <v>119</v>
      </c>
      <c r="M731" s="9">
        <v>2024</v>
      </c>
      <c r="N731" t="str">
        <f>VLOOKUP(A731,'Store Data'!$A:$B,2,0)</f>
        <v>Texas</v>
      </c>
    </row>
    <row r="732" spans="1:14" ht="21" x14ac:dyDescent="0.2">
      <c r="A732" t="s">
        <v>68</v>
      </c>
      <c r="B732" s="3" t="str">
        <f>VLOOKUP(A732,'Store Data'!$E:$F,2,0)</f>
        <v>Toyota</v>
      </c>
      <c r="C732" s="10" t="s">
        <v>107</v>
      </c>
      <c r="D732">
        <v>30933</v>
      </c>
      <c r="E732">
        <v>319</v>
      </c>
      <c r="F732">
        <v>282</v>
      </c>
      <c r="G732">
        <v>9.1000000000000004E-3</v>
      </c>
      <c r="H732">
        <v>180</v>
      </c>
      <c r="I732">
        <v>0.63819999999999999</v>
      </c>
      <c r="J732">
        <v>7</v>
      </c>
      <c r="K732">
        <v>0</v>
      </c>
      <c r="L732" t="s">
        <v>119</v>
      </c>
      <c r="M732" s="9">
        <v>2024</v>
      </c>
      <c r="N732" t="str">
        <f>VLOOKUP(A732,'Store Data'!$A:$B,2,0)</f>
        <v>Texas</v>
      </c>
    </row>
    <row r="733" spans="1:14" ht="21" x14ac:dyDescent="0.2">
      <c r="A733" t="s">
        <v>69</v>
      </c>
      <c r="B733" s="3" t="str">
        <f>VLOOKUP(A733,'Store Data'!$E:$F,2,0)</f>
        <v>Maserati</v>
      </c>
      <c r="C733" s="10" t="s">
        <v>107</v>
      </c>
      <c r="D733">
        <v>8432</v>
      </c>
      <c r="E733">
        <v>7</v>
      </c>
      <c r="F733">
        <v>6</v>
      </c>
      <c r="G733">
        <v>6.9999999999999999E-4</v>
      </c>
      <c r="H733">
        <v>4</v>
      </c>
      <c r="I733">
        <v>0.66659999999999997</v>
      </c>
      <c r="J733">
        <v>0</v>
      </c>
      <c r="K733">
        <v>0</v>
      </c>
      <c r="L733" t="s">
        <v>119</v>
      </c>
      <c r="M733" s="9">
        <v>2024</v>
      </c>
      <c r="N733" t="str">
        <f>VLOOKUP(A733,'Store Data'!$A:$B,2,0)</f>
        <v>Arizona</v>
      </c>
    </row>
    <row r="734" spans="1:14" ht="21" x14ac:dyDescent="0.2">
      <c r="A734" t="s">
        <v>70</v>
      </c>
      <c r="B734" s="3" t="str">
        <f>VLOOKUP(A734,'Store Data'!$E:$F,2,0)</f>
        <v>Subaru</v>
      </c>
      <c r="C734" s="10" t="s">
        <v>107</v>
      </c>
      <c r="D734">
        <v>8451</v>
      </c>
      <c r="E734">
        <v>59</v>
      </c>
      <c r="F734">
        <v>51</v>
      </c>
      <c r="G734">
        <v>6.0000000000000001E-3</v>
      </c>
      <c r="H734">
        <v>38</v>
      </c>
      <c r="I734">
        <v>0.745</v>
      </c>
      <c r="J734">
        <v>6</v>
      </c>
      <c r="K734">
        <v>0</v>
      </c>
      <c r="L734" t="s">
        <v>119</v>
      </c>
      <c r="M734" s="9">
        <v>2024</v>
      </c>
      <c r="N734" t="str">
        <f>VLOOKUP(A734,'Store Data'!$A:$B,2,0)</f>
        <v>Orange County</v>
      </c>
    </row>
    <row r="735" spans="1:14" ht="21" x14ac:dyDescent="0.2">
      <c r="A735" t="s">
        <v>73</v>
      </c>
      <c r="B735" s="3" t="str">
        <f>VLOOKUP(A735,'Store Data'!$E:$F,2,0)</f>
        <v>Toyota</v>
      </c>
      <c r="C735" s="10" t="s">
        <v>107</v>
      </c>
      <c r="D735">
        <v>17255</v>
      </c>
      <c r="E735">
        <v>163</v>
      </c>
      <c r="F735">
        <v>155</v>
      </c>
      <c r="G735">
        <v>8.8999999999999999E-3</v>
      </c>
      <c r="H735">
        <v>122</v>
      </c>
      <c r="I735">
        <v>0.78700000000000003</v>
      </c>
      <c r="J735">
        <v>15</v>
      </c>
      <c r="K735">
        <v>0</v>
      </c>
      <c r="L735" t="s">
        <v>119</v>
      </c>
      <c r="M735" s="9">
        <v>2024</v>
      </c>
      <c r="N735" t="str">
        <f>VLOOKUP(A735,'Store Data'!$A:$B,2,0)</f>
        <v>Northern CA</v>
      </c>
    </row>
    <row r="736" spans="1:14" ht="21" x14ac:dyDescent="0.2">
      <c r="A736" t="s">
        <v>75</v>
      </c>
      <c r="B736" s="3" t="str">
        <f>VLOOKUP(A736,'Store Data'!$E:$F,2,0)</f>
        <v>Toyota</v>
      </c>
      <c r="C736" s="10" t="s">
        <v>107</v>
      </c>
      <c r="D736">
        <v>24937</v>
      </c>
      <c r="E736">
        <v>169</v>
      </c>
      <c r="F736">
        <v>150</v>
      </c>
      <c r="G736">
        <v>6.0000000000000001E-3</v>
      </c>
      <c r="H736">
        <v>124</v>
      </c>
      <c r="I736">
        <v>0.8266</v>
      </c>
      <c r="J736">
        <v>20</v>
      </c>
      <c r="K736">
        <v>0</v>
      </c>
      <c r="L736" t="s">
        <v>119</v>
      </c>
      <c r="M736" s="9">
        <v>2024</v>
      </c>
      <c r="N736" t="str">
        <f>VLOOKUP(A736,'Store Data'!$A:$B,2,0)</f>
        <v>Texas</v>
      </c>
    </row>
    <row r="737" spans="1:14" ht="21" x14ac:dyDescent="0.2">
      <c r="A737" t="s">
        <v>79</v>
      </c>
      <c r="B737" s="3" t="str">
        <f>VLOOKUP(A737,'Store Data'!$E:$F,2,0)</f>
        <v>Volkswagen</v>
      </c>
      <c r="C737" s="10" t="s">
        <v>107</v>
      </c>
      <c r="D737">
        <v>10555</v>
      </c>
      <c r="E737">
        <v>36</v>
      </c>
      <c r="F737">
        <v>30</v>
      </c>
      <c r="G737">
        <v>2.8E-3</v>
      </c>
      <c r="H737">
        <v>21</v>
      </c>
      <c r="I737">
        <v>0.7</v>
      </c>
      <c r="J737">
        <v>6</v>
      </c>
      <c r="K737">
        <v>0</v>
      </c>
      <c r="L737" t="s">
        <v>119</v>
      </c>
      <c r="M737" s="9">
        <v>2024</v>
      </c>
      <c r="N737" t="str">
        <f>VLOOKUP(A737,'Store Data'!$A:$B,2,0)</f>
        <v>Arizona</v>
      </c>
    </row>
    <row r="738" spans="1:14" ht="21" x14ac:dyDescent="0.2">
      <c r="A738" t="s">
        <v>81</v>
      </c>
      <c r="B738" s="3" t="str">
        <f>VLOOKUP(A738,'Store Data'!$E:$F,2,0)</f>
        <v>Volkswagen</v>
      </c>
      <c r="C738" s="10" t="s">
        <v>107</v>
      </c>
      <c r="D738">
        <v>9808</v>
      </c>
      <c r="E738">
        <v>43</v>
      </c>
      <c r="F738">
        <v>40</v>
      </c>
      <c r="G738">
        <v>4.0000000000000001E-3</v>
      </c>
      <c r="H738">
        <v>31</v>
      </c>
      <c r="I738">
        <v>0.77500000000000002</v>
      </c>
      <c r="J738">
        <v>4</v>
      </c>
      <c r="K738">
        <v>0</v>
      </c>
      <c r="L738" t="s">
        <v>119</v>
      </c>
      <c r="M738" s="9">
        <v>2024</v>
      </c>
      <c r="N738" t="str">
        <f>VLOOKUP(A738,'Store Data'!$A:$B,2,0)</f>
        <v>Orange County</v>
      </c>
    </row>
    <row r="739" spans="1:14" ht="21" x14ac:dyDescent="0.2">
      <c r="A739" t="s">
        <v>11</v>
      </c>
      <c r="B739" s="3" t="str">
        <f>VLOOKUP(A739,'Store Data'!$E:$F,2,0)</f>
        <v>Acura</v>
      </c>
      <c r="C739" s="10" t="s">
        <v>107</v>
      </c>
      <c r="D739">
        <v>21068</v>
      </c>
      <c r="E739">
        <v>74</v>
      </c>
      <c r="F739">
        <v>65</v>
      </c>
      <c r="G739">
        <v>3.0000000000000001E-3</v>
      </c>
      <c r="H739">
        <v>42</v>
      </c>
      <c r="I739">
        <v>0.64610000000000001</v>
      </c>
      <c r="J739">
        <v>7</v>
      </c>
      <c r="K739">
        <v>1</v>
      </c>
      <c r="L739" t="s">
        <v>120</v>
      </c>
      <c r="M739" s="9">
        <v>2024</v>
      </c>
      <c r="N739" t="str">
        <f>VLOOKUP(A739,'Store Data'!$A:$B,2,0)</f>
        <v>Arizona</v>
      </c>
    </row>
    <row r="740" spans="1:14" ht="21" x14ac:dyDescent="0.2">
      <c r="A740" t="s">
        <v>16</v>
      </c>
      <c r="B740" s="3" t="str">
        <f>VLOOKUP(A740,'Store Data'!$E:$F,2,0)</f>
        <v>Acura</v>
      </c>
      <c r="C740" s="10" t="s">
        <v>107</v>
      </c>
      <c r="D740">
        <v>9199</v>
      </c>
      <c r="E740">
        <v>34</v>
      </c>
      <c r="F740">
        <v>26</v>
      </c>
      <c r="G740">
        <v>2.8E-3</v>
      </c>
      <c r="H740">
        <v>16</v>
      </c>
      <c r="I740">
        <v>0.61529999999999996</v>
      </c>
      <c r="J740">
        <v>0</v>
      </c>
      <c r="K740">
        <v>0</v>
      </c>
      <c r="L740" t="s">
        <v>120</v>
      </c>
      <c r="M740" s="9">
        <v>2024</v>
      </c>
      <c r="N740" t="str">
        <f>VLOOKUP(A740,'Store Data'!$A:$B,2,0)</f>
        <v>Southern CA</v>
      </c>
    </row>
    <row r="741" spans="1:14" ht="21" x14ac:dyDescent="0.2">
      <c r="A741" t="s">
        <v>17</v>
      </c>
      <c r="B741" s="3" t="str">
        <f>VLOOKUP(A741,'Store Data'!$E:$F,2,0)</f>
        <v>Audi</v>
      </c>
      <c r="C741" s="10" t="s">
        <v>107</v>
      </c>
      <c r="D741">
        <v>13730</v>
      </c>
      <c r="E741">
        <v>35</v>
      </c>
      <c r="F741">
        <v>30</v>
      </c>
      <c r="G741">
        <v>2.0999999999999999E-3</v>
      </c>
      <c r="H741">
        <v>20</v>
      </c>
      <c r="I741">
        <v>0.66659999999999997</v>
      </c>
      <c r="J741">
        <v>3</v>
      </c>
      <c r="K741">
        <v>0</v>
      </c>
      <c r="L741" t="s">
        <v>120</v>
      </c>
      <c r="M741" s="9">
        <v>2024</v>
      </c>
      <c r="N741" t="str">
        <f>VLOOKUP(A741,'Store Data'!$A:$B,2,0)</f>
        <v>Arizona</v>
      </c>
    </row>
    <row r="742" spans="1:14" ht="21" x14ac:dyDescent="0.2">
      <c r="A742" t="s">
        <v>18</v>
      </c>
      <c r="B742" s="3" t="str">
        <f>VLOOKUP(A742,'Store Data'!$E:$F,2,0)</f>
        <v>Audi</v>
      </c>
      <c r="C742" s="10" t="s">
        <v>107</v>
      </c>
      <c r="D742">
        <v>10893</v>
      </c>
      <c r="E742">
        <v>40</v>
      </c>
      <c r="F742">
        <v>30</v>
      </c>
      <c r="G742">
        <v>2.7000000000000001E-3</v>
      </c>
      <c r="H742">
        <v>27</v>
      </c>
      <c r="I742">
        <v>0.9</v>
      </c>
      <c r="J742">
        <v>2</v>
      </c>
      <c r="K742">
        <v>0</v>
      </c>
      <c r="L742" t="s">
        <v>120</v>
      </c>
      <c r="M742" s="9">
        <v>2024</v>
      </c>
      <c r="N742" t="str">
        <f>VLOOKUP(A742,'Store Data'!$A:$B,2,0)</f>
        <v>Southern CA</v>
      </c>
    </row>
    <row r="743" spans="1:14" ht="21" x14ac:dyDescent="0.2">
      <c r="A743" t="s">
        <v>19</v>
      </c>
      <c r="B743" s="3" t="str">
        <f>VLOOKUP(A743,'Store Data'!$E:$F,2,0)</f>
        <v>Audi</v>
      </c>
      <c r="C743" s="10" t="s">
        <v>107</v>
      </c>
      <c r="D743">
        <v>11366</v>
      </c>
      <c r="E743">
        <v>26</v>
      </c>
      <c r="F743">
        <v>23</v>
      </c>
      <c r="G743">
        <v>2E-3</v>
      </c>
      <c r="H743">
        <v>17</v>
      </c>
      <c r="I743">
        <v>0.73909999999999998</v>
      </c>
      <c r="J743">
        <v>3</v>
      </c>
      <c r="K743">
        <v>0</v>
      </c>
      <c r="L743" t="s">
        <v>120</v>
      </c>
      <c r="M743" s="9">
        <v>2024</v>
      </c>
      <c r="N743" t="str">
        <f>VLOOKUP(A743,'Store Data'!$A:$B,2,0)</f>
        <v>Orange County</v>
      </c>
    </row>
    <row r="744" spans="1:14" ht="21" x14ac:dyDescent="0.2">
      <c r="A744" t="s">
        <v>20</v>
      </c>
      <c r="B744" s="3" t="str">
        <f>VLOOKUP(A744,'Store Data'!$E:$F,2,0)</f>
        <v>Audi</v>
      </c>
      <c r="C744" s="10" t="s">
        <v>107</v>
      </c>
      <c r="D744">
        <v>25543</v>
      </c>
      <c r="E744">
        <v>92</v>
      </c>
      <c r="F744">
        <v>74</v>
      </c>
      <c r="G744">
        <v>2.8E-3</v>
      </c>
      <c r="H744">
        <v>47</v>
      </c>
      <c r="I744">
        <v>0.6351</v>
      </c>
      <c r="J744">
        <v>6</v>
      </c>
      <c r="K744">
        <v>2</v>
      </c>
      <c r="L744" t="s">
        <v>120</v>
      </c>
      <c r="M744" s="9">
        <v>2024</v>
      </c>
      <c r="N744" t="str">
        <f>VLOOKUP(A744,'Store Data'!$A:$B,2,0)</f>
        <v>Arizona</v>
      </c>
    </row>
    <row r="745" spans="1:14" ht="21" x14ac:dyDescent="0.2">
      <c r="A745" t="s">
        <v>110</v>
      </c>
      <c r="B745" s="3" t="str">
        <f>VLOOKUP(A745,'Store Data'!$E:$F,2,0)</f>
        <v>Audi</v>
      </c>
      <c r="C745" s="10" t="s">
        <v>107</v>
      </c>
      <c r="D745">
        <v>32548</v>
      </c>
      <c r="E745">
        <v>142</v>
      </c>
      <c r="F745">
        <v>132</v>
      </c>
      <c r="G745">
        <v>4.0000000000000001E-3</v>
      </c>
      <c r="H745">
        <v>110</v>
      </c>
      <c r="I745">
        <v>0.83330000000000004</v>
      </c>
      <c r="J745">
        <v>17</v>
      </c>
      <c r="K745">
        <v>2</v>
      </c>
      <c r="L745" t="s">
        <v>120</v>
      </c>
      <c r="M745" s="9">
        <v>2024</v>
      </c>
      <c r="N745" t="str">
        <f>VLOOKUP(A745,'Store Data'!$A:$B,2,0)</f>
        <v>Northern CA</v>
      </c>
    </row>
    <row r="746" spans="1:14" ht="21" x14ac:dyDescent="0.2">
      <c r="A746" t="s">
        <v>21</v>
      </c>
      <c r="B746" s="3" t="str">
        <f>VLOOKUP(A746,'Store Data'!$E:$F,2,0)</f>
        <v>Audi</v>
      </c>
      <c r="C746" s="10" t="s">
        <v>107</v>
      </c>
      <c r="D746">
        <v>14951</v>
      </c>
      <c r="E746">
        <v>77</v>
      </c>
      <c r="F746">
        <v>69</v>
      </c>
      <c r="G746">
        <v>4.5999999999999999E-3</v>
      </c>
      <c r="H746">
        <v>56</v>
      </c>
      <c r="I746">
        <v>0.8115</v>
      </c>
      <c r="J746">
        <v>5</v>
      </c>
      <c r="K746">
        <v>0</v>
      </c>
      <c r="L746" t="s">
        <v>120</v>
      </c>
      <c r="M746" s="9">
        <v>2024</v>
      </c>
      <c r="N746" t="str">
        <f>VLOOKUP(A746,'Store Data'!$A:$B,2,0)</f>
        <v>Orange County</v>
      </c>
    </row>
    <row r="747" spans="1:14" ht="21" x14ac:dyDescent="0.2">
      <c r="A747" t="s">
        <v>22</v>
      </c>
      <c r="B747" s="3" t="str">
        <f>VLOOKUP(A747,'Store Data'!$E:$F,2,0)</f>
        <v>BMW</v>
      </c>
      <c r="C747" s="10" t="s">
        <v>107</v>
      </c>
      <c r="D747">
        <v>48642</v>
      </c>
      <c r="E747">
        <v>178</v>
      </c>
      <c r="F747">
        <v>160</v>
      </c>
      <c r="G747">
        <v>3.2000000000000002E-3</v>
      </c>
      <c r="H747">
        <v>121</v>
      </c>
      <c r="I747">
        <v>0.75619999999999998</v>
      </c>
      <c r="J747">
        <v>11</v>
      </c>
      <c r="K747">
        <v>0</v>
      </c>
      <c r="L747" t="s">
        <v>120</v>
      </c>
      <c r="M747" s="9">
        <v>2024</v>
      </c>
      <c r="N747" t="str">
        <f>VLOOKUP(A747,'Store Data'!$A:$B,2,0)</f>
        <v>Arizona</v>
      </c>
    </row>
    <row r="748" spans="1:14" ht="21" x14ac:dyDescent="0.2">
      <c r="A748" t="s">
        <v>23</v>
      </c>
      <c r="B748" s="3" t="str">
        <f>VLOOKUP(A748,'Store Data'!$E:$F,2,0)</f>
        <v>BMW</v>
      </c>
      <c r="C748" s="10" t="s">
        <v>107</v>
      </c>
      <c r="D748">
        <v>52111</v>
      </c>
      <c r="E748">
        <v>187</v>
      </c>
      <c r="F748">
        <v>167</v>
      </c>
      <c r="G748">
        <v>3.2000000000000002E-3</v>
      </c>
      <c r="H748">
        <v>133</v>
      </c>
      <c r="I748">
        <v>0.7964</v>
      </c>
      <c r="J748">
        <v>0</v>
      </c>
      <c r="K748">
        <v>0</v>
      </c>
      <c r="L748" t="s">
        <v>120</v>
      </c>
      <c r="M748" s="9">
        <v>2024</v>
      </c>
      <c r="N748" t="str">
        <f>VLOOKUP(A748,'Store Data'!$A:$B,2,0)</f>
        <v>Texas</v>
      </c>
    </row>
    <row r="749" spans="1:14" ht="21" x14ac:dyDescent="0.2">
      <c r="A749" t="s">
        <v>24</v>
      </c>
      <c r="B749" s="3" t="str">
        <f>VLOOKUP(A749,'Store Data'!$E:$F,2,0)</f>
        <v>BMW</v>
      </c>
      <c r="C749" s="10" t="s">
        <v>107</v>
      </c>
      <c r="D749">
        <v>31963</v>
      </c>
      <c r="E749">
        <v>69</v>
      </c>
      <c r="F749">
        <v>53</v>
      </c>
      <c r="G749">
        <v>1.6000000000000001E-3</v>
      </c>
      <c r="H749">
        <v>39</v>
      </c>
      <c r="I749">
        <v>0.73580000000000001</v>
      </c>
      <c r="J749">
        <v>3</v>
      </c>
      <c r="K749">
        <v>0</v>
      </c>
      <c r="L749" t="s">
        <v>120</v>
      </c>
      <c r="M749" s="9">
        <v>2024</v>
      </c>
      <c r="N749" t="str">
        <f>VLOOKUP(A749,'Store Data'!$A:$B,2,0)</f>
        <v>Southern CA</v>
      </c>
    </row>
    <row r="750" spans="1:14" ht="21" x14ac:dyDescent="0.2">
      <c r="A750" t="s">
        <v>25</v>
      </c>
      <c r="B750" s="3" t="str">
        <f>VLOOKUP(A750,'Store Data'!$E:$F,2,0)</f>
        <v>BMW</v>
      </c>
      <c r="C750" s="10" t="s">
        <v>107</v>
      </c>
      <c r="D750">
        <v>48306</v>
      </c>
      <c r="E750">
        <v>179</v>
      </c>
      <c r="F750">
        <v>160</v>
      </c>
      <c r="G750">
        <v>3.3E-3</v>
      </c>
      <c r="H750">
        <v>140</v>
      </c>
      <c r="I750">
        <v>0.875</v>
      </c>
      <c r="J750">
        <v>19</v>
      </c>
      <c r="K750">
        <v>1</v>
      </c>
      <c r="L750" t="s">
        <v>120</v>
      </c>
      <c r="M750" s="9">
        <v>2024</v>
      </c>
      <c r="N750" t="str">
        <f>VLOOKUP(A750,'Store Data'!$A:$B,2,0)</f>
        <v>Orange County</v>
      </c>
    </row>
    <row r="751" spans="1:14" ht="21" x14ac:dyDescent="0.2">
      <c r="A751" t="s">
        <v>26</v>
      </c>
      <c r="B751" s="3" t="str">
        <f>VLOOKUP(A751,'Store Data'!$E:$F,2,0)</f>
        <v>BMW</v>
      </c>
      <c r="C751" s="10" t="s">
        <v>107</v>
      </c>
      <c r="D751">
        <v>45078</v>
      </c>
      <c r="E751">
        <v>168</v>
      </c>
      <c r="F751">
        <v>157</v>
      </c>
      <c r="G751">
        <v>3.3999999999999998E-3</v>
      </c>
      <c r="H751">
        <v>138</v>
      </c>
      <c r="I751">
        <v>0.87890000000000001</v>
      </c>
      <c r="J751">
        <v>17</v>
      </c>
      <c r="K751">
        <v>1</v>
      </c>
      <c r="L751" t="s">
        <v>120</v>
      </c>
      <c r="M751" s="9">
        <v>2024</v>
      </c>
      <c r="N751" t="str">
        <f>VLOOKUP(A751,'Store Data'!$A:$B,2,0)</f>
        <v>Southern CA</v>
      </c>
    </row>
    <row r="752" spans="1:14" ht="21" x14ac:dyDescent="0.2">
      <c r="A752" t="s">
        <v>123</v>
      </c>
      <c r="B752" s="3" t="str">
        <f>VLOOKUP(A752,'Store Data'!$E:$F,2,0)</f>
        <v>Acura</v>
      </c>
      <c r="C752" s="10" t="s">
        <v>107</v>
      </c>
      <c r="D752">
        <v>21568</v>
      </c>
      <c r="E752">
        <v>36</v>
      </c>
      <c r="F752">
        <v>32</v>
      </c>
      <c r="G752">
        <v>1.4E-3</v>
      </c>
      <c r="H752">
        <v>17</v>
      </c>
      <c r="I752">
        <v>0.53120000000000001</v>
      </c>
      <c r="J752">
        <v>1</v>
      </c>
      <c r="K752">
        <v>1</v>
      </c>
      <c r="L752" t="s">
        <v>120</v>
      </c>
      <c r="M752" s="9">
        <v>2024</v>
      </c>
      <c r="N752" t="str">
        <f>VLOOKUP(A752,'Store Data'!$A:$B,2,0)</f>
        <v>Northern CA</v>
      </c>
    </row>
    <row r="753" spans="1:14" ht="21" x14ac:dyDescent="0.2">
      <c r="A753" t="s">
        <v>27</v>
      </c>
      <c r="B753" s="3" t="str">
        <f>VLOOKUP(A753,'Store Data'!$E:$F,2,0)</f>
        <v>Honda</v>
      </c>
      <c r="C753" s="10" t="s">
        <v>107</v>
      </c>
      <c r="D753">
        <v>42405</v>
      </c>
      <c r="E753">
        <v>254</v>
      </c>
      <c r="F753">
        <v>237</v>
      </c>
      <c r="G753">
        <v>5.4999999999999997E-3</v>
      </c>
      <c r="H753">
        <v>211</v>
      </c>
      <c r="I753">
        <v>0.89019999999999999</v>
      </c>
      <c r="J753">
        <v>48</v>
      </c>
      <c r="K753">
        <v>5</v>
      </c>
      <c r="L753" t="s">
        <v>120</v>
      </c>
      <c r="M753" s="9">
        <v>2024</v>
      </c>
      <c r="N753" t="str">
        <f>VLOOKUP(A753,'Store Data'!$A:$B,2,0)</f>
        <v>Northern CA</v>
      </c>
    </row>
    <row r="754" spans="1:14" ht="21" x14ac:dyDescent="0.2">
      <c r="A754" t="s">
        <v>28</v>
      </c>
      <c r="B754" s="3" t="str">
        <f>VLOOKUP(A754,'Store Data'!$E:$F,2,0)</f>
        <v>BMW</v>
      </c>
      <c r="C754" s="10" t="s">
        <v>107</v>
      </c>
      <c r="D754">
        <v>61452</v>
      </c>
      <c r="E754">
        <v>211</v>
      </c>
      <c r="F754">
        <v>177</v>
      </c>
      <c r="G754">
        <v>2.8E-3</v>
      </c>
      <c r="H754">
        <v>130</v>
      </c>
      <c r="I754">
        <v>0.73440000000000005</v>
      </c>
      <c r="J754">
        <v>11</v>
      </c>
      <c r="K754">
        <v>0</v>
      </c>
      <c r="L754" t="s">
        <v>120</v>
      </c>
      <c r="M754" s="9">
        <v>2024</v>
      </c>
      <c r="N754" t="str">
        <f>VLOOKUP(A754,'Store Data'!$A:$B,2,0)</f>
        <v>Orange County</v>
      </c>
    </row>
    <row r="755" spans="1:14" ht="21" x14ac:dyDescent="0.2">
      <c r="A755" t="s">
        <v>29</v>
      </c>
      <c r="B755" s="3" t="str">
        <f>VLOOKUP(A755,'Store Data'!$E:$F,2,0)</f>
        <v>MINI</v>
      </c>
      <c r="C755" s="10" t="s">
        <v>107</v>
      </c>
      <c r="D755">
        <v>10433</v>
      </c>
      <c r="E755">
        <v>30</v>
      </c>
      <c r="F755">
        <v>29</v>
      </c>
      <c r="G755">
        <v>2.7000000000000001E-3</v>
      </c>
      <c r="H755">
        <v>19</v>
      </c>
      <c r="I755">
        <v>0.65510000000000002</v>
      </c>
      <c r="J755">
        <v>0</v>
      </c>
      <c r="K755">
        <v>0</v>
      </c>
      <c r="L755" t="s">
        <v>120</v>
      </c>
      <c r="M755" s="9">
        <v>2024</v>
      </c>
      <c r="N755" t="str">
        <f>VLOOKUP(A755,'Store Data'!$A:$B,2,0)</f>
        <v>Orange County</v>
      </c>
    </row>
    <row r="756" spans="1:14" ht="21" x14ac:dyDescent="0.2">
      <c r="A756" t="s">
        <v>30</v>
      </c>
      <c r="B756" s="3" t="str">
        <f>VLOOKUP(A756,'Store Data'!$E:$F,2,0)</f>
        <v>Genesis</v>
      </c>
      <c r="C756" s="10" t="s">
        <v>107</v>
      </c>
      <c r="D756">
        <v>17655</v>
      </c>
      <c r="E756">
        <v>53</v>
      </c>
      <c r="F756">
        <v>49</v>
      </c>
      <c r="G756">
        <v>2.7000000000000001E-3</v>
      </c>
      <c r="H756">
        <v>28</v>
      </c>
      <c r="I756">
        <v>0.57140000000000002</v>
      </c>
      <c r="J756">
        <v>5</v>
      </c>
      <c r="K756">
        <v>1</v>
      </c>
      <c r="L756" t="s">
        <v>120</v>
      </c>
      <c r="M756" s="9">
        <v>2024</v>
      </c>
      <c r="N756" t="str">
        <f>VLOOKUP(A756,'Store Data'!$A:$B,2,0)</f>
        <v>Texas</v>
      </c>
    </row>
    <row r="757" spans="1:14" ht="21" x14ac:dyDescent="0.2">
      <c r="A757" t="s">
        <v>31</v>
      </c>
      <c r="B757" s="3" t="str">
        <f>VLOOKUP(A757,'Store Data'!$E:$F,2,0)</f>
        <v>Honda</v>
      </c>
      <c r="C757" s="10" t="s">
        <v>107</v>
      </c>
      <c r="D757">
        <v>43488</v>
      </c>
      <c r="E757">
        <v>206</v>
      </c>
      <c r="F757">
        <v>184</v>
      </c>
      <c r="G757">
        <v>4.1999999999999997E-3</v>
      </c>
      <c r="H757">
        <v>130</v>
      </c>
      <c r="I757">
        <v>0.70650000000000002</v>
      </c>
      <c r="J757">
        <v>30</v>
      </c>
      <c r="K757">
        <v>2</v>
      </c>
      <c r="L757" t="s">
        <v>120</v>
      </c>
      <c r="M757" s="9">
        <v>2024</v>
      </c>
      <c r="N757" t="str">
        <f>VLOOKUP(A757,'Store Data'!$A:$B,2,0)</f>
        <v>Texas</v>
      </c>
    </row>
    <row r="758" spans="1:14" ht="21" x14ac:dyDescent="0.2">
      <c r="A758" t="s">
        <v>32</v>
      </c>
      <c r="B758" s="3" t="str">
        <f>VLOOKUP(A758,'Store Data'!$E:$F,2,0)</f>
        <v>Honda</v>
      </c>
      <c r="C758" s="10" t="s">
        <v>107</v>
      </c>
      <c r="D758">
        <v>27344</v>
      </c>
      <c r="E758">
        <v>132</v>
      </c>
      <c r="F758">
        <v>116</v>
      </c>
      <c r="G758">
        <v>4.1999999999999997E-3</v>
      </c>
      <c r="H758">
        <v>99</v>
      </c>
      <c r="I758">
        <v>0.85340000000000005</v>
      </c>
      <c r="J758">
        <v>16</v>
      </c>
      <c r="K758">
        <v>0</v>
      </c>
      <c r="L758" t="s">
        <v>120</v>
      </c>
      <c r="M758" s="9">
        <v>2024</v>
      </c>
      <c r="N758" t="str">
        <f>VLOOKUP(A758,'Store Data'!$A:$B,2,0)</f>
        <v>Northern CA</v>
      </c>
    </row>
    <row r="759" spans="1:14" ht="21" x14ac:dyDescent="0.2">
      <c r="A759" t="s">
        <v>33</v>
      </c>
      <c r="B759" s="3" t="str">
        <f>VLOOKUP(A759,'Store Data'!$E:$F,2,0)</f>
        <v>Honda</v>
      </c>
      <c r="C759" s="10" t="s">
        <v>107</v>
      </c>
      <c r="D759">
        <v>34359</v>
      </c>
      <c r="E759">
        <v>108</v>
      </c>
      <c r="F759">
        <v>92</v>
      </c>
      <c r="G759">
        <v>2.5999999999999999E-3</v>
      </c>
      <c r="H759">
        <v>74</v>
      </c>
      <c r="I759">
        <v>0.80430000000000001</v>
      </c>
      <c r="J759">
        <v>3</v>
      </c>
      <c r="K759">
        <v>0</v>
      </c>
      <c r="L759" t="s">
        <v>120</v>
      </c>
      <c r="M759" s="9">
        <v>2024</v>
      </c>
      <c r="N759" t="str">
        <f>VLOOKUP(A759,'Store Data'!$A:$B,2,0)</f>
        <v>Southern CA</v>
      </c>
    </row>
    <row r="760" spans="1:14" ht="21" x14ac:dyDescent="0.2">
      <c r="A760" t="s">
        <v>34</v>
      </c>
      <c r="B760" s="3" t="str">
        <f>VLOOKUP(A760,'Store Data'!$E:$F,2,0)</f>
        <v>Hyundai</v>
      </c>
      <c r="C760" s="10" t="s">
        <v>107</v>
      </c>
      <c r="D760">
        <v>14385</v>
      </c>
      <c r="E760">
        <v>59</v>
      </c>
      <c r="F760">
        <v>50</v>
      </c>
      <c r="G760">
        <v>3.3999999999999998E-3</v>
      </c>
      <c r="H760">
        <v>30</v>
      </c>
      <c r="I760">
        <v>0.6</v>
      </c>
      <c r="J760">
        <v>3</v>
      </c>
      <c r="K760">
        <v>2</v>
      </c>
      <c r="L760" t="s">
        <v>120</v>
      </c>
      <c r="M760" s="9">
        <v>2024</v>
      </c>
      <c r="N760" t="str">
        <f>VLOOKUP(A760,'Store Data'!$A:$B,2,0)</f>
        <v>Texas</v>
      </c>
    </row>
    <row r="761" spans="1:14" ht="21" x14ac:dyDescent="0.2">
      <c r="A761" t="s">
        <v>35</v>
      </c>
      <c r="B761" s="3" t="str">
        <f>VLOOKUP(A761,'Store Data'!$E:$F,2,0)</f>
        <v>Acura</v>
      </c>
      <c r="C761" s="10" t="s">
        <v>107</v>
      </c>
      <c r="D761">
        <v>10868</v>
      </c>
      <c r="E761">
        <v>57</v>
      </c>
      <c r="F761">
        <v>52</v>
      </c>
      <c r="G761">
        <v>4.7000000000000002E-3</v>
      </c>
      <c r="H761">
        <v>43</v>
      </c>
      <c r="I761">
        <v>0.82689999999999997</v>
      </c>
      <c r="J761">
        <v>2</v>
      </c>
      <c r="K761">
        <v>2</v>
      </c>
      <c r="L761" t="s">
        <v>120</v>
      </c>
      <c r="M761" s="9">
        <v>2024</v>
      </c>
      <c r="N761" t="str">
        <f>VLOOKUP(A761,'Store Data'!$A:$B,2,0)</f>
        <v>Southern CA</v>
      </c>
    </row>
    <row r="762" spans="1:14" ht="21" x14ac:dyDescent="0.2">
      <c r="A762" t="s">
        <v>36</v>
      </c>
      <c r="B762" s="3" t="str">
        <f>VLOOKUP(A762,'Store Data'!$E:$F,2,0)</f>
        <v>Toyota</v>
      </c>
      <c r="C762" s="10" t="s">
        <v>107</v>
      </c>
      <c r="D762">
        <v>42317</v>
      </c>
      <c r="E762">
        <v>188</v>
      </c>
      <c r="F762">
        <v>166</v>
      </c>
      <c r="G762">
        <v>3.8999999999999998E-3</v>
      </c>
      <c r="H762">
        <v>124</v>
      </c>
      <c r="I762">
        <v>0.74690000000000001</v>
      </c>
      <c r="J762">
        <v>23</v>
      </c>
      <c r="K762">
        <v>3</v>
      </c>
      <c r="L762" t="s">
        <v>120</v>
      </c>
      <c r="M762" s="9">
        <v>2024</v>
      </c>
      <c r="N762" t="str">
        <f>VLOOKUP(A762,'Store Data'!$A:$B,2,0)</f>
        <v>Southern CA</v>
      </c>
    </row>
    <row r="763" spans="1:14" ht="21" x14ac:dyDescent="0.2">
      <c r="A763" t="s">
        <v>37</v>
      </c>
      <c r="B763" s="3" t="str">
        <f>VLOOKUP(A763,'Store Data'!$E:$F,2,0)</f>
        <v>Land Rover</v>
      </c>
      <c r="C763" s="10" t="s">
        <v>107</v>
      </c>
      <c r="D763">
        <v>27599</v>
      </c>
      <c r="E763">
        <v>136</v>
      </c>
      <c r="F763">
        <v>80</v>
      </c>
      <c r="G763">
        <v>2.8E-3</v>
      </c>
      <c r="H763">
        <v>56</v>
      </c>
      <c r="I763">
        <v>0.7</v>
      </c>
      <c r="J763">
        <v>6</v>
      </c>
      <c r="K763">
        <v>0</v>
      </c>
      <c r="L763" t="s">
        <v>120</v>
      </c>
      <c r="M763" s="9">
        <v>2024</v>
      </c>
      <c r="N763" t="str">
        <f>VLOOKUP(A763,'Store Data'!$A:$B,2,0)</f>
        <v>Arizona</v>
      </c>
    </row>
    <row r="764" spans="1:14" ht="21" x14ac:dyDescent="0.2">
      <c r="A764" t="s">
        <v>39</v>
      </c>
      <c r="B764" s="3" t="str">
        <f>VLOOKUP(A764,'Store Data'!$E:$F,2,0)</f>
        <v>Lexus</v>
      </c>
      <c r="C764" s="10" t="s">
        <v>107</v>
      </c>
      <c r="D764">
        <v>27548</v>
      </c>
      <c r="E764">
        <v>131</v>
      </c>
      <c r="F764">
        <v>124</v>
      </c>
      <c r="G764">
        <v>4.4999999999999997E-3</v>
      </c>
      <c r="H764">
        <v>102</v>
      </c>
      <c r="I764">
        <v>0.82250000000000001</v>
      </c>
      <c r="J764">
        <v>12</v>
      </c>
      <c r="K764">
        <v>1</v>
      </c>
      <c r="L764" t="s">
        <v>120</v>
      </c>
      <c r="M764" s="9">
        <v>2024</v>
      </c>
      <c r="N764" t="str">
        <f>VLOOKUP(A764,'Store Data'!$A:$B,2,0)</f>
        <v>Southern CA</v>
      </c>
    </row>
    <row r="765" spans="1:14" ht="21" x14ac:dyDescent="0.2">
      <c r="A765" t="s">
        <v>38</v>
      </c>
      <c r="B765" s="3" t="str">
        <f>VLOOKUP(A765,'Store Data'!$E:$F,2,0)</f>
        <v>Lexus</v>
      </c>
      <c r="C765" s="10" t="s">
        <v>107</v>
      </c>
      <c r="D765">
        <v>42978</v>
      </c>
      <c r="E765">
        <v>249</v>
      </c>
      <c r="F765">
        <v>217</v>
      </c>
      <c r="G765">
        <v>5.0000000000000001E-3</v>
      </c>
      <c r="H765">
        <v>174</v>
      </c>
      <c r="I765">
        <v>0.80179999999999996</v>
      </c>
      <c r="J765">
        <v>26</v>
      </c>
      <c r="K765">
        <v>1</v>
      </c>
      <c r="L765" t="s">
        <v>120</v>
      </c>
      <c r="M765" s="9">
        <v>2024</v>
      </c>
      <c r="N765" t="str">
        <f>VLOOKUP(A765,'Store Data'!$A:$B,2,0)</f>
        <v>Texas</v>
      </c>
    </row>
    <row r="766" spans="1:14" ht="21" x14ac:dyDescent="0.2">
      <c r="A766" t="s">
        <v>40</v>
      </c>
      <c r="B766" s="3" t="str">
        <f>VLOOKUP(A766,'Store Data'!$E:$F,2,0)</f>
        <v>Lincoln</v>
      </c>
      <c r="C766" s="10" t="s">
        <v>107</v>
      </c>
      <c r="D766">
        <v>7349</v>
      </c>
      <c r="E766">
        <v>17</v>
      </c>
      <c r="F766">
        <v>14</v>
      </c>
      <c r="G766">
        <v>1.9E-3</v>
      </c>
      <c r="H766">
        <v>12</v>
      </c>
      <c r="I766">
        <v>0.85709999999999997</v>
      </c>
      <c r="J766">
        <v>0</v>
      </c>
      <c r="K766">
        <v>0</v>
      </c>
      <c r="L766" t="s">
        <v>120</v>
      </c>
      <c r="M766" s="9">
        <v>2024</v>
      </c>
      <c r="N766" t="str">
        <f>VLOOKUP(A766,'Store Data'!$A:$B,2,0)</f>
        <v>Orange County</v>
      </c>
    </row>
    <row r="767" spans="1:14" ht="21" x14ac:dyDescent="0.2">
      <c r="A767" t="s">
        <v>44</v>
      </c>
      <c r="B767" s="3" t="str">
        <f>VLOOKUP(A767,'Store Data'!$E:$F,2,0)</f>
        <v>MINI</v>
      </c>
      <c r="C767" s="10" t="s">
        <v>107</v>
      </c>
      <c r="D767">
        <v>12900</v>
      </c>
      <c r="E767">
        <v>41</v>
      </c>
      <c r="F767">
        <v>38</v>
      </c>
      <c r="G767">
        <v>2.8999999999999998E-3</v>
      </c>
      <c r="H767">
        <v>24</v>
      </c>
      <c r="I767">
        <v>0.63149999999999995</v>
      </c>
      <c r="J767">
        <v>0</v>
      </c>
      <c r="K767">
        <v>0</v>
      </c>
      <c r="L767" t="s">
        <v>120</v>
      </c>
      <c r="M767" s="9">
        <v>2024</v>
      </c>
      <c r="N767" t="str">
        <f>VLOOKUP(A767,'Store Data'!$A:$B,2,0)</f>
        <v>Arizona</v>
      </c>
    </row>
    <row r="768" spans="1:14" ht="21" x14ac:dyDescent="0.2">
      <c r="A768" t="s">
        <v>45</v>
      </c>
      <c r="B768" s="3" t="str">
        <f>VLOOKUP(A768,'Store Data'!$E:$F,2,0)</f>
        <v>MINI</v>
      </c>
      <c r="C768" s="10" t="s">
        <v>107</v>
      </c>
      <c r="D768">
        <v>9817</v>
      </c>
      <c r="E768">
        <v>17</v>
      </c>
      <c r="F768">
        <v>14</v>
      </c>
      <c r="G768">
        <v>1.4E-3</v>
      </c>
      <c r="H768">
        <v>12</v>
      </c>
      <c r="I768">
        <v>0.85709999999999997</v>
      </c>
      <c r="J768">
        <v>2</v>
      </c>
      <c r="K768">
        <v>0</v>
      </c>
      <c r="L768" t="s">
        <v>120</v>
      </c>
      <c r="M768" s="9">
        <v>2024</v>
      </c>
      <c r="N768" t="str">
        <f>VLOOKUP(A768,'Store Data'!$A:$B,2,0)</f>
        <v>Southern CA</v>
      </c>
    </row>
    <row r="769" spans="1:14" ht="21" x14ac:dyDescent="0.2">
      <c r="A769" t="s">
        <v>48</v>
      </c>
      <c r="B769" s="3" t="str">
        <f>VLOOKUP(A769,'Store Data'!$E:$F,2,0)</f>
        <v>MINI</v>
      </c>
      <c r="C769" s="10" t="s">
        <v>107</v>
      </c>
      <c r="D769">
        <v>14466</v>
      </c>
      <c r="E769">
        <v>26</v>
      </c>
      <c r="F769">
        <v>19</v>
      </c>
      <c r="G769">
        <v>1.2999999999999999E-3</v>
      </c>
      <c r="H769">
        <v>14</v>
      </c>
      <c r="I769">
        <v>0.73680000000000001</v>
      </c>
      <c r="J769">
        <v>1</v>
      </c>
      <c r="K769">
        <v>0</v>
      </c>
      <c r="L769" t="s">
        <v>120</v>
      </c>
      <c r="M769" s="9">
        <v>2024</v>
      </c>
      <c r="N769" t="str">
        <f>VLOOKUP(A769,'Store Data'!$A:$B,2,0)</f>
        <v>Northern CA</v>
      </c>
    </row>
    <row r="770" spans="1:14" ht="21" x14ac:dyDescent="0.2">
      <c r="A770" t="s">
        <v>53</v>
      </c>
      <c r="B770" s="3" t="str">
        <f>VLOOKUP(A770,'Store Data'!$E:$F,2,0)</f>
        <v>MINI</v>
      </c>
      <c r="C770" s="10" t="s">
        <v>107</v>
      </c>
      <c r="D770">
        <v>7824</v>
      </c>
      <c r="E770">
        <v>15</v>
      </c>
      <c r="F770">
        <v>14</v>
      </c>
      <c r="G770">
        <v>1.6999999999999999E-3</v>
      </c>
      <c r="H770">
        <v>11</v>
      </c>
      <c r="I770">
        <v>0.78569999999999995</v>
      </c>
      <c r="J770">
        <v>0</v>
      </c>
      <c r="K770">
        <v>1</v>
      </c>
      <c r="L770" t="s">
        <v>120</v>
      </c>
      <c r="M770" s="9">
        <v>2024</v>
      </c>
      <c r="N770" t="str">
        <f>VLOOKUP(A770,'Store Data'!$A:$B,2,0)</f>
        <v>Orange County</v>
      </c>
    </row>
    <row r="771" spans="1:14" ht="21" x14ac:dyDescent="0.2">
      <c r="A771" t="s">
        <v>58</v>
      </c>
      <c r="B771" s="3" t="str">
        <f>VLOOKUP(A771,'Store Data'!$E:$F,2,0)</f>
        <v>MINI</v>
      </c>
      <c r="C771" s="10" t="s">
        <v>107</v>
      </c>
      <c r="D771">
        <v>11994</v>
      </c>
      <c r="E771">
        <v>38</v>
      </c>
      <c r="F771">
        <v>32</v>
      </c>
      <c r="G771">
        <v>2.5999999999999999E-3</v>
      </c>
      <c r="H771">
        <v>24</v>
      </c>
      <c r="I771">
        <v>0.75</v>
      </c>
      <c r="J771">
        <v>4</v>
      </c>
      <c r="K771">
        <v>0</v>
      </c>
      <c r="L771" t="s">
        <v>120</v>
      </c>
      <c r="M771" s="9">
        <v>2024</v>
      </c>
      <c r="N771" t="str">
        <f>VLOOKUP(A771,'Store Data'!$A:$B,2,0)</f>
        <v>Southern CA</v>
      </c>
    </row>
    <row r="772" spans="1:14" ht="21" x14ac:dyDescent="0.2">
      <c r="A772" t="s">
        <v>41</v>
      </c>
      <c r="B772" s="3" t="str">
        <f>VLOOKUP(A772,'Store Data'!$E:$F,2,0)</f>
        <v>Mazda</v>
      </c>
      <c r="C772" s="10" t="s">
        <v>107</v>
      </c>
      <c r="D772">
        <v>28018</v>
      </c>
      <c r="E772">
        <v>77</v>
      </c>
      <c r="F772">
        <v>62</v>
      </c>
      <c r="G772">
        <v>2.2000000000000001E-3</v>
      </c>
      <c r="H772">
        <v>43</v>
      </c>
      <c r="I772">
        <v>0.69350000000000001</v>
      </c>
      <c r="J772">
        <v>2</v>
      </c>
      <c r="K772">
        <v>0</v>
      </c>
      <c r="L772" t="s">
        <v>120</v>
      </c>
      <c r="M772" s="9">
        <v>2024</v>
      </c>
      <c r="N772" t="str">
        <f>VLOOKUP(A772,'Store Data'!$A:$B,2,0)</f>
        <v>Southern CA</v>
      </c>
    </row>
    <row r="773" spans="1:14" ht="21" x14ac:dyDescent="0.2">
      <c r="A773" t="s">
        <v>42</v>
      </c>
      <c r="B773" s="3" t="str">
        <f>VLOOKUP(A773,'Store Data'!$E:$F,2,0)</f>
        <v>Mercedes-Benz</v>
      </c>
      <c r="C773" s="10" t="s">
        <v>107</v>
      </c>
      <c r="D773">
        <v>44858</v>
      </c>
      <c r="E773">
        <v>98</v>
      </c>
      <c r="F773">
        <v>81</v>
      </c>
      <c r="G773">
        <v>1.8E-3</v>
      </c>
      <c r="H773">
        <v>63</v>
      </c>
      <c r="I773">
        <v>0.77769999999999995</v>
      </c>
      <c r="J773">
        <v>1</v>
      </c>
      <c r="K773">
        <v>0</v>
      </c>
      <c r="L773" t="s">
        <v>120</v>
      </c>
      <c r="M773" s="9">
        <v>2024</v>
      </c>
      <c r="N773" t="str">
        <f>VLOOKUP(A773,'Store Data'!$A:$B,2,0)</f>
        <v>Arizona</v>
      </c>
    </row>
    <row r="774" spans="1:14" ht="21" x14ac:dyDescent="0.2">
      <c r="A774" t="s">
        <v>43</v>
      </c>
      <c r="B774" s="3" t="str">
        <f>VLOOKUP(A774,'Store Data'!$E:$F,2,0)</f>
        <v>Mercedes-Benz</v>
      </c>
      <c r="C774" s="10" t="s">
        <v>107</v>
      </c>
      <c r="D774">
        <v>32567</v>
      </c>
      <c r="E774">
        <v>76</v>
      </c>
      <c r="F774">
        <v>66</v>
      </c>
      <c r="G774">
        <v>2E-3</v>
      </c>
      <c r="H774">
        <v>54</v>
      </c>
      <c r="I774">
        <v>0.81810000000000005</v>
      </c>
      <c r="J774">
        <v>4</v>
      </c>
      <c r="K774">
        <v>0</v>
      </c>
      <c r="L774" t="s">
        <v>120</v>
      </c>
      <c r="M774" s="9">
        <v>2024</v>
      </c>
      <c r="N774" t="str">
        <f>VLOOKUP(A774,'Store Data'!$A:$B,2,0)</f>
        <v>Southern CA</v>
      </c>
    </row>
    <row r="775" spans="1:14" ht="21" x14ac:dyDescent="0.2">
      <c r="A775" t="s">
        <v>130</v>
      </c>
      <c r="B775" s="3" t="str">
        <f>VLOOKUP(A775,'Store Data'!$E:$F,2,0)</f>
        <v>Group</v>
      </c>
      <c r="C775" s="10" t="s">
        <v>107</v>
      </c>
      <c r="D775">
        <v>35192</v>
      </c>
      <c r="E775">
        <v>27</v>
      </c>
      <c r="F775">
        <v>13</v>
      </c>
      <c r="G775">
        <v>2.9999999999999997E-4</v>
      </c>
      <c r="H775">
        <v>10</v>
      </c>
      <c r="I775">
        <v>0.76919999999999999</v>
      </c>
      <c r="J775">
        <v>0</v>
      </c>
      <c r="K775">
        <v>0</v>
      </c>
      <c r="L775" t="s">
        <v>120</v>
      </c>
      <c r="M775" s="9">
        <v>2024</v>
      </c>
      <c r="N775" t="str">
        <f>VLOOKUP(A775,'Store Data'!$A:$B,2,0)</f>
        <v>Arizona</v>
      </c>
    </row>
    <row r="776" spans="1:14" ht="21" x14ac:dyDescent="0.2">
      <c r="A776" t="s">
        <v>60</v>
      </c>
      <c r="B776" s="3" t="str">
        <f>VLOOKUP(A776,'Store Data'!$E:$F,2,0)</f>
        <v>BMW</v>
      </c>
      <c r="C776" s="10" t="s">
        <v>107</v>
      </c>
      <c r="D776">
        <v>42526</v>
      </c>
      <c r="E776">
        <v>120</v>
      </c>
      <c r="F776">
        <v>113</v>
      </c>
      <c r="G776">
        <v>2.5999999999999999E-3</v>
      </c>
      <c r="H776">
        <v>102</v>
      </c>
      <c r="I776">
        <v>0.90259999999999996</v>
      </c>
      <c r="J776">
        <v>11</v>
      </c>
      <c r="K776">
        <v>0</v>
      </c>
      <c r="L776" t="s">
        <v>120</v>
      </c>
      <c r="M776" s="9">
        <v>2024</v>
      </c>
      <c r="N776" t="str">
        <f>VLOOKUP(A776,'Store Data'!$A:$B,2,0)</f>
        <v>Northern CA</v>
      </c>
    </row>
    <row r="777" spans="1:14" ht="21" x14ac:dyDescent="0.2">
      <c r="A777" t="s">
        <v>62</v>
      </c>
      <c r="B777" s="3" t="str">
        <f>VLOOKUP(A777,'Store Data'!$E:$F,2,0)</f>
        <v>Porsche</v>
      </c>
      <c r="C777" s="10" t="s">
        <v>107</v>
      </c>
      <c r="D777">
        <v>31587</v>
      </c>
      <c r="E777">
        <v>70</v>
      </c>
      <c r="F777">
        <v>60</v>
      </c>
      <c r="G777">
        <v>1.8E-3</v>
      </c>
      <c r="H777">
        <v>43</v>
      </c>
      <c r="I777">
        <v>0.71660000000000001</v>
      </c>
      <c r="J777">
        <v>3</v>
      </c>
      <c r="K777">
        <v>0</v>
      </c>
      <c r="L777" t="s">
        <v>120</v>
      </c>
      <c r="M777" s="9">
        <v>2024</v>
      </c>
      <c r="N777" t="str">
        <f>VLOOKUP(A777,'Store Data'!$A:$B,2,0)</f>
        <v>Arizona</v>
      </c>
    </row>
    <row r="778" spans="1:14" ht="21" x14ac:dyDescent="0.2">
      <c r="A778" t="s">
        <v>64</v>
      </c>
      <c r="B778" s="3" t="str">
        <f>VLOOKUP(A778,'Store Data'!$E:$F,2,0)</f>
        <v>Porsche</v>
      </c>
      <c r="C778" s="10" t="s">
        <v>107</v>
      </c>
      <c r="D778">
        <v>22363</v>
      </c>
      <c r="E778">
        <v>65</v>
      </c>
      <c r="F778">
        <v>58</v>
      </c>
      <c r="G778">
        <v>2.5000000000000001E-3</v>
      </c>
      <c r="H778">
        <v>50</v>
      </c>
      <c r="I778">
        <v>0.86199999999999999</v>
      </c>
      <c r="J778">
        <v>3</v>
      </c>
      <c r="K778">
        <v>0</v>
      </c>
      <c r="L778" t="s">
        <v>120</v>
      </c>
      <c r="M778" s="9">
        <v>2024</v>
      </c>
      <c r="N778" t="str">
        <f>VLOOKUP(A778,'Store Data'!$A:$B,2,0)</f>
        <v>Northern CA</v>
      </c>
    </row>
    <row r="779" spans="1:14" ht="21" x14ac:dyDescent="0.2">
      <c r="A779" t="s">
        <v>66</v>
      </c>
      <c r="B779" s="3" t="str">
        <f>VLOOKUP(A779,'Store Data'!$E:$F,2,0)</f>
        <v>Honda</v>
      </c>
      <c r="C779" s="10" t="s">
        <v>107</v>
      </c>
      <c r="D779">
        <v>54305</v>
      </c>
      <c r="E779">
        <v>284</v>
      </c>
      <c r="F779">
        <v>258</v>
      </c>
      <c r="G779">
        <v>4.7000000000000002E-3</v>
      </c>
      <c r="H779">
        <v>211</v>
      </c>
      <c r="I779">
        <v>0.81779999999999997</v>
      </c>
      <c r="J779">
        <v>45</v>
      </c>
      <c r="K779">
        <v>3</v>
      </c>
      <c r="L779" t="s">
        <v>120</v>
      </c>
      <c r="M779" s="9">
        <v>2024</v>
      </c>
      <c r="N779" t="str">
        <f>VLOOKUP(A779,'Store Data'!$A:$B,2,0)</f>
        <v>Texas</v>
      </c>
    </row>
    <row r="780" spans="1:14" ht="21" x14ac:dyDescent="0.2">
      <c r="A780" t="s">
        <v>67</v>
      </c>
      <c r="B780" s="3" t="str">
        <f>VLOOKUP(A780,'Store Data'!$E:$F,2,0)</f>
        <v>Hyundai</v>
      </c>
      <c r="C780" s="10" t="s">
        <v>107</v>
      </c>
      <c r="D780">
        <v>22351</v>
      </c>
      <c r="E780">
        <v>216</v>
      </c>
      <c r="F780">
        <v>187</v>
      </c>
      <c r="G780">
        <v>8.3000000000000001E-3</v>
      </c>
      <c r="H780">
        <v>131</v>
      </c>
      <c r="I780">
        <v>0.70050000000000001</v>
      </c>
      <c r="J780">
        <v>21</v>
      </c>
      <c r="K780">
        <v>0</v>
      </c>
      <c r="L780" t="s">
        <v>120</v>
      </c>
      <c r="M780" s="9">
        <v>2024</v>
      </c>
      <c r="N780" t="str">
        <f>VLOOKUP(A780,'Store Data'!$A:$B,2,0)</f>
        <v>Texas</v>
      </c>
    </row>
    <row r="781" spans="1:14" ht="21" x14ac:dyDescent="0.2">
      <c r="A781" t="s">
        <v>68</v>
      </c>
      <c r="B781" s="3" t="str">
        <f>VLOOKUP(A781,'Store Data'!$E:$F,2,0)</f>
        <v>Toyota</v>
      </c>
      <c r="C781" s="10" t="s">
        <v>107</v>
      </c>
      <c r="D781">
        <v>51139</v>
      </c>
      <c r="E781">
        <v>333</v>
      </c>
      <c r="F781">
        <v>250</v>
      </c>
      <c r="G781">
        <v>4.7999999999999996E-3</v>
      </c>
      <c r="H781">
        <v>152</v>
      </c>
      <c r="I781">
        <v>0.60799999999999998</v>
      </c>
      <c r="J781">
        <v>9</v>
      </c>
      <c r="K781">
        <v>0</v>
      </c>
      <c r="L781" t="s">
        <v>120</v>
      </c>
      <c r="M781" s="9">
        <v>2024</v>
      </c>
      <c r="N781" t="str">
        <f>VLOOKUP(A781,'Store Data'!$A:$B,2,0)</f>
        <v>Texas</v>
      </c>
    </row>
    <row r="782" spans="1:14" ht="21" x14ac:dyDescent="0.2">
      <c r="A782" t="s">
        <v>69</v>
      </c>
      <c r="B782" s="3" t="str">
        <f>VLOOKUP(A782,'Store Data'!$E:$F,2,0)</f>
        <v>Maserati</v>
      </c>
      <c r="C782" s="10" t="s">
        <v>107</v>
      </c>
      <c r="D782">
        <v>15835</v>
      </c>
      <c r="E782">
        <v>10</v>
      </c>
      <c r="F782">
        <v>9</v>
      </c>
      <c r="G782">
        <v>5.0000000000000001E-4</v>
      </c>
      <c r="H782">
        <v>6</v>
      </c>
      <c r="I782">
        <v>0.66659999999999997</v>
      </c>
      <c r="J782">
        <v>0</v>
      </c>
      <c r="K782">
        <v>0</v>
      </c>
      <c r="L782" t="s">
        <v>120</v>
      </c>
      <c r="M782" s="9">
        <v>2024</v>
      </c>
      <c r="N782" t="str">
        <f>VLOOKUP(A782,'Store Data'!$A:$B,2,0)</f>
        <v>Arizona</v>
      </c>
    </row>
    <row r="783" spans="1:14" ht="21" x14ac:dyDescent="0.2">
      <c r="A783" t="s">
        <v>70</v>
      </c>
      <c r="B783" s="3" t="str">
        <f>VLOOKUP(A783,'Store Data'!$E:$F,2,0)</f>
        <v>Subaru</v>
      </c>
      <c r="C783" s="10" t="s">
        <v>107</v>
      </c>
      <c r="D783">
        <v>17747</v>
      </c>
      <c r="E783">
        <v>81</v>
      </c>
      <c r="F783">
        <v>71</v>
      </c>
      <c r="G783">
        <v>4.0000000000000001E-3</v>
      </c>
      <c r="H783">
        <v>46</v>
      </c>
      <c r="I783">
        <v>0.64780000000000004</v>
      </c>
      <c r="J783">
        <v>4</v>
      </c>
      <c r="K783">
        <v>0</v>
      </c>
      <c r="L783" t="s">
        <v>120</v>
      </c>
      <c r="M783" s="9">
        <v>2024</v>
      </c>
      <c r="N783" t="str">
        <f>VLOOKUP(A783,'Store Data'!$A:$B,2,0)</f>
        <v>Orange County</v>
      </c>
    </row>
    <row r="784" spans="1:14" ht="21" x14ac:dyDescent="0.2">
      <c r="A784" t="s">
        <v>73</v>
      </c>
      <c r="B784" s="3" t="str">
        <f>VLOOKUP(A784,'Store Data'!$E:$F,2,0)</f>
        <v>Toyota</v>
      </c>
      <c r="C784" s="10" t="s">
        <v>107</v>
      </c>
      <c r="D784">
        <v>30075</v>
      </c>
      <c r="E784">
        <v>145</v>
      </c>
      <c r="F784">
        <v>137</v>
      </c>
      <c r="G784">
        <v>4.4999999999999997E-3</v>
      </c>
      <c r="H784">
        <v>111</v>
      </c>
      <c r="I784">
        <v>0.81020000000000003</v>
      </c>
      <c r="J784">
        <v>21</v>
      </c>
      <c r="K784">
        <v>0</v>
      </c>
      <c r="L784" t="s">
        <v>120</v>
      </c>
      <c r="M784" s="9">
        <v>2024</v>
      </c>
      <c r="N784" t="str">
        <f>VLOOKUP(A784,'Store Data'!$A:$B,2,0)</f>
        <v>Northern CA</v>
      </c>
    </row>
    <row r="785" spans="1:14" ht="21" x14ac:dyDescent="0.2">
      <c r="A785" t="s">
        <v>75</v>
      </c>
      <c r="B785" s="3" t="str">
        <f>VLOOKUP(A785,'Store Data'!$E:$F,2,0)</f>
        <v>Toyota</v>
      </c>
      <c r="C785" s="10" t="s">
        <v>107</v>
      </c>
      <c r="D785">
        <v>44705</v>
      </c>
      <c r="E785">
        <v>205</v>
      </c>
      <c r="F785">
        <v>178</v>
      </c>
      <c r="G785">
        <v>3.8999999999999998E-3</v>
      </c>
      <c r="H785">
        <v>138</v>
      </c>
      <c r="I785">
        <v>0.7752</v>
      </c>
      <c r="J785">
        <v>22</v>
      </c>
      <c r="K785">
        <v>5</v>
      </c>
      <c r="L785" t="s">
        <v>120</v>
      </c>
      <c r="M785" s="9">
        <v>2024</v>
      </c>
      <c r="N785" t="str">
        <f>VLOOKUP(A785,'Store Data'!$A:$B,2,0)</f>
        <v>Texas</v>
      </c>
    </row>
    <row r="786" spans="1:14" ht="21" x14ac:dyDescent="0.2">
      <c r="A786" t="s">
        <v>77</v>
      </c>
      <c r="B786" s="3" t="str">
        <f>VLOOKUP(A786,'Store Data'!$E:$F,2,0)</f>
        <v>Toyota</v>
      </c>
      <c r="C786" s="10" t="s">
        <v>107</v>
      </c>
      <c r="D786">
        <v>24911</v>
      </c>
      <c r="E786">
        <v>90</v>
      </c>
      <c r="F786">
        <v>68</v>
      </c>
      <c r="G786">
        <v>2.7000000000000001E-3</v>
      </c>
      <c r="H786">
        <v>33</v>
      </c>
      <c r="I786">
        <v>0.48520000000000002</v>
      </c>
      <c r="J786">
        <v>2</v>
      </c>
      <c r="K786">
        <v>0</v>
      </c>
      <c r="L786" t="s">
        <v>120</v>
      </c>
      <c r="M786" s="9">
        <v>2024</v>
      </c>
      <c r="N786" t="str">
        <f>VLOOKUP(A786,'Store Data'!$A:$B,2,0)</f>
        <v>Arizona</v>
      </c>
    </row>
    <row r="787" spans="1:14" ht="21" x14ac:dyDescent="0.2">
      <c r="A787" t="s">
        <v>79</v>
      </c>
      <c r="B787" s="3" t="str">
        <f>VLOOKUP(A787,'Store Data'!$E:$F,2,0)</f>
        <v>Volkswagen</v>
      </c>
      <c r="C787" s="10" t="s">
        <v>107</v>
      </c>
      <c r="D787">
        <v>19471</v>
      </c>
      <c r="E787">
        <v>47</v>
      </c>
      <c r="F787">
        <v>42</v>
      </c>
      <c r="G787">
        <v>2.0999999999999999E-3</v>
      </c>
      <c r="H787">
        <v>34</v>
      </c>
      <c r="I787">
        <v>0.8095</v>
      </c>
      <c r="J787">
        <v>3</v>
      </c>
      <c r="K787">
        <v>1</v>
      </c>
      <c r="L787" t="s">
        <v>120</v>
      </c>
      <c r="M787" s="9">
        <v>2024</v>
      </c>
      <c r="N787" t="str">
        <f>VLOOKUP(A787,'Store Data'!$A:$B,2,0)</f>
        <v>Arizona</v>
      </c>
    </row>
    <row r="788" spans="1:14" ht="21" x14ac:dyDescent="0.2">
      <c r="A788" t="s">
        <v>81</v>
      </c>
      <c r="B788" s="3" t="str">
        <f>VLOOKUP(A788,'Store Data'!$E:$F,2,0)</f>
        <v>Volkswagen</v>
      </c>
      <c r="C788" s="10" t="s">
        <v>107</v>
      </c>
      <c r="D788">
        <v>17641</v>
      </c>
      <c r="E788">
        <v>66</v>
      </c>
      <c r="F788">
        <v>58</v>
      </c>
      <c r="G788">
        <v>3.2000000000000002E-3</v>
      </c>
      <c r="H788">
        <v>44</v>
      </c>
      <c r="I788">
        <v>0.75860000000000005</v>
      </c>
      <c r="J788">
        <v>3</v>
      </c>
      <c r="K788">
        <v>0</v>
      </c>
      <c r="L788" t="s">
        <v>120</v>
      </c>
      <c r="M788" s="9">
        <v>2024</v>
      </c>
      <c r="N788" t="str">
        <f>VLOOKUP(A788,'Store Data'!$A:$B,2,0)</f>
        <v>Orange County</v>
      </c>
    </row>
    <row r="789" spans="1:14" ht="21" x14ac:dyDescent="0.2">
      <c r="A789" t="s">
        <v>11</v>
      </c>
      <c r="B789" s="3" t="str">
        <f>VLOOKUP(A789,'Store Data'!$E:$F,2,0)</f>
        <v>Acura</v>
      </c>
      <c r="C789" s="10" t="s">
        <v>107</v>
      </c>
      <c r="D789">
        <v>19220</v>
      </c>
      <c r="E789">
        <v>68</v>
      </c>
      <c r="F789">
        <v>59</v>
      </c>
      <c r="G789">
        <v>3.0000000000000001E-3</v>
      </c>
      <c r="H789">
        <v>38</v>
      </c>
      <c r="I789">
        <v>0.64400000000000002</v>
      </c>
      <c r="J789">
        <v>6</v>
      </c>
      <c r="K789">
        <v>0</v>
      </c>
      <c r="L789" t="s">
        <v>121</v>
      </c>
      <c r="M789" s="9">
        <v>2024</v>
      </c>
      <c r="N789" t="str">
        <f>VLOOKUP(A789,'Store Data'!$A:$B,2,0)</f>
        <v>Arizona</v>
      </c>
    </row>
    <row r="790" spans="1:14" ht="21" x14ac:dyDescent="0.2">
      <c r="A790" t="s">
        <v>16</v>
      </c>
      <c r="B790" s="3" t="str">
        <f>VLOOKUP(A790,'Store Data'!$E:$F,2,0)</f>
        <v>Acura</v>
      </c>
      <c r="C790" s="10" t="s">
        <v>107</v>
      </c>
      <c r="D790">
        <v>7717</v>
      </c>
      <c r="E790">
        <v>17</v>
      </c>
      <c r="F790">
        <v>15</v>
      </c>
      <c r="G790">
        <v>1.9E-3</v>
      </c>
      <c r="H790">
        <v>10</v>
      </c>
      <c r="I790">
        <v>0.66659999999999997</v>
      </c>
      <c r="J790">
        <v>0</v>
      </c>
      <c r="K790">
        <v>1</v>
      </c>
      <c r="L790" t="s">
        <v>121</v>
      </c>
      <c r="M790" s="9">
        <v>2024</v>
      </c>
      <c r="N790" t="str">
        <f>VLOOKUP(A790,'Store Data'!$A:$B,2,0)</f>
        <v>Southern CA</v>
      </c>
    </row>
    <row r="791" spans="1:14" ht="21" x14ac:dyDescent="0.2">
      <c r="A791" t="s">
        <v>17</v>
      </c>
      <c r="B791" s="3" t="str">
        <f>VLOOKUP(A791,'Store Data'!$E:$F,2,0)</f>
        <v>Audi</v>
      </c>
      <c r="C791" s="10" t="s">
        <v>107</v>
      </c>
      <c r="D791">
        <v>12875</v>
      </c>
      <c r="E791">
        <v>46</v>
      </c>
      <c r="F791">
        <v>38</v>
      </c>
      <c r="G791">
        <v>2.8999999999999998E-3</v>
      </c>
      <c r="H791">
        <v>25</v>
      </c>
      <c r="I791">
        <v>0.65780000000000005</v>
      </c>
      <c r="J791">
        <v>3</v>
      </c>
      <c r="K791">
        <v>0</v>
      </c>
      <c r="L791" t="s">
        <v>121</v>
      </c>
      <c r="M791" s="9">
        <v>2024</v>
      </c>
      <c r="N791" t="str">
        <f>VLOOKUP(A791,'Store Data'!$A:$B,2,0)</f>
        <v>Arizona</v>
      </c>
    </row>
    <row r="792" spans="1:14" ht="21" x14ac:dyDescent="0.2">
      <c r="A792" t="s">
        <v>18</v>
      </c>
      <c r="B792" s="3" t="str">
        <f>VLOOKUP(A792,'Store Data'!$E:$F,2,0)</f>
        <v>Audi</v>
      </c>
      <c r="C792" s="10" t="s">
        <v>107</v>
      </c>
      <c r="D792">
        <v>10573</v>
      </c>
      <c r="E792">
        <v>33</v>
      </c>
      <c r="F792">
        <v>31</v>
      </c>
      <c r="G792">
        <v>2.8999999999999998E-3</v>
      </c>
      <c r="H792">
        <v>22</v>
      </c>
      <c r="I792">
        <v>0.70960000000000001</v>
      </c>
      <c r="J792">
        <v>2</v>
      </c>
      <c r="K792">
        <v>0</v>
      </c>
      <c r="L792" t="s">
        <v>121</v>
      </c>
      <c r="M792" s="9">
        <v>2024</v>
      </c>
      <c r="N792" t="str">
        <f>VLOOKUP(A792,'Store Data'!$A:$B,2,0)</f>
        <v>Southern CA</v>
      </c>
    </row>
    <row r="793" spans="1:14" ht="21" x14ac:dyDescent="0.2">
      <c r="A793" t="s">
        <v>19</v>
      </c>
      <c r="B793" s="3" t="str">
        <f>VLOOKUP(A793,'Store Data'!$E:$F,2,0)</f>
        <v>Audi</v>
      </c>
      <c r="C793" s="10" t="s">
        <v>107</v>
      </c>
      <c r="D793">
        <v>9938</v>
      </c>
      <c r="E793">
        <v>33</v>
      </c>
      <c r="F793">
        <v>23</v>
      </c>
      <c r="G793">
        <v>2.3E-3</v>
      </c>
      <c r="H793">
        <v>21</v>
      </c>
      <c r="I793">
        <v>0.91300000000000003</v>
      </c>
      <c r="J793">
        <v>3</v>
      </c>
      <c r="K793">
        <v>0</v>
      </c>
      <c r="L793" t="s">
        <v>121</v>
      </c>
      <c r="M793" s="9">
        <v>2024</v>
      </c>
      <c r="N793" t="str">
        <f>VLOOKUP(A793,'Store Data'!$A:$B,2,0)</f>
        <v>Orange County</v>
      </c>
    </row>
    <row r="794" spans="1:14" ht="21" x14ac:dyDescent="0.2">
      <c r="A794" t="s">
        <v>20</v>
      </c>
      <c r="B794" s="3" t="str">
        <f>VLOOKUP(A794,'Store Data'!$E:$F,2,0)</f>
        <v>Audi</v>
      </c>
      <c r="C794" s="10" t="s">
        <v>107</v>
      </c>
      <c r="D794">
        <v>23378</v>
      </c>
      <c r="E794">
        <v>100</v>
      </c>
      <c r="F794">
        <v>85</v>
      </c>
      <c r="G794">
        <v>3.5999999999999999E-3</v>
      </c>
      <c r="H794">
        <v>68</v>
      </c>
      <c r="I794">
        <v>0.8</v>
      </c>
      <c r="J794">
        <v>9</v>
      </c>
      <c r="K794">
        <v>3</v>
      </c>
      <c r="L794" t="s">
        <v>121</v>
      </c>
      <c r="M794" s="9">
        <v>2024</v>
      </c>
      <c r="N794" t="str">
        <f>VLOOKUP(A794,'Store Data'!$A:$B,2,0)</f>
        <v>Arizona</v>
      </c>
    </row>
    <row r="795" spans="1:14" ht="21" x14ac:dyDescent="0.2">
      <c r="A795" t="s">
        <v>110</v>
      </c>
      <c r="B795" s="3" t="str">
        <f>VLOOKUP(A795,'Store Data'!$E:$F,2,0)</f>
        <v>Audi</v>
      </c>
      <c r="C795" s="10" t="s">
        <v>107</v>
      </c>
      <c r="D795">
        <v>30826</v>
      </c>
      <c r="E795">
        <v>121</v>
      </c>
      <c r="F795">
        <v>109</v>
      </c>
      <c r="G795">
        <v>3.5000000000000001E-3</v>
      </c>
      <c r="H795">
        <v>91</v>
      </c>
      <c r="I795">
        <v>0.83479999999999999</v>
      </c>
      <c r="J795">
        <v>15</v>
      </c>
      <c r="K795">
        <v>0</v>
      </c>
      <c r="L795" t="s">
        <v>121</v>
      </c>
      <c r="M795" s="9">
        <v>2024</v>
      </c>
      <c r="N795" t="str">
        <f>VLOOKUP(A795,'Store Data'!$A:$B,2,0)</f>
        <v>Northern CA</v>
      </c>
    </row>
    <row r="796" spans="1:14" ht="21" x14ac:dyDescent="0.2">
      <c r="A796" t="s">
        <v>21</v>
      </c>
      <c r="B796" s="3" t="str">
        <f>VLOOKUP(A796,'Store Data'!$E:$F,2,0)</f>
        <v>Audi</v>
      </c>
      <c r="C796" s="10" t="s">
        <v>107</v>
      </c>
      <c r="D796">
        <v>14072</v>
      </c>
      <c r="E796">
        <v>62</v>
      </c>
      <c r="F796">
        <v>57</v>
      </c>
      <c r="G796">
        <v>4.0000000000000001E-3</v>
      </c>
      <c r="H796">
        <v>49</v>
      </c>
      <c r="I796">
        <v>0.85960000000000003</v>
      </c>
      <c r="J796">
        <v>5</v>
      </c>
      <c r="K796">
        <v>1</v>
      </c>
      <c r="L796" t="s">
        <v>121</v>
      </c>
      <c r="M796" s="9">
        <v>2024</v>
      </c>
      <c r="N796" t="str">
        <f>VLOOKUP(A796,'Store Data'!$A:$B,2,0)</f>
        <v>Orange County</v>
      </c>
    </row>
    <row r="797" spans="1:14" ht="21" x14ac:dyDescent="0.2">
      <c r="A797" t="s">
        <v>22</v>
      </c>
      <c r="B797" s="3" t="str">
        <f>VLOOKUP(A797,'Store Data'!$E:$F,2,0)</f>
        <v>BMW</v>
      </c>
      <c r="C797" s="10" t="s">
        <v>107</v>
      </c>
      <c r="D797">
        <v>44155</v>
      </c>
      <c r="E797">
        <v>188</v>
      </c>
      <c r="F797">
        <v>164</v>
      </c>
      <c r="G797">
        <v>3.7000000000000002E-3</v>
      </c>
      <c r="H797">
        <v>123</v>
      </c>
      <c r="I797">
        <v>0.75</v>
      </c>
      <c r="J797">
        <v>17</v>
      </c>
      <c r="K797">
        <v>0</v>
      </c>
      <c r="L797" t="s">
        <v>121</v>
      </c>
      <c r="M797" s="9">
        <v>2024</v>
      </c>
      <c r="N797" t="str">
        <f>VLOOKUP(A797,'Store Data'!$A:$B,2,0)</f>
        <v>Arizona</v>
      </c>
    </row>
    <row r="798" spans="1:14" ht="21" x14ac:dyDescent="0.2">
      <c r="A798" t="s">
        <v>23</v>
      </c>
      <c r="B798" s="3" t="str">
        <f>VLOOKUP(A798,'Store Data'!$E:$F,2,0)</f>
        <v>BMW</v>
      </c>
      <c r="C798" s="10" t="s">
        <v>107</v>
      </c>
      <c r="D798">
        <v>43267</v>
      </c>
      <c r="E798">
        <v>169</v>
      </c>
      <c r="F798">
        <v>147</v>
      </c>
      <c r="G798">
        <v>3.3E-3</v>
      </c>
      <c r="H798">
        <v>108</v>
      </c>
      <c r="I798">
        <v>0.73460000000000003</v>
      </c>
      <c r="J798">
        <v>0</v>
      </c>
      <c r="K798">
        <v>0</v>
      </c>
      <c r="L798" t="s">
        <v>121</v>
      </c>
      <c r="M798" s="9">
        <v>2024</v>
      </c>
      <c r="N798" t="str">
        <f>VLOOKUP(A798,'Store Data'!$A:$B,2,0)</f>
        <v>Texas</v>
      </c>
    </row>
    <row r="799" spans="1:14" ht="21" x14ac:dyDescent="0.2">
      <c r="A799" t="s">
        <v>24</v>
      </c>
      <c r="B799" s="3" t="str">
        <f>VLOOKUP(A799,'Store Data'!$E:$F,2,0)</f>
        <v>BMW</v>
      </c>
      <c r="C799" s="10" t="s">
        <v>107</v>
      </c>
      <c r="D799">
        <v>30686</v>
      </c>
      <c r="E799">
        <v>47</v>
      </c>
      <c r="F799">
        <v>28</v>
      </c>
      <c r="G799">
        <v>8.9999999999999998E-4</v>
      </c>
      <c r="H799">
        <v>21</v>
      </c>
      <c r="I799">
        <v>0.75</v>
      </c>
      <c r="J799">
        <v>3</v>
      </c>
      <c r="K799">
        <v>0</v>
      </c>
      <c r="L799" t="s">
        <v>121</v>
      </c>
      <c r="M799" s="9">
        <v>2024</v>
      </c>
      <c r="N799" t="str">
        <f>VLOOKUP(A799,'Store Data'!$A:$B,2,0)</f>
        <v>Southern CA</v>
      </c>
    </row>
    <row r="800" spans="1:14" ht="21" x14ac:dyDescent="0.2">
      <c r="A800" t="s">
        <v>25</v>
      </c>
      <c r="B800" s="3" t="str">
        <f>VLOOKUP(A800,'Store Data'!$E:$F,2,0)</f>
        <v>BMW</v>
      </c>
      <c r="C800" s="10" t="s">
        <v>107</v>
      </c>
      <c r="D800">
        <v>46990</v>
      </c>
      <c r="E800">
        <v>181</v>
      </c>
      <c r="F800">
        <v>163</v>
      </c>
      <c r="G800">
        <v>3.3999999999999998E-3</v>
      </c>
      <c r="H800">
        <v>130</v>
      </c>
      <c r="I800">
        <v>0.79749999999999999</v>
      </c>
      <c r="J800">
        <v>22</v>
      </c>
      <c r="K800">
        <v>2</v>
      </c>
      <c r="L800" t="s">
        <v>121</v>
      </c>
      <c r="M800" s="9">
        <v>2024</v>
      </c>
      <c r="N800" t="str">
        <f>VLOOKUP(A800,'Store Data'!$A:$B,2,0)</f>
        <v>Orange County</v>
      </c>
    </row>
    <row r="801" spans="1:14" ht="21" x14ac:dyDescent="0.2">
      <c r="A801" t="s">
        <v>26</v>
      </c>
      <c r="B801" s="3" t="str">
        <f>VLOOKUP(A801,'Store Data'!$E:$F,2,0)</f>
        <v>BMW</v>
      </c>
      <c r="C801" s="10" t="s">
        <v>107</v>
      </c>
      <c r="D801">
        <v>43117</v>
      </c>
      <c r="E801">
        <v>172</v>
      </c>
      <c r="F801">
        <v>160</v>
      </c>
      <c r="G801">
        <v>3.7000000000000002E-3</v>
      </c>
      <c r="H801">
        <v>139</v>
      </c>
      <c r="I801">
        <v>0.86870000000000003</v>
      </c>
      <c r="J801">
        <v>27</v>
      </c>
      <c r="K801">
        <v>3</v>
      </c>
      <c r="L801" t="s">
        <v>121</v>
      </c>
      <c r="M801" s="9">
        <v>2024</v>
      </c>
      <c r="N801" t="str">
        <f>VLOOKUP(A801,'Store Data'!$A:$B,2,0)</f>
        <v>Southern CA</v>
      </c>
    </row>
    <row r="802" spans="1:14" ht="21" x14ac:dyDescent="0.2">
      <c r="A802" t="s">
        <v>123</v>
      </c>
      <c r="B802" s="3" t="str">
        <f>VLOOKUP(A802,'Store Data'!$E:$F,2,0)</f>
        <v>Acura</v>
      </c>
      <c r="C802" s="10" t="s">
        <v>107</v>
      </c>
      <c r="D802">
        <v>19710</v>
      </c>
      <c r="E802">
        <v>43</v>
      </c>
      <c r="F802">
        <v>40</v>
      </c>
      <c r="G802">
        <v>2E-3</v>
      </c>
      <c r="H802">
        <v>30</v>
      </c>
      <c r="I802">
        <v>0.75</v>
      </c>
      <c r="J802">
        <v>1</v>
      </c>
      <c r="K802">
        <v>0</v>
      </c>
      <c r="L802" t="s">
        <v>121</v>
      </c>
      <c r="M802" s="9">
        <v>2024</v>
      </c>
      <c r="N802" t="str">
        <f>VLOOKUP(A802,'Store Data'!$A:$B,2,0)</f>
        <v>Northern CA</v>
      </c>
    </row>
    <row r="803" spans="1:14" ht="21" x14ac:dyDescent="0.2">
      <c r="A803" t="s">
        <v>27</v>
      </c>
      <c r="B803" s="3" t="str">
        <f>VLOOKUP(A803,'Store Data'!$E:$F,2,0)</f>
        <v>Honda</v>
      </c>
      <c r="C803" s="10" t="s">
        <v>107</v>
      </c>
      <c r="D803">
        <v>40707</v>
      </c>
      <c r="E803">
        <v>200</v>
      </c>
      <c r="F803">
        <v>183</v>
      </c>
      <c r="G803">
        <v>4.4000000000000003E-3</v>
      </c>
      <c r="H803">
        <v>162</v>
      </c>
      <c r="I803">
        <v>0.88519999999999999</v>
      </c>
      <c r="J803">
        <v>33</v>
      </c>
      <c r="K803">
        <v>0</v>
      </c>
      <c r="L803" t="s">
        <v>121</v>
      </c>
      <c r="M803" s="9">
        <v>2024</v>
      </c>
      <c r="N803" t="str">
        <f>VLOOKUP(A803,'Store Data'!$A:$B,2,0)</f>
        <v>Northern CA</v>
      </c>
    </row>
    <row r="804" spans="1:14" ht="21" x14ac:dyDescent="0.2">
      <c r="A804" t="s">
        <v>28</v>
      </c>
      <c r="B804" s="3" t="str">
        <f>VLOOKUP(A804,'Store Data'!$E:$F,2,0)</f>
        <v>BMW</v>
      </c>
      <c r="C804" s="10" t="s">
        <v>107</v>
      </c>
      <c r="D804">
        <v>53764</v>
      </c>
      <c r="E804">
        <v>201</v>
      </c>
      <c r="F804">
        <v>167</v>
      </c>
      <c r="G804">
        <v>3.0999999999999999E-3</v>
      </c>
      <c r="H804">
        <v>106</v>
      </c>
      <c r="I804">
        <v>0.63470000000000004</v>
      </c>
      <c r="J804">
        <v>11</v>
      </c>
      <c r="K804">
        <v>3</v>
      </c>
      <c r="L804" t="s">
        <v>121</v>
      </c>
      <c r="M804" s="9">
        <v>2024</v>
      </c>
      <c r="N804" t="str">
        <f>VLOOKUP(A804,'Store Data'!$A:$B,2,0)</f>
        <v>Orange County</v>
      </c>
    </row>
    <row r="805" spans="1:14" ht="21" x14ac:dyDescent="0.2">
      <c r="A805" t="s">
        <v>29</v>
      </c>
      <c r="B805" s="3" t="str">
        <f>VLOOKUP(A805,'Store Data'!$E:$F,2,0)</f>
        <v>MINI</v>
      </c>
      <c r="C805" s="10" t="s">
        <v>107</v>
      </c>
      <c r="D805">
        <v>10008</v>
      </c>
      <c r="E805">
        <v>18</v>
      </c>
      <c r="F805">
        <v>16</v>
      </c>
      <c r="G805">
        <v>1.5E-3</v>
      </c>
      <c r="H805">
        <v>13</v>
      </c>
      <c r="I805">
        <v>0.8125</v>
      </c>
      <c r="J805">
        <v>1</v>
      </c>
      <c r="K805">
        <v>0</v>
      </c>
      <c r="L805" t="s">
        <v>121</v>
      </c>
      <c r="M805" s="9">
        <v>2024</v>
      </c>
      <c r="N805" t="str">
        <f>VLOOKUP(A805,'Store Data'!$A:$B,2,0)</f>
        <v>Orange County</v>
      </c>
    </row>
    <row r="806" spans="1:14" ht="21" x14ac:dyDescent="0.2">
      <c r="A806" t="s">
        <v>30</v>
      </c>
      <c r="B806" s="3" t="str">
        <f>VLOOKUP(A806,'Store Data'!$E:$F,2,0)</f>
        <v>Genesis</v>
      </c>
      <c r="C806" s="10" t="s">
        <v>107</v>
      </c>
      <c r="D806">
        <v>15888</v>
      </c>
      <c r="E806">
        <v>36</v>
      </c>
      <c r="F806">
        <v>35</v>
      </c>
      <c r="G806">
        <v>2.2000000000000001E-3</v>
      </c>
      <c r="H806">
        <v>20</v>
      </c>
      <c r="I806">
        <v>0.57140000000000002</v>
      </c>
      <c r="J806">
        <v>0</v>
      </c>
      <c r="K806">
        <v>0</v>
      </c>
      <c r="L806" t="s">
        <v>121</v>
      </c>
      <c r="M806" s="9">
        <v>2024</v>
      </c>
      <c r="N806" t="str">
        <f>VLOOKUP(A806,'Store Data'!$A:$B,2,0)</f>
        <v>Texas</v>
      </c>
    </row>
    <row r="807" spans="1:14" ht="21" x14ac:dyDescent="0.2">
      <c r="A807" t="s">
        <v>31</v>
      </c>
      <c r="B807" s="3" t="str">
        <f>VLOOKUP(A807,'Store Data'!$E:$F,2,0)</f>
        <v>Honda</v>
      </c>
      <c r="C807" s="10" t="s">
        <v>107</v>
      </c>
      <c r="D807">
        <v>38167</v>
      </c>
      <c r="E807">
        <v>154</v>
      </c>
      <c r="F807">
        <v>138</v>
      </c>
      <c r="G807">
        <v>3.5999999999999999E-3</v>
      </c>
      <c r="H807">
        <v>94</v>
      </c>
      <c r="I807">
        <v>0.68110000000000004</v>
      </c>
      <c r="J807">
        <v>28</v>
      </c>
      <c r="K807">
        <v>0</v>
      </c>
      <c r="L807" t="s">
        <v>121</v>
      </c>
      <c r="M807" s="9">
        <v>2024</v>
      </c>
      <c r="N807" t="str">
        <f>VLOOKUP(A807,'Store Data'!$A:$B,2,0)</f>
        <v>Texas</v>
      </c>
    </row>
    <row r="808" spans="1:14" ht="21" x14ac:dyDescent="0.2">
      <c r="A808" t="s">
        <v>32</v>
      </c>
      <c r="B808" s="3" t="str">
        <f>VLOOKUP(A808,'Store Data'!$E:$F,2,0)</f>
        <v>Honda</v>
      </c>
      <c r="C808" s="10" t="s">
        <v>107</v>
      </c>
      <c r="D808">
        <v>23589</v>
      </c>
      <c r="E808">
        <v>132</v>
      </c>
      <c r="F808">
        <v>114</v>
      </c>
      <c r="G808">
        <v>4.7999999999999996E-3</v>
      </c>
      <c r="H808">
        <v>95</v>
      </c>
      <c r="I808">
        <v>0.83330000000000004</v>
      </c>
      <c r="J808">
        <v>19</v>
      </c>
      <c r="K808">
        <v>1</v>
      </c>
      <c r="L808" t="s">
        <v>121</v>
      </c>
      <c r="M808" s="9">
        <v>2024</v>
      </c>
      <c r="N808" t="str">
        <f>VLOOKUP(A808,'Store Data'!$A:$B,2,0)</f>
        <v>Northern CA</v>
      </c>
    </row>
    <row r="809" spans="1:14" ht="21" x14ac:dyDescent="0.2">
      <c r="A809" t="s">
        <v>33</v>
      </c>
      <c r="B809" s="3" t="str">
        <f>VLOOKUP(A809,'Store Data'!$E:$F,2,0)</f>
        <v>Honda</v>
      </c>
      <c r="C809" s="10" t="s">
        <v>107</v>
      </c>
      <c r="D809">
        <v>27592</v>
      </c>
      <c r="E809">
        <v>71</v>
      </c>
      <c r="F809">
        <v>67</v>
      </c>
      <c r="G809">
        <v>2.3999999999999998E-3</v>
      </c>
      <c r="H809">
        <v>54</v>
      </c>
      <c r="I809">
        <v>0.80589999999999995</v>
      </c>
      <c r="J809">
        <v>6</v>
      </c>
      <c r="K809">
        <v>0</v>
      </c>
      <c r="L809" t="s">
        <v>121</v>
      </c>
      <c r="M809" s="9">
        <v>2024</v>
      </c>
      <c r="N809" t="str">
        <f>VLOOKUP(A809,'Store Data'!$A:$B,2,0)</f>
        <v>Southern CA</v>
      </c>
    </row>
    <row r="810" spans="1:14" ht="21" x14ac:dyDescent="0.2">
      <c r="A810" t="s">
        <v>34</v>
      </c>
      <c r="B810" s="3" t="str">
        <f>VLOOKUP(A810,'Store Data'!$E:$F,2,0)</f>
        <v>Hyundai</v>
      </c>
      <c r="C810" s="10" t="s">
        <v>107</v>
      </c>
      <c r="D810">
        <v>12243</v>
      </c>
      <c r="E810">
        <v>47</v>
      </c>
      <c r="F810">
        <v>40</v>
      </c>
      <c r="G810">
        <v>3.2000000000000002E-3</v>
      </c>
      <c r="H810">
        <v>28</v>
      </c>
      <c r="I810">
        <v>0.7</v>
      </c>
      <c r="J810">
        <v>2</v>
      </c>
      <c r="K810">
        <v>0</v>
      </c>
      <c r="L810" t="s">
        <v>121</v>
      </c>
      <c r="M810" s="9">
        <v>2024</v>
      </c>
      <c r="N810" t="str">
        <f>VLOOKUP(A810,'Store Data'!$A:$B,2,0)</f>
        <v>Texas</v>
      </c>
    </row>
    <row r="811" spans="1:14" ht="21" x14ac:dyDescent="0.2">
      <c r="A811" t="s">
        <v>35</v>
      </c>
      <c r="B811" s="3" t="str">
        <f>VLOOKUP(A811,'Store Data'!$E:$F,2,0)</f>
        <v>Acura</v>
      </c>
      <c r="C811" s="10" t="s">
        <v>107</v>
      </c>
      <c r="D811">
        <v>8367</v>
      </c>
      <c r="E811">
        <v>42</v>
      </c>
      <c r="F811">
        <v>39</v>
      </c>
      <c r="G811">
        <v>4.5999999999999999E-3</v>
      </c>
      <c r="H811">
        <v>33</v>
      </c>
      <c r="I811">
        <v>0.84609999999999996</v>
      </c>
      <c r="J811">
        <v>2</v>
      </c>
      <c r="K811">
        <v>0</v>
      </c>
      <c r="L811" t="s">
        <v>121</v>
      </c>
      <c r="M811" s="9">
        <v>2024</v>
      </c>
      <c r="N811" t="str">
        <f>VLOOKUP(A811,'Store Data'!$A:$B,2,0)</f>
        <v>Southern CA</v>
      </c>
    </row>
    <row r="812" spans="1:14" ht="21" x14ac:dyDescent="0.2">
      <c r="A812" t="s">
        <v>36</v>
      </c>
      <c r="B812" s="3" t="str">
        <f>VLOOKUP(A812,'Store Data'!$E:$F,2,0)</f>
        <v>Toyota</v>
      </c>
      <c r="C812" s="10" t="s">
        <v>107</v>
      </c>
      <c r="D812">
        <v>37888</v>
      </c>
      <c r="E812">
        <v>200</v>
      </c>
      <c r="F812">
        <v>176</v>
      </c>
      <c r="G812">
        <v>4.5999999999999999E-3</v>
      </c>
      <c r="H812">
        <v>138</v>
      </c>
      <c r="I812">
        <v>0.78400000000000003</v>
      </c>
      <c r="J812">
        <v>26</v>
      </c>
      <c r="K812">
        <v>2</v>
      </c>
      <c r="L812" t="s">
        <v>121</v>
      </c>
      <c r="M812" s="9">
        <v>2024</v>
      </c>
      <c r="N812" t="str">
        <f>VLOOKUP(A812,'Store Data'!$A:$B,2,0)</f>
        <v>Southern CA</v>
      </c>
    </row>
    <row r="813" spans="1:14" ht="21" x14ac:dyDescent="0.2">
      <c r="A813" t="s">
        <v>37</v>
      </c>
      <c r="B813" s="3" t="str">
        <f>VLOOKUP(A813,'Store Data'!$E:$F,2,0)</f>
        <v>Land Rover</v>
      </c>
      <c r="C813" s="10" t="s">
        <v>107</v>
      </c>
      <c r="D813">
        <v>27094</v>
      </c>
      <c r="E813">
        <v>113</v>
      </c>
      <c r="F813">
        <v>71</v>
      </c>
      <c r="G813">
        <v>2.5999999999999999E-3</v>
      </c>
      <c r="H813">
        <v>54</v>
      </c>
      <c r="I813">
        <v>0.76049999999999995</v>
      </c>
      <c r="J813">
        <v>7</v>
      </c>
      <c r="K813">
        <v>0</v>
      </c>
      <c r="L813" t="s">
        <v>121</v>
      </c>
      <c r="M813" s="9">
        <v>2024</v>
      </c>
      <c r="N813" t="str">
        <f>VLOOKUP(A813,'Store Data'!$A:$B,2,0)</f>
        <v>Arizona</v>
      </c>
    </row>
    <row r="814" spans="1:14" ht="21" x14ac:dyDescent="0.2">
      <c r="A814" t="s">
        <v>39</v>
      </c>
      <c r="B814" s="3" t="str">
        <f>VLOOKUP(A814,'Store Data'!$E:$F,2,0)</f>
        <v>Lexus</v>
      </c>
      <c r="C814" s="10" t="s">
        <v>107</v>
      </c>
      <c r="D814">
        <v>27190</v>
      </c>
      <c r="E814">
        <v>137</v>
      </c>
      <c r="F814">
        <v>128</v>
      </c>
      <c r="G814">
        <v>4.7000000000000002E-3</v>
      </c>
      <c r="H814">
        <v>96</v>
      </c>
      <c r="I814">
        <v>0.75</v>
      </c>
      <c r="J814">
        <v>12</v>
      </c>
      <c r="K814">
        <v>1</v>
      </c>
      <c r="L814" t="s">
        <v>121</v>
      </c>
      <c r="M814" s="9">
        <v>2024</v>
      </c>
      <c r="N814" t="str">
        <f>VLOOKUP(A814,'Store Data'!$A:$B,2,0)</f>
        <v>Southern CA</v>
      </c>
    </row>
    <row r="815" spans="1:14" ht="21" x14ac:dyDescent="0.2">
      <c r="A815" t="s">
        <v>38</v>
      </c>
      <c r="B815" s="3" t="str">
        <f>VLOOKUP(A815,'Store Data'!$E:$F,2,0)</f>
        <v>Lexus</v>
      </c>
      <c r="C815" s="10" t="s">
        <v>107</v>
      </c>
      <c r="D815">
        <v>39038</v>
      </c>
      <c r="E815">
        <v>213</v>
      </c>
      <c r="F815">
        <v>184</v>
      </c>
      <c r="G815">
        <v>4.7000000000000002E-3</v>
      </c>
      <c r="H815">
        <v>148</v>
      </c>
      <c r="I815">
        <v>0.80430000000000001</v>
      </c>
      <c r="J815">
        <v>28</v>
      </c>
      <c r="K815">
        <v>0</v>
      </c>
      <c r="L815" t="s">
        <v>121</v>
      </c>
      <c r="M815" s="9">
        <v>2024</v>
      </c>
      <c r="N815" t="str">
        <f>VLOOKUP(A815,'Store Data'!$A:$B,2,0)</f>
        <v>Texas</v>
      </c>
    </row>
    <row r="816" spans="1:14" ht="21" x14ac:dyDescent="0.2">
      <c r="A816" t="s">
        <v>40</v>
      </c>
      <c r="B816" s="3" t="str">
        <f>VLOOKUP(A816,'Store Data'!$E:$F,2,0)</f>
        <v>Lincoln</v>
      </c>
      <c r="C816" s="10" t="s">
        <v>107</v>
      </c>
      <c r="D816">
        <v>6683</v>
      </c>
      <c r="E816">
        <v>26</v>
      </c>
      <c r="F816">
        <v>20</v>
      </c>
      <c r="G816">
        <v>2.8999999999999998E-3</v>
      </c>
      <c r="H816">
        <v>18</v>
      </c>
      <c r="I816">
        <v>0.9</v>
      </c>
      <c r="J816">
        <v>3</v>
      </c>
      <c r="K816">
        <v>0</v>
      </c>
      <c r="L816" t="s">
        <v>121</v>
      </c>
      <c r="M816" s="9">
        <v>2024</v>
      </c>
      <c r="N816" t="str">
        <f>VLOOKUP(A816,'Store Data'!$A:$B,2,0)</f>
        <v>Orange County</v>
      </c>
    </row>
    <row r="817" spans="1:14" ht="21" x14ac:dyDescent="0.2">
      <c r="A817" t="s">
        <v>44</v>
      </c>
      <c r="B817" s="3" t="str">
        <f>VLOOKUP(A817,'Store Data'!$E:$F,2,0)</f>
        <v>MINI</v>
      </c>
      <c r="C817" s="10" t="s">
        <v>107</v>
      </c>
      <c r="D817">
        <v>10644</v>
      </c>
      <c r="E817">
        <v>46</v>
      </c>
      <c r="F817">
        <v>38</v>
      </c>
      <c r="G817">
        <v>3.5000000000000001E-3</v>
      </c>
      <c r="H817">
        <v>26</v>
      </c>
      <c r="I817">
        <v>0.68420000000000003</v>
      </c>
      <c r="J817">
        <v>1</v>
      </c>
      <c r="K817">
        <v>0</v>
      </c>
      <c r="L817" t="s">
        <v>121</v>
      </c>
      <c r="M817" s="9">
        <v>2024</v>
      </c>
      <c r="N817" t="str">
        <f>VLOOKUP(A817,'Store Data'!$A:$B,2,0)</f>
        <v>Arizona</v>
      </c>
    </row>
    <row r="818" spans="1:14" ht="21" x14ac:dyDescent="0.2">
      <c r="A818" t="s">
        <v>45</v>
      </c>
      <c r="B818" s="3" t="str">
        <f>VLOOKUP(A818,'Store Data'!$E:$F,2,0)</f>
        <v>MINI</v>
      </c>
      <c r="C818" s="10" t="s">
        <v>107</v>
      </c>
      <c r="D818">
        <v>8393</v>
      </c>
      <c r="E818">
        <v>13</v>
      </c>
      <c r="F818">
        <v>11</v>
      </c>
      <c r="G818">
        <v>1.2999999999999999E-3</v>
      </c>
      <c r="H818">
        <v>8</v>
      </c>
      <c r="I818">
        <v>0.72719999999999996</v>
      </c>
      <c r="J818">
        <v>0</v>
      </c>
      <c r="K818">
        <v>0</v>
      </c>
      <c r="L818" t="s">
        <v>121</v>
      </c>
      <c r="M818" s="9">
        <v>2024</v>
      </c>
      <c r="N818" t="str">
        <f>VLOOKUP(A818,'Store Data'!$A:$B,2,0)</f>
        <v>Southern CA</v>
      </c>
    </row>
    <row r="819" spans="1:14" ht="21" x14ac:dyDescent="0.2">
      <c r="A819" t="s">
        <v>48</v>
      </c>
      <c r="B819" s="3" t="str">
        <f>VLOOKUP(A819,'Store Data'!$E:$F,2,0)</f>
        <v>MINI</v>
      </c>
      <c r="C819" s="10" t="s">
        <v>107</v>
      </c>
      <c r="D819">
        <v>10574</v>
      </c>
      <c r="E819">
        <v>24</v>
      </c>
      <c r="F819">
        <v>22</v>
      </c>
      <c r="G819">
        <v>2E-3</v>
      </c>
      <c r="H819">
        <v>17</v>
      </c>
      <c r="I819">
        <v>0.77270000000000005</v>
      </c>
      <c r="J819">
        <v>2</v>
      </c>
      <c r="K819">
        <v>0</v>
      </c>
      <c r="L819" t="s">
        <v>121</v>
      </c>
      <c r="M819" s="9">
        <v>2024</v>
      </c>
      <c r="N819" t="str">
        <f>VLOOKUP(A819,'Store Data'!$A:$B,2,0)</f>
        <v>Northern CA</v>
      </c>
    </row>
    <row r="820" spans="1:14" ht="21" x14ac:dyDescent="0.2">
      <c r="A820" t="s">
        <v>53</v>
      </c>
      <c r="B820" s="3" t="str">
        <f>VLOOKUP(A820,'Store Data'!$E:$F,2,0)</f>
        <v>MINI</v>
      </c>
      <c r="C820" s="10" t="s">
        <v>107</v>
      </c>
      <c r="D820">
        <v>8728</v>
      </c>
      <c r="E820">
        <v>9</v>
      </c>
      <c r="F820">
        <v>6</v>
      </c>
      <c r="G820">
        <v>5.9999999999999995E-4</v>
      </c>
      <c r="H820">
        <v>6</v>
      </c>
      <c r="I820">
        <v>1</v>
      </c>
      <c r="J820">
        <v>0</v>
      </c>
      <c r="K820">
        <v>0</v>
      </c>
      <c r="L820" t="s">
        <v>121</v>
      </c>
      <c r="M820" s="9">
        <v>2024</v>
      </c>
      <c r="N820" t="str">
        <f>VLOOKUP(A820,'Store Data'!$A:$B,2,0)</f>
        <v>Orange County</v>
      </c>
    </row>
    <row r="821" spans="1:14" ht="21" x14ac:dyDescent="0.2">
      <c r="A821" t="s">
        <v>58</v>
      </c>
      <c r="B821" s="3" t="str">
        <f>VLOOKUP(A821,'Store Data'!$E:$F,2,0)</f>
        <v>MINI</v>
      </c>
      <c r="C821" s="10" t="s">
        <v>107</v>
      </c>
      <c r="D821">
        <v>11888</v>
      </c>
      <c r="E821">
        <v>51</v>
      </c>
      <c r="F821">
        <v>40</v>
      </c>
      <c r="G821">
        <v>3.3E-3</v>
      </c>
      <c r="H821">
        <v>33</v>
      </c>
      <c r="I821">
        <v>0.82499999999999996</v>
      </c>
      <c r="J821">
        <v>2</v>
      </c>
      <c r="K821">
        <v>0</v>
      </c>
      <c r="L821" t="s">
        <v>121</v>
      </c>
      <c r="M821" s="9">
        <v>2024</v>
      </c>
      <c r="N821" t="str">
        <f>VLOOKUP(A821,'Store Data'!$A:$B,2,0)</f>
        <v>Southern CA</v>
      </c>
    </row>
    <row r="822" spans="1:14" ht="21" x14ac:dyDescent="0.2">
      <c r="A822" t="s">
        <v>41</v>
      </c>
      <c r="B822" s="3" t="str">
        <f>VLOOKUP(A822,'Store Data'!$E:$F,2,0)</f>
        <v>Mazda</v>
      </c>
      <c r="C822" s="10" t="s">
        <v>107</v>
      </c>
      <c r="D822">
        <v>22937</v>
      </c>
      <c r="E822">
        <v>86</v>
      </c>
      <c r="F822">
        <v>67</v>
      </c>
      <c r="G822">
        <v>2.8999999999999998E-3</v>
      </c>
      <c r="H822">
        <v>52</v>
      </c>
      <c r="I822">
        <v>0.77610000000000001</v>
      </c>
      <c r="J822">
        <v>3</v>
      </c>
      <c r="K822">
        <v>0</v>
      </c>
      <c r="L822" t="s">
        <v>121</v>
      </c>
      <c r="M822" s="9">
        <v>2024</v>
      </c>
      <c r="N822" t="str">
        <f>VLOOKUP(A822,'Store Data'!$A:$B,2,0)</f>
        <v>Southern CA</v>
      </c>
    </row>
    <row r="823" spans="1:14" ht="21" x14ac:dyDescent="0.2">
      <c r="A823" t="s">
        <v>42</v>
      </c>
      <c r="B823" s="3" t="str">
        <f>VLOOKUP(A823,'Store Data'!$E:$F,2,0)</f>
        <v>Mercedes-Benz</v>
      </c>
      <c r="C823" s="10" t="s">
        <v>107</v>
      </c>
      <c r="D823">
        <v>38026</v>
      </c>
      <c r="E823">
        <v>69</v>
      </c>
      <c r="F823">
        <v>63</v>
      </c>
      <c r="G823">
        <v>1.6000000000000001E-3</v>
      </c>
      <c r="H823">
        <v>54</v>
      </c>
      <c r="I823">
        <v>0.85709999999999997</v>
      </c>
      <c r="J823">
        <v>6</v>
      </c>
      <c r="K823">
        <v>0</v>
      </c>
      <c r="L823" t="s">
        <v>121</v>
      </c>
      <c r="M823" s="9">
        <v>2024</v>
      </c>
      <c r="N823" t="str">
        <f>VLOOKUP(A823,'Store Data'!$A:$B,2,0)</f>
        <v>Arizona</v>
      </c>
    </row>
    <row r="824" spans="1:14" ht="21" x14ac:dyDescent="0.2">
      <c r="A824" t="s">
        <v>43</v>
      </c>
      <c r="B824" s="3" t="str">
        <f>VLOOKUP(A824,'Store Data'!$E:$F,2,0)</f>
        <v>Mercedes-Benz</v>
      </c>
      <c r="C824" s="10" t="s">
        <v>107</v>
      </c>
      <c r="D824">
        <v>29245</v>
      </c>
      <c r="E824">
        <v>96</v>
      </c>
      <c r="F824">
        <v>87</v>
      </c>
      <c r="G824">
        <v>2.8999999999999998E-3</v>
      </c>
      <c r="H824">
        <v>66</v>
      </c>
      <c r="I824">
        <v>0.75860000000000005</v>
      </c>
      <c r="J824">
        <v>7</v>
      </c>
      <c r="K824">
        <v>0</v>
      </c>
      <c r="L824" t="s">
        <v>121</v>
      </c>
      <c r="M824" s="9">
        <v>2024</v>
      </c>
      <c r="N824" t="str">
        <f>VLOOKUP(A824,'Store Data'!$A:$B,2,0)</f>
        <v>Southern CA</v>
      </c>
    </row>
    <row r="825" spans="1:14" ht="21" x14ac:dyDescent="0.2">
      <c r="A825" t="s">
        <v>130</v>
      </c>
      <c r="B825" s="3" t="str">
        <f>VLOOKUP(A825,'Store Data'!$E:$F,2,0)</f>
        <v>Group</v>
      </c>
      <c r="C825" s="10" t="s">
        <v>107</v>
      </c>
      <c r="D825">
        <v>33900</v>
      </c>
      <c r="E825">
        <v>32</v>
      </c>
      <c r="F825">
        <v>17</v>
      </c>
      <c r="G825">
        <v>5.0000000000000001E-4</v>
      </c>
      <c r="H825">
        <v>11</v>
      </c>
      <c r="I825">
        <v>0.64700000000000002</v>
      </c>
      <c r="J825">
        <v>0</v>
      </c>
      <c r="K825">
        <v>0</v>
      </c>
      <c r="L825" t="s">
        <v>121</v>
      </c>
      <c r="M825" s="9">
        <v>2024</v>
      </c>
      <c r="N825" t="str">
        <f>VLOOKUP(A825,'Store Data'!$A:$B,2,0)</f>
        <v>Arizona</v>
      </c>
    </row>
    <row r="826" spans="1:14" ht="21" x14ac:dyDescent="0.2">
      <c r="A826" t="s">
        <v>60</v>
      </c>
      <c r="B826" s="3" t="str">
        <f>VLOOKUP(A826,'Store Data'!$E:$F,2,0)</f>
        <v>BMW</v>
      </c>
      <c r="C826" s="10" t="s">
        <v>107</v>
      </c>
      <c r="D826">
        <v>36718</v>
      </c>
      <c r="E826">
        <v>130</v>
      </c>
      <c r="F826">
        <v>122</v>
      </c>
      <c r="G826">
        <v>3.3E-3</v>
      </c>
      <c r="H826">
        <v>110</v>
      </c>
      <c r="I826">
        <v>0.90159999999999996</v>
      </c>
      <c r="J826">
        <v>20</v>
      </c>
      <c r="K826">
        <v>1</v>
      </c>
      <c r="L826" t="s">
        <v>121</v>
      </c>
      <c r="M826" s="9">
        <v>2024</v>
      </c>
      <c r="N826" t="str">
        <f>VLOOKUP(A826,'Store Data'!$A:$B,2,0)</f>
        <v>Northern CA</v>
      </c>
    </row>
    <row r="827" spans="1:14" ht="21" x14ac:dyDescent="0.2">
      <c r="A827" t="s">
        <v>62</v>
      </c>
      <c r="B827" s="3" t="str">
        <f>VLOOKUP(A827,'Store Data'!$E:$F,2,0)</f>
        <v>Porsche</v>
      </c>
      <c r="C827" s="10" t="s">
        <v>107</v>
      </c>
      <c r="D827">
        <v>30657</v>
      </c>
      <c r="E827">
        <v>89</v>
      </c>
      <c r="F827">
        <v>73</v>
      </c>
      <c r="G827">
        <v>2.3E-3</v>
      </c>
      <c r="H827">
        <v>56</v>
      </c>
      <c r="I827">
        <v>0.7671</v>
      </c>
      <c r="J827">
        <v>0</v>
      </c>
      <c r="K827">
        <v>0</v>
      </c>
      <c r="L827" t="s">
        <v>121</v>
      </c>
      <c r="M827" s="9">
        <v>2024</v>
      </c>
      <c r="N827" t="str">
        <f>VLOOKUP(A827,'Store Data'!$A:$B,2,0)</f>
        <v>Arizona</v>
      </c>
    </row>
    <row r="828" spans="1:14" ht="21" x14ac:dyDescent="0.2">
      <c r="A828" t="s">
        <v>64</v>
      </c>
      <c r="B828" s="3" t="str">
        <f>VLOOKUP(A828,'Store Data'!$E:$F,2,0)</f>
        <v>Porsche</v>
      </c>
      <c r="C828" s="10" t="s">
        <v>107</v>
      </c>
      <c r="D828">
        <v>21436</v>
      </c>
      <c r="E828">
        <v>46</v>
      </c>
      <c r="F828">
        <v>43</v>
      </c>
      <c r="G828">
        <v>2E-3</v>
      </c>
      <c r="H828">
        <v>30</v>
      </c>
      <c r="I828">
        <v>0.6976</v>
      </c>
      <c r="J828">
        <v>1</v>
      </c>
      <c r="K828">
        <v>0</v>
      </c>
      <c r="L828" t="s">
        <v>121</v>
      </c>
      <c r="M828" s="9">
        <v>2024</v>
      </c>
      <c r="N828" t="str">
        <f>VLOOKUP(A828,'Store Data'!$A:$B,2,0)</f>
        <v>Northern CA</v>
      </c>
    </row>
    <row r="829" spans="1:14" ht="21" x14ac:dyDescent="0.2">
      <c r="A829" t="s">
        <v>66</v>
      </c>
      <c r="B829" s="3" t="str">
        <f>VLOOKUP(A829,'Store Data'!$E:$F,2,0)</f>
        <v>Honda</v>
      </c>
      <c r="C829" s="10" t="s">
        <v>107</v>
      </c>
      <c r="D829">
        <v>45804</v>
      </c>
      <c r="E829">
        <v>232</v>
      </c>
      <c r="F829">
        <v>213</v>
      </c>
      <c r="G829">
        <v>4.5999999999999999E-3</v>
      </c>
      <c r="H829">
        <v>166</v>
      </c>
      <c r="I829">
        <v>0.77929999999999999</v>
      </c>
      <c r="J829">
        <v>38</v>
      </c>
      <c r="K829">
        <v>0</v>
      </c>
      <c r="L829" t="s">
        <v>121</v>
      </c>
      <c r="M829" s="9">
        <v>2024</v>
      </c>
      <c r="N829" t="str">
        <f>VLOOKUP(A829,'Store Data'!$A:$B,2,0)</f>
        <v>Texas</v>
      </c>
    </row>
    <row r="830" spans="1:14" ht="21" x14ac:dyDescent="0.2">
      <c r="A830" t="s">
        <v>67</v>
      </c>
      <c r="B830" s="3" t="str">
        <f>VLOOKUP(A830,'Store Data'!$E:$F,2,0)</f>
        <v>Hyundai</v>
      </c>
      <c r="C830" s="10" t="s">
        <v>107</v>
      </c>
      <c r="D830">
        <v>18748</v>
      </c>
      <c r="E830">
        <v>166</v>
      </c>
      <c r="F830">
        <v>139</v>
      </c>
      <c r="G830">
        <v>7.4000000000000003E-3</v>
      </c>
      <c r="H830">
        <v>105</v>
      </c>
      <c r="I830">
        <v>0.75529999999999997</v>
      </c>
      <c r="J830">
        <v>24</v>
      </c>
      <c r="K830">
        <v>0</v>
      </c>
      <c r="L830" t="s">
        <v>121</v>
      </c>
      <c r="M830" s="9">
        <v>2024</v>
      </c>
      <c r="N830" t="str">
        <f>VLOOKUP(A830,'Store Data'!$A:$B,2,0)</f>
        <v>Texas</v>
      </c>
    </row>
    <row r="831" spans="1:14" ht="21" x14ac:dyDescent="0.2">
      <c r="A831" t="s">
        <v>68</v>
      </c>
      <c r="B831" s="3" t="str">
        <f>VLOOKUP(A831,'Store Data'!$E:$F,2,0)</f>
        <v>Toyota</v>
      </c>
      <c r="C831" s="10" t="s">
        <v>107</v>
      </c>
      <c r="D831">
        <v>46272</v>
      </c>
      <c r="E831">
        <v>251</v>
      </c>
      <c r="F831">
        <v>214</v>
      </c>
      <c r="G831">
        <v>4.5999999999999999E-3</v>
      </c>
      <c r="H831">
        <v>117</v>
      </c>
      <c r="I831">
        <v>0.54669999999999996</v>
      </c>
      <c r="J831">
        <v>4</v>
      </c>
      <c r="K831">
        <v>0</v>
      </c>
      <c r="L831" t="s">
        <v>121</v>
      </c>
      <c r="M831" s="9">
        <v>2024</v>
      </c>
      <c r="N831" t="str">
        <f>VLOOKUP(A831,'Store Data'!$A:$B,2,0)</f>
        <v>Texas</v>
      </c>
    </row>
    <row r="832" spans="1:14" ht="21" x14ac:dyDescent="0.2">
      <c r="A832" t="s">
        <v>69</v>
      </c>
      <c r="B832" s="3" t="str">
        <f>VLOOKUP(A832,'Store Data'!$E:$F,2,0)</f>
        <v>Maserati</v>
      </c>
      <c r="C832" s="10" t="s">
        <v>107</v>
      </c>
      <c r="D832">
        <v>15328</v>
      </c>
      <c r="E832">
        <v>9</v>
      </c>
      <c r="F832">
        <v>7</v>
      </c>
      <c r="G832">
        <v>4.0000000000000002E-4</v>
      </c>
      <c r="H832">
        <v>5</v>
      </c>
      <c r="I832">
        <v>0.71419999999999995</v>
      </c>
      <c r="J832">
        <v>0</v>
      </c>
      <c r="K832">
        <v>0</v>
      </c>
      <c r="L832" t="s">
        <v>121</v>
      </c>
      <c r="M832" s="9">
        <v>2024</v>
      </c>
      <c r="N832" t="str">
        <f>VLOOKUP(A832,'Store Data'!$A:$B,2,0)</f>
        <v>Arizona</v>
      </c>
    </row>
    <row r="833" spans="1:14" ht="21" x14ac:dyDescent="0.2">
      <c r="A833" t="s">
        <v>70</v>
      </c>
      <c r="B833" s="3" t="str">
        <f>VLOOKUP(A833,'Store Data'!$E:$F,2,0)</f>
        <v>Subaru</v>
      </c>
      <c r="C833" s="10" t="s">
        <v>107</v>
      </c>
      <c r="D833">
        <v>14170</v>
      </c>
      <c r="E833">
        <v>81</v>
      </c>
      <c r="F833">
        <v>61</v>
      </c>
      <c r="G833">
        <v>4.3E-3</v>
      </c>
      <c r="H833">
        <v>35</v>
      </c>
      <c r="I833">
        <v>0.57369999999999999</v>
      </c>
      <c r="J833">
        <v>4</v>
      </c>
      <c r="K833">
        <v>1</v>
      </c>
      <c r="L833" t="s">
        <v>121</v>
      </c>
      <c r="M833" s="9">
        <v>2024</v>
      </c>
      <c r="N833" t="str">
        <f>VLOOKUP(A833,'Store Data'!$A:$B,2,0)</f>
        <v>Orange County</v>
      </c>
    </row>
    <row r="834" spans="1:14" ht="21" x14ac:dyDescent="0.2">
      <c r="A834" t="s">
        <v>73</v>
      </c>
      <c r="B834" s="3" t="str">
        <f>VLOOKUP(A834,'Store Data'!$E:$F,2,0)</f>
        <v>Toyota</v>
      </c>
      <c r="C834" s="10" t="s">
        <v>107</v>
      </c>
      <c r="D834">
        <v>27238</v>
      </c>
      <c r="E834">
        <v>139</v>
      </c>
      <c r="F834">
        <v>129</v>
      </c>
      <c r="G834">
        <v>4.7000000000000002E-3</v>
      </c>
      <c r="H834">
        <v>99</v>
      </c>
      <c r="I834">
        <v>0.76739999999999997</v>
      </c>
      <c r="J834">
        <v>14</v>
      </c>
      <c r="K834">
        <v>0</v>
      </c>
      <c r="L834" t="s">
        <v>121</v>
      </c>
      <c r="M834" s="9">
        <v>2024</v>
      </c>
      <c r="N834" t="str">
        <f>VLOOKUP(A834,'Store Data'!$A:$B,2,0)</f>
        <v>Northern CA</v>
      </c>
    </row>
    <row r="835" spans="1:14" ht="21" x14ac:dyDescent="0.2">
      <c r="A835" t="s">
        <v>75</v>
      </c>
      <c r="B835" s="3" t="str">
        <f>VLOOKUP(A835,'Store Data'!$E:$F,2,0)</f>
        <v>Toyota</v>
      </c>
      <c r="C835" s="10" t="s">
        <v>107</v>
      </c>
      <c r="D835">
        <v>37423</v>
      </c>
      <c r="E835">
        <v>178</v>
      </c>
      <c r="F835">
        <v>161</v>
      </c>
      <c r="G835">
        <v>4.3E-3</v>
      </c>
      <c r="H835">
        <v>127</v>
      </c>
      <c r="I835">
        <v>0.78879999999999995</v>
      </c>
      <c r="J835">
        <v>26</v>
      </c>
      <c r="K835">
        <v>2</v>
      </c>
      <c r="L835" t="s">
        <v>121</v>
      </c>
      <c r="M835" s="9">
        <v>2024</v>
      </c>
      <c r="N835" t="str">
        <f>VLOOKUP(A835,'Store Data'!$A:$B,2,0)</f>
        <v>Texas</v>
      </c>
    </row>
    <row r="836" spans="1:14" ht="21" x14ac:dyDescent="0.2">
      <c r="A836" t="s">
        <v>77</v>
      </c>
      <c r="B836" s="3" t="str">
        <f>VLOOKUP(A836,'Store Data'!$E:$F,2,0)</f>
        <v>Toyota</v>
      </c>
      <c r="C836" s="10" t="s">
        <v>107</v>
      </c>
      <c r="D836">
        <v>30925</v>
      </c>
      <c r="E836">
        <v>110</v>
      </c>
      <c r="F836">
        <v>94</v>
      </c>
      <c r="G836">
        <v>3.0000000000000001E-3</v>
      </c>
      <c r="H836">
        <v>60</v>
      </c>
      <c r="I836">
        <v>0.63819999999999999</v>
      </c>
      <c r="J836">
        <v>7</v>
      </c>
      <c r="K836">
        <v>0</v>
      </c>
      <c r="L836" t="s">
        <v>121</v>
      </c>
      <c r="M836" s="9">
        <v>2024</v>
      </c>
      <c r="N836" t="str">
        <f>VLOOKUP(A836,'Store Data'!$A:$B,2,0)</f>
        <v>Arizona</v>
      </c>
    </row>
    <row r="837" spans="1:14" ht="21" x14ac:dyDescent="0.2">
      <c r="A837" t="s">
        <v>79</v>
      </c>
      <c r="B837" s="3" t="str">
        <f>VLOOKUP(A837,'Store Data'!$E:$F,2,0)</f>
        <v>Volkswagen</v>
      </c>
      <c r="C837" s="10" t="s">
        <v>107</v>
      </c>
      <c r="D837">
        <v>17352</v>
      </c>
      <c r="E837">
        <v>35</v>
      </c>
      <c r="F837">
        <v>30</v>
      </c>
      <c r="G837">
        <v>1.6999999999999999E-3</v>
      </c>
      <c r="H837">
        <v>22</v>
      </c>
      <c r="I837">
        <v>0.73329999999999995</v>
      </c>
      <c r="J837">
        <v>1</v>
      </c>
      <c r="K837">
        <v>0</v>
      </c>
      <c r="L837" t="s">
        <v>121</v>
      </c>
      <c r="M837" s="9">
        <v>2024</v>
      </c>
      <c r="N837" t="str">
        <f>VLOOKUP(A837,'Store Data'!$A:$B,2,0)</f>
        <v>Arizona</v>
      </c>
    </row>
    <row r="838" spans="1:14" ht="21" x14ac:dyDescent="0.2">
      <c r="A838" t="s">
        <v>81</v>
      </c>
      <c r="B838" s="3" t="str">
        <f>VLOOKUP(A838,'Store Data'!$E:$F,2,0)</f>
        <v>Volkswagen</v>
      </c>
      <c r="C838" s="10" t="s">
        <v>107</v>
      </c>
      <c r="D838">
        <v>16952</v>
      </c>
      <c r="E838">
        <v>45</v>
      </c>
      <c r="F838">
        <v>39</v>
      </c>
      <c r="G838">
        <v>2.3E-3</v>
      </c>
      <c r="H838">
        <v>22</v>
      </c>
      <c r="I838">
        <v>0.56410000000000005</v>
      </c>
      <c r="J838">
        <v>1</v>
      </c>
      <c r="K838">
        <v>0</v>
      </c>
      <c r="L838" t="s">
        <v>121</v>
      </c>
      <c r="M838" s="9">
        <v>2024</v>
      </c>
      <c r="N838" t="str">
        <f>VLOOKUP(A838,'Store Data'!$A:$B,2,0)</f>
        <v>Orange County</v>
      </c>
    </row>
    <row r="839" spans="1:14" ht="21" x14ac:dyDescent="0.2">
      <c r="A839" t="s">
        <v>11</v>
      </c>
      <c r="B839" s="3" t="str">
        <f>VLOOKUP(A839,'Store Data'!$E:$F,2,0)</f>
        <v>Acura</v>
      </c>
      <c r="C839" s="10" t="s">
        <v>107</v>
      </c>
      <c r="D839">
        <v>21342</v>
      </c>
      <c r="E839">
        <v>58</v>
      </c>
      <c r="F839">
        <v>53</v>
      </c>
      <c r="G839">
        <v>2.3999999999999998E-3</v>
      </c>
      <c r="H839">
        <v>29</v>
      </c>
      <c r="I839">
        <v>0.54710000000000003</v>
      </c>
      <c r="J839">
        <v>3</v>
      </c>
      <c r="K839">
        <v>1</v>
      </c>
      <c r="L839" t="s">
        <v>122</v>
      </c>
      <c r="M839" s="9">
        <v>2024</v>
      </c>
      <c r="N839" t="str">
        <f>VLOOKUP(A839,'Store Data'!$A:$B,2,0)</f>
        <v>Arizona</v>
      </c>
    </row>
    <row r="840" spans="1:14" ht="21" x14ac:dyDescent="0.2">
      <c r="A840" t="s">
        <v>16</v>
      </c>
      <c r="B840" s="3" t="str">
        <f>VLOOKUP(A840,'Store Data'!$E:$F,2,0)</f>
        <v>Acura</v>
      </c>
      <c r="C840" s="10" t="s">
        <v>107</v>
      </c>
      <c r="D840">
        <v>7431</v>
      </c>
      <c r="E840">
        <v>37</v>
      </c>
      <c r="F840">
        <v>31</v>
      </c>
      <c r="G840">
        <v>4.1000000000000003E-3</v>
      </c>
      <c r="H840">
        <v>24</v>
      </c>
      <c r="I840">
        <v>0.77410000000000001</v>
      </c>
      <c r="J840">
        <v>0</v>
      </c>
      <c r="K840">
        <v>1</v>
      </c>
      <c r="L840" t="s">
        <v>122</v>
      </c>
      <c r="M840" s="9">
        <v>2024</v>
      </c>
      <c r="N840" t="str">
        <f>VLOOKUP(A840,'Store Data'!$A:$B,2,0)</f>
        <v>Southern CA</v>
      </c>
    </row>
    <row r="841" spans="1:14" ht="21" x14ac:dyDescent="0.2">
      <c r="A841" t="s">
        <v>17</v>
      </c>
      <c r="B841" s="3" t="str">
        <f>VLOOKUP(A841,'Store Data'!$E:$F,2,0)</f>
        <v>Audi</v>
      </c>
      <c r="C841" s="10" t="s">
        <v>107</v>
      </c>
      <c r="D841">
        <v>12949</v>
      </c>
      <c r="E841">
        <v>35</v>
      </c>
      <c r="F841">
        <v>27</v>
      </c>
      <c r="G841">
        <v>2E-3</v>
      </c>
      <c r="H841">
        <v>18</v>
      </c>
      <c r="I841">
        <v>0.66659999999999997</v>
      </c>
      <c r="J841">
        <v>0</v>
      </c>
      <c r="K841">
        <v>0</v>
      </c>
      <c r="L841" t="s">
        <v>122</v>
      </c>
      <c r="M841" s="9">
        <v>2024</v>
      </c>
      <c r="N841" t="str">
        <f>VLOOKUP(A841,'Store Data'!$A:$B,2,0)</f>
        <v>Arizona</v>
      </c>
    </row>
    <row r="842" spans="1:14" ht="21" x14ac:dyDescent="0.2">
      <c r="A842" t="s">
        <v>18</v>
      </c>
      <c r="B842" s="3" t="str">
        <f>VLOOKUP(A842,'Store Data'!$E:$F,2,0)</f>
        <v>Audi</v>
      </c>
      <c r="C842" s="10" t="s">
        <v>107</v>
      </c>
      <c r="D842">
        <v>11687</v>
      </c>
      <c r="E842">
        <v>38</v>
      </c>
      <c r="F842">
        <v>35</v>
      </c>
      <c r="G842">
        <v>2.8999999999999998E-3</v>
      </c>
      <c r="H842">
        <v>26</v>
      </c>
      <c r="I842">
        <v>0.74280000000000002</v>
      </c>
      <c r="J842">
        <v>0</v>
      </c>
      <c r="K842">
        <v>1</v>
      </c>
      <c r="L842" t="s">
        <v>122</v>
      </c>
      <c r="M842" s="9">
        <v>2024</v>
      </c>
      <c r="N842" t="str">
        <f>VLOOKUP(A842,'Store Data'!$A:$B,2,0)</f>
        <v>Southern CA</v>
      </c>
    </row>
    <row r="843" spans="1:14" ht="21" x14ac:dyDescent="0.2">
      <c r="A843" t="s">
        <v>19</v>
      </c>
      <c r="B843" s="3" t="str">
        <f>VLOOKUP(A843,'Store Data'!$E:$F,2,0)</f>
        <v>Audi</v>
      </c>
      <c r="C843" s="10" t="s">
        <v>107</v>
      </c>
      <c r="D843">
        <v>9711</v>
      </c>
      <c r="E843">
        <v>39</v>
      </c>
      <c r="F843">
        <v>37</v>
      </c>
      <c r="G843">
        <v>3.8E-3</v>
      </c>
      <c r="H843">
        <v>30</v>
      </c>
      <c r="I843">
        <v>0.81079999999999997</v>
      </c>
      <c r="J843">
        <v>3</v>
      </c>
      <c r="K843">
        <v>0</v>
      </c>
      <c r="L843" t="s">
        <v>122</v>
      </c>
      <c r="M843" s="9">
        <v>2024</v>
      </c>
      <c r="N843" t="str">
        <f>VLOOKUP(A843,'Store Data'!$A:$B,2,0)</f>
        <v>Orange County</v>
      </c>
    </row>
    <row r="844" spans="1:14" ht="21" x14ac:dyDescent="0.2">
      <c r="A844" t="s">
        <v>20</v>
      </c>
      <c r="B844" s="3" t="str">
        <f>VLOOKUP(A844,'Store Data'!$E:$F,2,0)</f>
        <v>Audi</v>
      </c>
      <c r="C844" s="10" t="s">
        <v>107</v>
      </c>
      <c r="D844">
        <v>25223</v>
      </c>
      <c r="E844">
        <v>74</v>
      </c>
      <c r="F844">
        <v>63</v>
      </c>
      <c r="G844">
        <v>2.3999999999999998E-3</v>
      </c>
      <c r="H844">
        <v>46</v>
      </c>
      <c r="I844">
        <v>0.73009999999999997</v>
      </c>
      <c r="J844">
        <v>8</v>
      </c>
      <c r="K844">
        <v>0</v>
      </c>
      <c r="L844" t="s">
        <v>122</v>
      </c>
      <c r="M844" s="9">
        <v>2024</v>
      </c>
      <c r="N844" t="str">
        <f>VLOOKUP(A844,'Store Data'!$A:$B,2,0)</f>
        <v>Arizona</v>
      </c>
    </row>
    <row r="845" spans="1:14" ht="21" x14ac:dyDescent="0.2">
      <c r="A845" t="s">
        <v>110</v>
      </c>
      <c r="B845" s="3" t="str">
        <f>VLOOKUP(A845,'Store Data'!$E:$F,2,0)</f>
        <v>Audi</v>
      </c>
      <c r="C845" s="10" t="s">
        <v>107</v>
      </c>
      <c r="D845">
        <v>31851</v>
      </c>
      <c r="E845">
        <v>106</v>
      </c>
      <c r="F845">
        <v>98</v>
      </c>
      <c r="G845">
        <v>3.0000000000000001E-3</v>
      </c>
      <c r="H845">
        <v>88</v>
      </c>
      <c r="I845">
        <v>0.89790000000000003</v>
      </c>
      <c r="J845">
        <v>18</v>
      </c>
      <c r="K845">
        <v>0</v>
      </c>
      <c r="L845" t="s">
        <v>122</v>
      </c>
      <c r="M845" s="9">
        <v>2024</v>
      </c>
      <c r="N845" t="str">
        <f>VLOOKUP(A845,'Store Data'!$A:$B,2,0)</f>
        <v>Northern CA</v>
      </c>
    </row>
    <row r="846" spans="1:14" ht="21" x14ac:dyDescent="0.2">
      <c r="A846" t="s">
        <v>21</v>
      </c>
      <c r="B846" s="3" t="str">
        <f>VLOOKUP(A846,'Store Data'!$E:$F,2,0)</f>
        <v>Audi</v>
      </c>
      <c r="C846" s="10" t="s">
        <v>107</v>
      </c>
      <c r="D846">
        <v>14360</v>
      </c>
      <c r="E846">
        <v>47</v>
      </c>
      <c r="F846">
        <v>42</v>
      </c>
      <c r="G846">
        <v>2.8999999999999998E-3</v>
      </c>
      <c r="H846">
        <v>34</v>
      </c>
      <c r="I846">
        <v>0.8095</v>
      </c>
      <c r="J846">
        <v>3</v>
      </c>
      <c r="K846">
        <v>1</v>
      </c>
      <c r="L846" t="s">
        <v>122</v>
      </c>
      <c r="M846" s="9">
        <v>2024</v>
      </c>
      <c r="N846" t="str">
        <f>VLOOKUP(A846,'Store Data'!$A:$B,2,0)</f>
        <v>Orange County</v>
      </c>
    </row>
    <row r="847" spans="1:14" ht="21" x14ac:dyDescent="0.2">
      <c r="A847" t="s">
        <v>22</v>
      </c>
      <c r="B847" s="3" t="str">
        <f>VLOOKUP(A847,'Store Data'!$E:$F,2,0)</f>
        <v>BMW</v>
      </c>
      <c r="C847" s="10" t="s">
        <v>107</v>
      </c>
      <c r="D847">
        <v>45042</v>
      </c>
      <c r="E847">
        <v>184</v>
      </c>
      <c r="F847">
        <v>160</v>
      </c>
      <c r="G847">
        <v>3.5000000000000001E-3</v>
      </c>
      <c r="H847">
        <v>125</v>
      </c>
      <c r="I847">
        <v>0.78120000000000001</v>
      </c>
      <c r="J847">
        <v>13</v>
      </c>
      <c r="K847">
        <v>1</v>
      </c>
      <c r="L847" t="s">
        <v>122</v>
      </c>
      <c r="M847" s="9">
        <v>2024</v>
      </c>
      <c r="N847" t="str">
        <f>VLOOKUP(A847,'Store Data'!$A:$B,2,0)</f>
        <v>Arizona</v>
      </c>
    </row>
    <row r="848" spans="1:14" ht="21" x14ac:dyDescent="0.2">
      <c r="A848" t="s">
        <v>23</v>
      </c>
      <c r="B848" s="3" t="str">
        <f>VLOOKUP(A848,'Store Data'!$E:$F,2,0)</f>
        <v>BMW</v>
      </c>
      <c r="C848" s="10" t="s">
        <v>107</v>
      </c>
      <c r="D848">
        <v>44375</v>
      </c>
      <c r="E848">
        <v>186</v>
      </c>
      <c r="F848">
        <v>167</v>
      </c>
      <c r="G848">
        <v>3.7000000000000002E-3</v>
      </c>
      <c r="H848">
        <v>130</v>
      </c>
      <c r="I848">
        <v>0.77839999999999998</v>
      </c>
      <c r="J848">
        <v>1</v>
      </c>
      <c r="K848">
        <v>0</v>
      </c>
      <c r="L848" t="s">
        <v>122</v>
      </c>
      <c r="M848" s="9">
        <v>2024</v>
      </c>
      <c r="N848" t="str">
        <f>VLOOKUP(A848,'Store Data'!$A:$B,2,0)</f>
        <v>Texas</v>
      </c>
    </row>
    <row r="849" spans="1:14" ht="21" x14ac:dyDescent="0.2">
      <c r="A849" t="s">
        <v>24</v>
      </c>
      <c r="B849" s="3" t="str">
        <f>VLOOKUP(A849,'Store Data'!$E:$F,2,0)</f>
        <v>BMW</v>
      </c>
      <c r="C849" s="10" t="s">
        <v>107</v>
      </c>
      <c r="D849">
        <v>33642</v>
      </c>
      <c r="E849">
        <v>65</v>
      </c>
      <c r="F849">
        <v>52</v>
      </c>
      <c r="G849">
        <v>1.5E-3</v>
      </c>
      <c r="H849">
        <v>40</v>
      </c>
      <c r="I849">
        <v>0.76919999999999999</v>
      </c>
      <c r="J849">
        <v>3</v>
      </c>
      <c r="K849">
        <v>0</v>
      </c>
      <c r="L849" t="s">
        <v>122</v>
      </c>
      <c r="M849" s="9">
        <v>2024</v>
      </c>
      <c r="N849" t="str">
        <f>VLOOKUP(A849,'Store Data'!$A:$B,2,0)</f>
        <v>Southern CA</v>
      </c>
    </row>
    <row r="850" spans="1:14" ht="21" x14ac:dyDescent="0.2">
      <c r="A850" t="s">
        <v>25</v>
      </c>
      <c r="B850" s="3" t="str">
        <f>VLOOKUP(A850,'Store Data'!$E:$F,2,0)</f>
        <v>BMW</v>
      </c>
      <c r="C850" s="10" t="s">
        <v>107</v>
      </c>
      <c r="D850">
        <v>54626</v>
      </c>
      <c r="E850">
        <v>200</v>
      </c>
      <c r="F850">
        <v>170</v>
      </c>
      <c r="G850">
        <v>3.0999999999999999E-3</v>
      </c>
      <c r="H850">
        <v>133</v>
      </c>
      <c r="I850">
        <v>0.7823</v>
      </c>
      <c r="J850">
        <v>17</v>
      </c>
      <c r="K850">
        <v>2</v>
      </c>
      <c r="L850" t="s">
        <v>122</v>
      </c>
      <c r="M850" s="9">
        <v>2024</v>
      </c>
      <c r="N850" t="str">
        <f>VLOOKUP(A850,'Store Data'!$A:$B,2,0)</f>
        <v>Orange County</v>
      </c>
    </row>
    <row r="851" spans="1:14" ht="21" x14ac:dyDescent="0.2">
      <c r="A851" t="s">
        <v>26</v>
      </c>
      <c r="B851" s="3" t="str">
        <f>VLOOKUP(A851,'Store Data'!$E:$F,2,0)</f>
        <v>BMW</v>
      </c>
      <c r="C851" s="10" t="s">
        <v>107</v>
      </c>
      <c r="D851">
        <v>50517</v>
      </c>
      <c r="E851">
        <v>149</v>
      </c>
      <c r="F851">
        <v>136</v>
      </c>
      <c r="G851">
        <v>2.5999999999999999E-3</v>
      </c>
      <c r="H851">
        <v>123</v>
      </c>
      <c r="I851">
        <v>0.90439999999999998</v>
      </c>
      <c r="J851">
        <v>12</v>
      </c>
      <c r="K851">
        <v>0</v>
      </c>
      <c r="L851" t="s">
        <v>122</v>
      </c>
      <c r="M851" s="9">
        <v>2024</v>
      </c>
      <c r="N851" t="str">
        <f>VLOOKUP(A851,'Store Data'!$A:$B,2,0)</f>
        <v>Southern CA</v>
      </c>
    </row>
    <row r="852" spans="1:14" ht="21" x14ac:dyDescent="0.2">
      <c r="A852" t="s">
        <v>123</v>
      </c>
      <c r="B852" s="3" t="str">
        <f>VLOOKUP(A852,'Store Data'!$E:$F,2,0)</f>
        <v>Acura</v>
      </c>
      <c r="C852" s="10" t="s">
        <v>107</v>
      </c>
      <c r="D852">
        <v>18837</v>
      </c>
      <c r="E852">
        <v>35</v>
      </c>
      <c r="F852">
        <v>31</v>
      </c>
      <c r="G852">
        <v>1.6000000000000001E-3</v>
      </c>
      <c r="H852">
        <v>19</v>
      </c>
      <c r="I852">
        <v>0.6129</v>
      </c>
      <c r="J852">
        <v>2</v>
      </c>
      <c r="K852">
        <v>0</v>
      </c>
      <c r="L852" t="s">
        <v>122</v>
      </c>
      <c r="M852" s="9">
        <v>2024</v>
      </c>
      <c r="N852" t="str">
        <f>VLOOKUP(A852,'Store Data'!$A:$B,2,0)</f>
        <v>Northern CA</v>
      </c>
    </row>
    <row r="853" spans="1:14" ht="21" x14ac:dyDescent="0.2">
      <c r="A853" t="s">
        <v>27</v>
      </c>
      <c r="B853" s="3" t="str">
        <f>VLOOKUP(A853,'Store Data'!$E:$F,2,0)</f>
        <v>Honda</v>
      </c>
      <c r="C853" s="10" t="s">
        <v>107</v>
      </c>
      <c r="D853">
        <v>34521</v>
      </c>
      <c r="E853">
        <v>168</v>
      </c>
      <c r="F853">
        <v>147</v>
      </c>
      <c r="G853">
        <v>4.1999999999999997E-3</v>
      </c>
      <c r="H853">
        <v>127</v>
      </c>
      <c r="I853">
        <v>0.8639</v>
      </c>
      <c r="J853">
        <v>29</v>
      </c>
      <c r="K853">
        <v>0</v>
      </c>
      <c r="L853" t="s">
        <v>122</v>
      </c>
      <c r="M853" s="9">
        <v>2024</v>
      </c>
      <c r="N853" t="str">
        <f>VLOOKUP(A853,'Store Data'!$A:$B,2,0)</f>
        <v>Northern CA</v>
      </c>
    </row>
    <row r="854" spans="1:14" ht="21" x14ac:dyDescent="0.2">
      <c r="A854" t="s">
        <v>28</v>
      </c>
      <c r="B854" s="3" t="str">
        <f>VLOOKUP(A854,'Store Data'!$E:$F,2,0)</f>
        <v>BMW</v>
      </c>
      <c r="C854" s="10" t="s">
        <v>107</v>
      </c>
      <c r="D854">
        <v>63308</v>
      </c>
      <c r="E854">
        <v>203</v>
      </c>
      <c r="F854">
        <v>176</v>
      </c>
      <c r="G854">
        <v>2.7000000000000001E-3</v>
      </c>
      <c r="H854">
        <v>112</v>
      </c>
      <c r="I854">
        <v>0.63629999999999998</v>
      </c>
      <c r="J854">
        <v>11</v>
      </c>
      <c r="K854">
        <v>0</v>
      </c>
      <c r="L854" t="s">
        <v>122</v>
      </c>
      <c r="M854" s="9">
        <v>2024</v>
      </c>
      <c r="N854" t="str">
        <f>VLOOKUP(A854,'Store Data'!$A:$B,2,0)</f>
        <v>Orange County</v>
      </c>
    </row>
    <row r="855" spans="1:14" ht="21" x14ac:dyDescent="0.2">
      <c r="A855" t="s">
        <v>29</v>
      </c>
      <c r="B855" s="3" t="str">
        <f>VLOOKUP(A855,'Store Data'!$E:$F,2,0)</f>
        <v>MINI</v>
      </c>
      <c r="C855" s="10" t="s">
        <v>107</v>
      </c>
      <c r="D855">
        <v>12241</v>
      </c>
      <c r="E855">
        <v>24</v>
      </c>
      <c r="F855">
        <v>22</v>
      </c>
      <c r="G855">
        <v>1.6999999999999999E-3</v>
      </c>
      <c r="H855">
        <v>19</v>
      </c>
      <c r="I855">
        <v>0.86360000000000003</v>
      </c>
      <c r="J855">
        <v>2</v>
      </c>
      <c r="K855">
        <v>0</v>
      </c>
      <c r="L855" t="s">
        <v>122</v>
      </c>
      <c r="M855" s="9">
        <v>2024</v>
      </c>
      <c r="N855" t="str">
        <f>VLOOKUP(A855,'Store Data'!$A:$B,2,0)</f>
        <v>Orange County</v>
      </c>
    </row>
    <row r="856" spans="1:14" ht="21" x14ac:dyDescent="0.2">
      <c r="A856" t="s">
        <v>30</v>
      </c>
      <c r="B856" s="3" t="str">
        <f>VLOOKUP(A856,'Store Data'!$E:$F,2,0)</f>
        <v>Genesis</v>
      </c>
      <c r="C856" s="10" t="s">
        <v>107</v>
      </c>
      <c r="D856">
        <v>13505</v>
      </c>
      <c r="E856">
        <v>35</v>
      </c>
      <c r="F856">
        <v>32</v>
      </c>
      <c r="G856">
        <v>2.3E-3</v>
      </c>
      <c r="H856">
        <v>18</v>
      </c>
      <c r="I856">
        <v>0.5625</v>
      </c>
      <c r="J856">
        <v>3</v>
      </c>
      <c r="K856">
        <v>0</v>
      </c>
      <c r="L856" t="s">
        <v>122</v>
      </c>
      <c r="M856" s="9">
        <v>2024</v>
      </c>
      <c r="N856" t="str">
        <f>VLOOKUP(A856,'Store Data'!$A:$B,2,0)</f>
        <v>Texas</v>
      </c>
    </row>
    <row r="857" spans="1:14" ht="21" x14ac:dyDescent="0.2">
      <c r="A857" t="s">
        <v>31</v>
      </c>
      <c r="B857" s="3" t="str">
        <f>VLOOKUP(A857,'Store Data'!$E:$F,2,0)</f>
        <v>Honda</v>
      </c>
      <c r="C857" s="10" t="s">
        <v>107</v>
      </c>
      <c r="D857">
        <v>37284</v>
      </c>
      <c r="E857">
        <v>175</v>
      </c>
      <c r="F857">
        <v>164</v>
      </c>
      <c r="G857">
        <v>4.3E-3</v>
      </c>
      <c r="H857">
        <v>115</v>
      </c>
      <c r="I857">
        <v>0.70120000000000005</v>
      </c>
      <c r="J857">
        <v>22</v>
      </c>
      <c r="K857">
        <v>1</v>
      </c>
      <c r="L857" t="s">
        <v>122</v>
      </c>
      <c r="M857" s="9">
        <v>2024</v>
      </c>
      <c r="N857" t="str">
        <f>VLOOKUP(A857,'Store Data'!$A:$B,2,0)</f>
        <v>Texas</v>
      </c>
    </row>
    <row r="858" spans="1:14" ht="21" x14ac:dyDescent="0.2">
      <c r="A858" t="s">
        <v>32</v>
      </c>
      <c r="B858" s="3" t="str">
        <f>VLOOKUP(A858,'Store Data'!$E:$F,2,0)</f>
        <v>Honda</v>
      </c>
      <c r="C858" s="10" t="s">
        <v>107</v>
      </c>
      <c r="D858">
        <v>23421</v>
      </c>
      <c r="E858">
        <v>85</v>
      </c>
      <c r="F858">
        <v>70</v>
      </c>
      <c r="G858">
        <v>2.8999999999999998E-3</v>
      </c>
      <c r="H858">
        <v>62</v>
      </c>
      <c r="I858">
        <v>0.88570000000000004</v>
      </c>
      <c r="J858">
        <v>9</v>
      </c>
      <c r="K858">
        <v>2</v>
      </c>
      <c r="L858" t="s">
        <v>122</v>
      </c>
      <c r="M858" s="9">
        <v>2024</v>
      </c>
      <c r="N858" t="str">
        <f>VLOOKUP(A858,'Store Data'!$A:$B,2,0)</f>
        <v>Northern CA</v>
      </c>
    </row>
    <row r="859" spans="1:14" ht="21" x14ac:dyDescent="0.2">
      <c r="A859" t="s">
        <v>33</v>
      </c>
      <c r="B859" s="3" t="str">
        <f>VLOOKUP(A859,'Store Data'!$E:$F,2,0)</f>
        <v>Honda</v>
      </c>
      <c r="C859" s="10" t="s">
        <v>107</v>
      </c>
      <c r="D859">
        <v>28309</v>
      </c>
      <c r="E859">
        <v>85</v>
      </c>
      <c r="F859">
        <v>75</v>
      </c>
      <c r="G859">
        <v>2.5999999999999999E-3</v>
      </c>
      <c r="H859">
        <v>60</v>
      </c>
      <c r="I859">
        <v>0.8</v>
      </c>
      <c r="J859">
        <v>8</v>
      </c>
      <c r="K859">
        <v>0</v>
      </c>
      <c r="L859" t="s">
        <v>122</v>
      </c>
      <c r="M859" s="9">
        <v>2024</v>
      </c>
      <c r="N859" t="str">
        <f>VLOOKUP(A859,'Store Data'!$A:$B,2,0)</f>
        <v>Southern CA</v>
      </c>
    </row>
    <row r="860" spans="1:14" ht="21" x14ac:dyDescent="0.2">
      <c r="A860" t="s">
        <v>34</v>
      </c>
      <c r="B860" s="3" t="str">
        <f>VLOOKUP(A860,'Store Data'!$E:$F,2,0)</f>
        <v>Hyundai</v>
      </c>
      <c r="C860" s="10" t="s">
        <v>107</v>
      </c>
      <c r="D860">
        <v>12147</v>
      </c>
      <c r="E860">
        <v>47</v>
      </c>
      <c r="F860">
        <v>42</v>
      </c>
      <c r="G860">
        <v>3.3999999999999998E-3</v>
      </c>
      <c r="H860">
        <v>26</v>
      </c>
      <c r="I860">
        <v>0.61899999999999999</v>
      </c>
      <c r="J860">
        <v>3</v>
      </c>
      <c r="K860">
        <v>0</v>
      </c>
      <c r="L860" t="s">
        <v>122</v>
      </c>
      <c r="M860" s="9">
        <v>2024</v>
      </c>
      <c r="N860" t="str">
        <f>VLOOKUP(A860,'Store Data'!$A:$B,2,0)</f>
        <v>Texas</v>
      </c>
    </row>
    <row r="861" spans="1:14" ht="21" x14ac:dyDescent="0.2">
      <c r="A861" t="s">
        <v>35</v>
      </c>
      <c r="B861" s="3" t="str">
        <f>VLOOKUP(A861,'Store Data'!$E:$F,2,0)</f>
        <v>Acura</v>
      </c>
      <c r="C861" s="10" t="s">
        <v>107</v>
      </c>
      <c r="D861">
        <v>8453</v>
      </c>
      <c r="E861">
        <v>41</v>
      </c>
      <c r="F861">
        <v>37</v>
      </c>
      <c r="G861">
        <v>4.3E-3</v>
      </c>
      <c r="H861">
        <v>33</v>
      </c>
      <c r="I861">
        <v>0.89180000000000004</v>
      </c>
      <c r="J861">
        <v>6</v>
      </c>
      <c r="K861">
        <v>0</v>
      </c>
      <c r="L861" t="s">
        <v>122</v>
      </c>
      <c r="M861" s="9">
        <v>2024</v>
      </c>
      <c r="N861" t="str">
        <f>VLOOKUP(A861,'Store Data'!$A:$B,2,0)</f>
        <v>Southern CA</v>
      </c>
    </row>
    <row r="862" spans="1:14" ht="21" x14ac:dyDescent="0.2">
      <c r="A862" t="s">
        <v>36</v>
      </c>
      <c r="B862" s="3" t="str">
        <f>VLOOKUP(A862,'Store Data'!$E:$F,2,0)</f>
        <v>Toyota</v>
      </c>
      <c r="C862" s="10" t="s">
        <v>107</v>
      </c>
      <c r="D862">
        <v>40058</v>
      </c>
      <c r="E862">
        <v>271</v>
      </c>
      <c r="F862">
        <v>243</v>
      </c>
      <c r="G862">
        <v>6.0000000000000001E-3</v>
      </c>
      <c r="H862">
        <v>181</v>
      </c>
      <c r="I862">
        <v>0.74480000000000002</v>
      </c>
      <c r="J862">
        <v>48</v>
      </c>
      <c r="K862">
        <v>4</v>
      </c>
      <c r="L862" t="s">
        <v>122</v>
      </c>
      <c r="M862" s="9">
        <v>2024</v>
      </c>
      <c r="N862" t="str">
        <f>VLOOKUP(A862,'Store Data'!$A:$B,2,0)</f>
        <v>Southern CA</v>
      </c>
    </row>
    <row r="863" spans="1:14" ht="21" x14ac:dyDescent="0.2">
      <c r="A863" t="s">
        <v>37</v>
      </c>
      <c r="B863" s="3" t="str">
        <f>VLOOKUP(A863,'Store Data'!$E:$F,2,0)</f>
        <v>Land Rover</v>
      </c>
      <c r="C863" s="10" t="s">
        <v>107</v>
      </c>
      <c r="D863">
        <v>22928</v>
      </c>
      <c r="E863">
        <v>150</v>
      </c>
      <c r="F863">
        <v>91</v>
      </c>
      <c r="G863">
        <v>3.8999999999999998E-3</v>
      </c>
      <c r="H863">
        <v>74</v>
      </c>
      <c r="I863">
        <v>0.81310000000000004</v>
      </c>
      <c r="J863">
        <v>2</v>
      </c>
      <c r="K863">
        <v>0</v>
      </c>
      <c r="L863" t="s">
        <v>122</v>
      </c>
      <c r="M863" s="9">
        <v>2024</v>
      </c>
      <c r="N863" t="str">
        <f>VLOOKUP(A863,'Store Data'!$A:$B,2,0)</f>
        <v>Arizona</v>
      </c>
    </row>
    <row r="864" spans="1:14" ht="21" x14ac:dyDescent="0.2">
      <c r="A864" t="s">
        <v>39</v>
      </c>
      <c r="B864" s="3" t="str">
        <f>VLOOKUP(A864,'Store Data'!$E:$F,2,0)</f>
        <v>Lexus</v>
      </c>
      <c r="C864" s="10" t="s">
        <v>107</v>
      </c>
      <c r="D864">
        <v>26616</v>
      </c>
      <c r="E864">
        <v>178</v>
      </c>
      <c r="F864">
        <v>166</v>
      </c>
      <c r="G864">
        <v>6.1999999999999998E-3</v>
      </c>
      <c r="H864">
        <v>130</v>
      </c>
      <c r="I864">
        <v>0.78310000000000002</v>
      </c>
      <c r="J864">
        <v>16</v>
      </c>
      <c r="K864">
        <v>2</v>
      </c>
      <c r="L864" t="s">
        <v>122</v>
      </c>
      <c r="M864" s="9">
        <v>2024</v>
      </c>
      <c r="N864" t="str">
        <f>VLOOKUP(A864,'Store Data'!$A:$B,2,0)</f>
        <v>Southern CA</v>
      </c>
    </row>
    <row r="865" spans="1:14" ht="21" x14ac:dyDescent="0.2">
      <c r="A865" t="s">
        <v>38</v>
      </c>
      <c r="B865" s="3" t="str">
        <f>VLOOKUP(A865,'Store Data'!$E:$F,2,0)</f>
        <v>Lexus</v>
      </c>
      <c r="C865" s="10" t="s">
        <v>107</v>
      </c>
      <c r="D865">
        <v>36917</v>
      </c>
      <c r="E865">
        <v>218</v>
      </c>
      <c r="F865">
        <v>187</v>
      </c>
      <c r="G865">
        <v>5.0000000000000001E-3</v>
      </c>
      <c r="H865">
        <v>149</v>
      </c>
      <c r="I865">
        <v>0.79669999999999996</v>
      </c>
      <c r="J865">
        <v>27</v>
      </c>
      <c r="K865">
        <v>2</v>
      </c>
      <c r="L865" t="s">
        <v>122</v>
      </c>
      <c r="M865" s="9">
        <v>2024</v>
      </c>
      <c r="N865" t="str">
        <f>VLOOKUP(A865,'Store Data'!$A:$B,2,0)</f>
        <v>Texas</v>
      </c>
    </row>
    <row r="866" spans="1:14" ht="21" x14ac:dyDescent="0.2">
      <c r="A866" t="s">
        <v>40</v>
      </c>
      <c r="B866" s="3" t="str">
        <f>VLOOKUP(A866,'Store Data'!$E:$F,2,0)</f>
        <v>Lincoln</v>
      </c>
      <c r="C866" s="10" t="s">
        <v>107</v>
      </c>
      <c r="D866">
        <v>7098</v>
      </c>
      <c r="E866">
        <v>16</v>
      </c>
      <c r="F866">
        <v>16</v>
      </c>
      <c r="G866">
        <v>2.2000000000000001E-3</v>
      </c>
      <c r="H866">
        <v>13</v>
      </c>
      <c r="I866">
        <v>0.8125</v>
      </c>
      <c r="J866">
        <v>0</v>
      </c>
      <c r="K866">
        <v>0</v>
      </c>
      <c r="L866" t="s">
        <v>122</v>
      </c>
      <c r="M866" s="9">
        <v>2024</v>
      </c>
      <c r="N866" t="str">
        <f>VLOOKUP(A866,'Store Data'!$A:$B,2,0)</f>
        <v>Orange County</v>
      </c>
    </row>
    <row r="867" spans="1:14" ht="21" x14ac:dyDescent="0.2">
      <c r="A867" t="s">
        <v>44</v>
      </c>
      <c r="B867" s="3" t="str">
        <f>VLOOKUP(A867,'Store Data'!$E:$F,2,0)</f>
        <v>MINI</v>
      </c>
      <c r="C867" s="10" t="s">
        <v>107</v>
      </c>
      <c r="D867">
        <v>11277</v>
      </c>
      <c r="E867">
        <v>47</v>
      </c>
      <c r="F867">
        <v>41</v>
      </c>
      <c r="G867">
        <v>3.5999999999999999E-3</v>
      </c>
      <c r="H867">
        <v>27</v>
      </c>
      <c r="I867">
        <v>0.65849999999999997</v>
      </c>
      <c r="J867">
        <v>4</v>
      </c>
      <c r="K867">
        <v>0</v>
      </c>
      <c r="L867" t="s">
        <v>122</v>
      </c>
      <c r="M867" s="9">
        <v>2024</v>
      </c>
      <c r="N867" t="str">
        <f>VLOOKUP(A867,'Store Data'!$A:$B,2,0)</f>
        <v>Arizona</v>
      </c>
    </row>
    <row r="868" spans="1:14" ht="21" x14ac:dyDescent="0.2">
      <c r="A868" t="s">
        <v>45</v>
      </c>
      <c r="B868" s="3" t="str">
        <f>VLOOKUP(A868,'Store Data'!$E:$F,2,0)</f>
        <v>MINI</v>
      </c>
      <c r="C868" s="10" t="s">
        <v>107</v>
      </c>
      <c r="D868">
        <v>8477</v>
      </c>
      <c r="E868">
        <v>22</v>
      </c>
      <c r="F868">
        <v>20</v>
      </c>
      <c r="G868">
        <v>2.3E-3</v>
      </c>
      <c r="H868">
        <v>15</v>
      </c>
      <c r="I868">
        <v>0.75</v>
      </c>
      <c r="J868">
        <v>2</v>
      </c>
      <c r="K868">
        <v>0</v>
      </c>
      <c r="L868" t="s">
        <v>122</v>
      </c>
      <c r="M868" s="9">
        <v>2024</v>
      </c>
      <c r="N868" t="str">
        <f>VLOOKUP(A868,'Store Data'!$A:$B,2,0)</f>
        <v>Southern CA</v>
      </c>
    </row>
    <row r="869" spans="1:14" ht="21" x14ac:dyDescent="0.2">
      <c r="A869" t="s">
        <v>48</v>
      </c>
      <c r="B869" s="3" t="str">
        <f>VLOOKUP(A869,'Store Data'!$E:$F,2,0)</f>
        <v>MINI</v>
      </c>
      <c r="C869" s="10" t="s">
        <v>107</v>
      </c>
      <c r="D869">
        <v>11395</v>
      </c>
      <c r="E869">
        <v>23</v>
      </c>
      <c r="F869">
        <v>17</v>
      </c>
      <c r="G869">
        <v>1.4E-3</v>
      </c>
      <c r="H869">
        <v>10</v>
      </c>
      <c r="I869">
        <v>0.58819999999999995</v>
      </c>
      <c r="J869">
        <v>0</v>
      </c>
      <c r="K869">
        <v>0</v>
      </c>
      <c r="L869" t="s">
        <v>122</v>
      </c>
      <c r="M869" s="9">
        <v>2024</v>
      </c>
      <c r="N869" t="str">
        <f>VLOOKUP(A869,'Store Data'!$A:$B,2,0)</f>
        <v>Northern CA</v>
      </c>
    </row>
    <row r="870" spans="1:14" ht="21" x14ac:dyDescent="0.2">
      <c r="A870" t="s">
        <v>53</v>
      </c>
      <c r="B870" s="3" t="str">
        <f>VLOOKUP(A870,'Store Data'!$E:$F,2,0)</f>
        <v>MINI</v>
      </c>
      <c r="C870" s="10" t="s">
        <v>107</v>
      </c>
      <c r="D870">
        <v>8683</v>
      </c>
      <c r="E870">
        <v>16</v>
      </c>
      <c r="F870">
        <v>14</v>
      </c>
      <c r="G870">
        <v>1.6000000000000001E-3</v>
      </c>
      <c r="H870">
        <v>12</v>
      </c>
      <c r="I870">
        <v>0.85709999999999997</v>
      </c>
      <c r="J870">
        <v>1</v>
      </c>
      <c r="K870">
        <v>0</v>
      </c>
      <c r="L870" t="s">
        <v>122</v>
      </c>
      <c r="M870" s="9">
        <v>2024</v>
      </c>
      <c r="N870" t="str">
        <f>VLOOKUP(A870,'Store Data'!$A:$B,2,0)</f>
        <v>Orange County</v>
      </c>
    </row>
    <row r="871" spans="1:14" ht="21" x14ac:dyDescent="0.2">
      <c r="A871" t="s">
        <v>58</v>
      </c>
      <c r="B871" s="3" t="str">
        <f>VLOOKUP(A871,'Store Data'!$E:$F,2,0)</f>
        <v>MINI</v>
      </c>
      <c r="C871" s="10" t="s">
        <v>107</v>
      </c>
      <c r="D871">
        <v>11733</v>
      </c>
      <c r="E871">
        <v>49</v>
      </c>
      <c r="F871">
        <v>37</v>
      </c>
      <c r="G871">
        <v>3.0999999999999999E-3</v>
      </c>
      <c r="H871">
        <v>26</v>
      </c>
      <c r="I871">
        <v>0.70269999999999999</v>
      </c>
      <c r="J871">
        <v>2</v>
      </c>
      <c r="K871">
        <v>0</v>
      </c>
      <c r="L871" t="s">
        <v>122</v>
      </c>
      <c r="M871" s="9">
        <v>2024</v>
      </c>
      <c r="N871" t="str">
        <f>VLOOKUP(A871,'Store Data'!$A:$B,2,0)</f>
        <v>Southern CA</v>
      </c>
    </row>
    <row r="872" spans="1:14" ht="21" x14ac:dyDescent="0.2">
      <c r="A872" t="s">
        <v>41</v>
      </c>
      <c r="B872" s="3" t="str">
        <f>VLOOKUP(A872,'Store Data'!$E:$F,2,0)</f>
        <v>Mazda</v>
      </c>
      <c r="C872" s="10" t="s">
        <v>107</v>
      </c>
      <c r="D872">
        <v>29587</v>
      </c>
      <c r="E872">
        <v>97</v>
      </c>
      <c r="F872">
        <v>75</v>
      </c>
      <c r="G872">
        <v>2.5000000000000001E-3</v>
      </c>
      <c r="H872">
        <v>50</v>
      </c>
      <c r="I872">
        <v>0.66659999999999997</v>
      </c>
      <c r="J872">
        <v>6</v>
      </c>
      <c r="K872">
        <v>0</v>
      </c>
      <c r="L872" t="s">
        <v>122</v>
      </c>
      <c r="M872" s="9">
        <v>2024</v>
      </c>
      <c r="N872" t="str">
        <f>VLOOKUP(A872,'Store Data'!$A:$B,2,0)</f>
        <v>Southern CA</v>
      </c>
    </row>
    <row r="873" spans="1:14" ht="21" x14ac:dyDescent="0.2">
      <c r="A873" t="s">
        <v>42</v>
      </c>
      <c r="B873" s="3" t="str">
        <f>VLOOKUP(A873,'Store Data'!$E:$F,2,0)</f>
        <v>Mercedes-Benz</v>
      </c>
      <c r="C873" s="10" t="s">
        <v>107</v>
      </c>
      <c r="D873">
        <v>39443</v>
      </c>
      <c r="E873">
        <v>106</v>
      </c>
      <c r="F873">
        <v>87</v>
      </c>
      <c r="G873">
        <v>2.2000000000000001E-3</v>
      </c>
      <c r="H873">
        <v>73</v>
      </c>
      <c r="I873">
        <v>0.83899999999999997</v>
      </c>
      <c r="J873">
        <v>4</v>
      </c>
      <c r="K873">
        <v>1</v>
      </c>
      <c r="L873" t="s">
        <v>122</v>
      </c>
      <c r="M873" s="9">
        <v>2024</v>
      </c>
      <c r="N873" t="str">
        <f>VLOOKUP(A873,'Store Data'!$A:$B,2,0)</f>
        <v>Arizona</v>
      </c>
    </row>
    <row r="874" spans="1:14" ht="21" x14ac:dyDescent="0.2">
      <c r="A874" t="s">
        <v>43</v>
      </c>
      <c r="B874" s="3" t="str">
        <f>VLOOKUP(A874,'Store Data'!$E:$F,2,0)</f>
        <v>Mercedes-Benz</v>
      </c>
      <c r="C874" s="10" t="s">
        <v>107</v>
      </c>
      <c r="D874">
        <v>37838</v>
      </c>
      <c r="E874">
        <v>97</v>
      </c>
      <c r="F874">
        <v>80</v>
      </c>
      <c r="G874">
        <v>2.0999999999999999E-3</v>
      </c>
      <c r="H874">
        <v>68</v>
      </c>
      <c r="I874">
        <v>0.85</v>
      </c>
      <c r="J874">
        <v>4</v>
      </c>
      <c r="K874">
        <v>1</v>
      </c>
      <c r="L874" t="s">
        <v>122</v>
      </c>
      <c r="M874" s="9">
        <v>2024</v>
      </c>
      <c r="N874" t="str">
        <f>VLOOKUP(A874,'Store Data'!$A:$B,2,0)</f>
        <v>Southern CA</v>
      </c>
    </row>
    <row r="875" spans="1:14" ht="21" x14ac:dyDescent="0.2">
      <c r="A875" t="s">
        <v>130</v>
      </c>
      <c r="B875" s="3" t="str">
        <f>VLOOKUP(A875,'Store Data'!$E:$F,2,0)</f>
        <v>Group</v>
      </c>
      <c r="C875" s="10" t="s">
        <v>107</v>
      </c>
      <c r="D875">
        <v>31761</v>
      </c>
      <c r="E875">
        <v>25</v>
      </c>
      <c r="F875">
        <v>19</v>
      </c>
      <c r="G875">
        <v>5.0000000000000001E-4</v>
      </c>
      <c r="H875">
        <v>9</v>
      </c>
      <c r="I875">
        <v>0.47360000000000002</v>
      </c>
      <c r="J875">
        <v>0</v>
      </c>
      <c r="K875">
        <v>1</v>
      </c>
      <c r="L875" t="s">
        <v>122</v>
      </c>
      <c r="M875" s="9">
        <v>2024</v>
      </c>
      <c r="N875" t="str">
        <f>VLOOKUP(A875,'Store Data'!$A:$B,2,0)</f>
        <v>Arizona</v>
      </c>
    </row>
    <row r="876" spans="1:14" ht="21" x14ac:dyDescent="0.2">
      <c r="A876" t="s">
        <v>60</v>
      </c>
      <c r="B876" s="3" t="str">
        <f>VLOOKUP(A876,'Store Data'!$E:$F,2,0)</f>
        <v>BMW</v>
      </c>
      <c r="C876" s="10" t="s">
        <v>107</v>
      </c>
      <c r="D876">
        <v>40761</v>
      </c>
      <c r="E876">
        <v>114</v>
      </c>
      <c r="F876">
        <v>111</v>
      </c>
      <c r="G876">
        <v>2.7000000000000001E-3</v>
      </c>
      <c r="H876">
        <v>96</v>
      </c>
      <c r="I876">
        <v>0.86480000000000001</v>
      </c>
      <c r="J876">
        <v>18</v>
      </c>
      <c r="K876">
        <v>0</v>
      </c>
      <c r="L876" t="s">
        <v>122</v>
      </c>
      <c r="M876" s="9">
        <v>2024</v>
      </c>
      <c r="N876" t="str">
        <f>VLOOKUP(A876,'Store Data'!$A:$B,2,0)</f>
        <v>Northern CA</v>
      </c>
    </row>
    <row r="877" spans="1:14" ht="21" x14ac:dyDescent="0.2">
      <c r="A877" t="s">
        <v>62</v>
      </c>
      <c r="B877" s="3" t="str">
        <f>VLOOKUP(A877,'Store Data'!$E:$F,2,0)</f>
        <v>Porsche</v>
      </c>
      <c r="C877" s="10" t="s">
        <v>107</v>
      </c>
      <c r="D877">
        <v>34053</v>
      </c>
      <c r="E877">
        <v>103</v>
      </c>
      <c r="F877">
        <v>86</v>
      </c>
      <c r="G877">
        <v>2.5000000000000001E-3</v>
      </c>
      <c r="H877">
        <v>61</v>
      </c>
      <c r="I877">
        <v>0.70930000000000004</v>
      </c>
      <c r="J877">
        <v>1</v>
      </c>
      <c r="K877">
        <v>0</v>
      </c>
      <c r="L877" t="s">
        <v>122</v>
      </c>
      <c r="M877" s="9">
        <v>2024</v>
      </c>
      <c r="N877" t="str">
        <f>VLOOKUP(A877,'Store Data'!$A:$B,2,0)</f>
        <v>Arizona</v>
      </c>
    </row>
    <row r="878" spans="1:14" ht="21" x14ac:dyDescent="0.2">
      <c r="A878" t="s">
        <v>64</v>
      </c>
      <c r="B878" s="3" t="str">
        <f>VLOOKUP(A878,'Store Data'!$E:$F,2,0)</f>
        <v>Porsche</v>
      </c>
      <c r="C878" s="10" t="s">
        <v>107</v>
      </c>
      <c r="D878">
        <v>23322</v>
      </c>
      <c r="E878">
        <v>47</v>
      </c>
      <c r="F878">
        <v>41</v>
      </c>
      <c r="G878">
        <v>1.6999999999999999E-3</v>
      </c>
      <c r="H878">
        <v>38</v>
      </c>
      <c r="I878">
        <v>0.92679999999999996</v>
      </c>
      <c r="J878">
        <v>3</v>
      </c>
      <c r="K878">
        <v>0</v>
      </c>
      <c r="L878" t="s">
        <v>122</v>
      </c>
      <c r="M878" s="9">
        <v>2024</v>
      </c>
      <c r="N878" t="str">
        <f>VLOOKUP(A878,'Store Data'!$A:$B,2,0)</f>
        <v>Northern CA</v>
      </c>
    </row>
    <row r="879" spans="1:14" ht="21" x14ac:dyDescent="0.2">
      <c r="A879" t="s">
        <v>66</v>
      </c>
      <c r="B879" s="3" t="str">
        <f>VLOOKUP(A879,'Store Data'!$E:$F,2,0)</f>
        <v>Honda</v>
      </c>
      <c r="C879" s="10" t="s">
        <v>107</v>
      </c>
      <c r="D879">
        <v>51587</v>
      </c>
      <c r="E879">
        <v>221</v>
      </c>
      <c r="F879">
        <v>203</v>
      </c>
      <c r="G879">
        <v>3.8999999999999998E-3</v>
      </c>
      <c r="H879">
        <v>163</v>
      </c>
      <c r="I879">
        <v>0.80289999999999995</v>
      </c>
      <c r="J879">
        <v>30</v>
      </c>
      <c r="K879">
        <v>0</v>
      </c>
      <c r="L879" t="s">
        <v>122</v>
      </c>
      <c r="M879" s="9">
        <v>2024</v>
      </c>
      <c r="N879" t="str">
        <f>VLOOKUP(A879,'Store Data'!$A:$B,2,0)</f>
        <v>Texas</v>
      </c>
    </row>
    <row r="880" spans="1:14" ht="21" x14ac:dyDescent="0.2">
      <c r="A880" t="s">
        <v>67</v>
      </c>
      <c r="B880" s="3" t="str">
        <f>VLOOKUP(A880,'Store Data'!$E:$F,2,0)</f>
        <v>Hyundai</v>
      </c>
      <c r="C880" s="10" t="s">
        <v>107</v>
      </c>
      <c r="D880">
        <v>24140</v>
      </c>
      <c r="E880">
        <v>189</v>
      </c>
      <c r="F880">
        <v>160</v>
      </c>
      <c r="G880">
        <v>6.6E-3</v>
      </c>
      <c r="H880">
        <v>113</v>
      </c>
      <c r="I880">
        <v>0.70620000000000005</v>
      </c>
      <c r="J880">
        <v>15</v>
      </c>
      <c r="K880">
        <v>0</v>
      </c>
      <c r="L880" t="s">
        <v>122</v>
      </c>
      <c r="M880" s="9">
        <v>2024</v>
      </c>
      <c r="N880" t="str">
        <f>VLOOKUP(A880,'Store Data'!$A:$B,2,0)</f>
        <v>Texas</v>
      </c>
    </row>
    <row r="881" spans="1:14" ht="21" x14ac:dyDescent="0.2">
      <c r="A881" t="s">
        <v>68</v>
      </c>
      <c r="B881" s="3" t="str">
        <f>VLOOKUP(A881,'Store Data'!$E:$F,2,0)</f>
        <v>Toyota</v>
      </c>
      <c r="C881" s="10" t="s">
        <v>107</v>
      </c>
      <c r="D881">
        <v>45637</v>
      </c>
      <c r="E881">
        <v>293</v>
      </c>
      <c r="F881">
        <v>228</v>
      </c>
      <c r="G881">
        <v>4.8999999999999998E-3</v>
      </c>
      <c r="H881">
        <v>129</v>
      </c>
      <c r="I881">
        <v>0.56569999999999998</v>
      </c>
      <c r="J881">
        <v>1</v>
      </c>
      <c r="K881">
        <v>1</v>
      </c>
      <c r="L881" t="s">
        <v>122</v>
      </c>
      <c r="M881" s="9">
        <v>2024</v>
      </c>
      <c r="N881" t="str">
        <f>VLOOKUP(A881,'Store Data'!$A:$B,2,0)</f>
        <v>Texas</v>
      </c>
    </row>
    <row r="882" spans="1:14" ht="21" x14ac:dyDescent="0.2">
      <c r="A882" t="s">
        <v>69</v>
      </c>
      <c r="B882" s="3" t="str">
        <f>VLOOKUP(A882,'Store Data'!$E:$F,2,0)</f>
        <v>Maserati</v>
      </c>
      <c r="C882" s="10" t="s">
        <v>107</v>
      </c>
      <c r="D882">
        <v>15851</v>
      </c>
      <c r="E882">
        <v>15</v>
      </c>
      <c r="F882">
        <v>14</v>
      </c>
      <c r="G882">
        <v>8.0000000000000004E-4</v>
      </c>
      <c r="H882">
        <v>12</v>
      </c>
      <c r="I882">
        <v>0.85709999999999997</v>
      </c>
      <c r="J882">
        <v>0</v>
      </c>
      <c r="K882">
        <v>0</v>
      </c>
      <c r="L882" t="s">
        <v>122</v>
      </c>
      <c r="M882" s="9">
        <v>2024</v>
      </c>
      <c r="N882" t="str">
        <f>VLOOKUP(A882,'Store Data'!$A:$B,2,0)</f>
        <v>Arizona</v>
      </c>
    </row>
    <row r="883" spans="1:14" ht="21" x14ac:dyDescent="0.2">
      <c r="A883" t="s">
        <v>70</v>
      </c>
      <c r="B883" s="3" t="str">
        <f>VLOOKUP(A883,'Store Data'!$E:$F,2,0)</f>
        <v>Subaru</v>
      </c>
      <c r="C883" s="10" t="s">
        <v>107</v>
      </c>
      <c r="D883">
        <v>20171</v>
      </c>
      <c r="E883">
        <v>77</v>
      </c>
      <c r="F883">
        <v>58</v>
      </c>
      <c r="G883">
        <v>2.8E-3</v>
      </c>
      <c r="H883">
        <v>44</v>
      </c>
      <c r="I883">
        <v>0.75860000000000005</v>
      </c>
      <c r="J883">
        <v>4</v>
      </c>
      <c r="K883">
        <v>0</v>
      </c>
      <c r="L883" t="s">
        <v>122</v>
      </c>
      <c r="M883" s="9">
        <v>2024</v>
      </c>
      <c r="N883" t="str">
        <f>VLOOKUP(A883,'Store Data'!$A:$B,2,0)</f>
        <v>Orange County</v>
      </c>
    </row>
    <row r="884" spans="1:14" ht="21" x14ac:dyDescent="0.2">
      <c r="A884" t="s">
        <v>73</v>
      </c>
      <c r="B884" s="3" t="str">
        <f>VLOOKUP(A884,'Store Data'!$E:$F,2,0)</f>
        <v>Toyota</v>
      </c>
      <c r="C884" s="10" t="s">
        <v>107</v>
      </c>
      <c r="D884">
        <v>25921</v>
      </c>
      <c r="E884">
        <v>146</v>
      </c>
      <c r="F884">
        <v>134</v>
      </c>
      <c r="G884">
        <v>5.1000000000000004E-3</v>
      </c>
      <c r="H884">
        <v>110</v>
      </c>
      <c r="I884">
        <v>0.82079999999999997</v>
      </c>
      <c r="J884">
        <v>21</v>
      </c>
      <c r="K884">
        <v>1</v>
      </c>
      <c r="L884" t="s">
        <v>122</v>
      </c>
      <c r="M884" s="9">
        <v>2024</v>
      </c>
      <c r="N884" t="str">
        <f>VLOOKUP(A884,'Store Data'!$A:$B,2,0)</f>
        <v>Northern CA</v>
      </c>
    </row>
    <row r="885" spans="1:14" ht="21" x14ac:dyDescent="0.2">
      <c r="A885" t="s">
        <v>75</v>
      </c>
      <c r="B885" s="3" t="str">
        <f>VLOOKUP(A885,'Store Data'!$E:$F,2,0)</f>
        <v>Toyota</v>
      </c>
      <c r="C885" s="10" t="s">
        <v>107</v>
      </c>
      <c r="D885">
        <v>31861</v>
      </c>
      <c r="E885">
        <v>155</v>
      </c>
      <c r="F885">
        <v>134</v>
      </c>
      <c r="G885">
        <v>4.1999999999999997E-3</v>
      </c>
      <c r="H885">
        <v>104</v>
      </c>
      <c r="I885">
        <v>0.77610000000000001</v>
      </c>
      <c r="J885">
        <v>14</v>
      </c>
      <c r="K885">
        <v>0</v>
      </c>
      <c r="L885" t="s">
        <v>122</v>
      </c>
      <c r="M885" s="9">
        <v>2024</v>
      </c>
      <c r="N885" t="str">
        <f>VLOOKUP(A885,'Store Data'!$A:$B,2,0)</f>
        <v>Texas</v>
      </c>
    </row>
    <row r="886" spans="1:14" ht="21" x14ac:dyDescent="0.2">
      <c r="A886" t="s">
        <v>77</v>
      </c>
      <c r="B886" s="3" t="str">
        <f>VLOOKUP(A886,'Store Data'!$E:$F,2,0)</f>
        <v>Toyota</v>
      </c>
      <c r="C886" s="10" t="s">
        <v>107</v>
      </c>
      <c r="D886">
        <v>31634</v>
      </c>
      <c r="E886">
        <v>124</v>
      </c>
      <c r="F886">
        <v>110</v>
      </c>
      <c r="G886">
        <v>3.3999999999999998E-3</v>
      </c>
      <c r="H886">
        <v>75</v>
      </c>
      <c r="I886">
        <v>0.68179999999999996</v>
      </c>
      <c r="J886">
        <v>14</v>
      </c>
      <c r="K886">
        <v>2</v>
      </c>
      <c r="L886" t="s">
        <v>122</v>
      </c>
      <c r="M886" s="9">
        <v>2024</v>
      </c>
      <c r="N886" t="str">
        <f>VLOOKUP(A886,'Store Data'!$A:$B,2,0)</f>
        <v>Arizona</v>
      </c>
    </row>
    <row r="887" spans="1:14" ht="21" x14ac:dyDescent="0.2">
      <c r="A887" t="s">
        <v>79</v>
      </c>
      <c r="B887" s="3" t="str">
        <f>VLOOKUP(A887,'Store Data'!$E:$F,2,0)</f>
        <v>Volkswagen</v>
      </c>
      <c r="C887" s="10" t="s">
        <v>107</v>
      </c>
      <c r="D887">
        <v>17404</v>
      </c>
      <c r="E887">
        <v>44</v>
      </c>
      <c r="F887">
        <v>30</v>
      </c>
      <c r="G887">
        <v>1.6999999999999999E-3</v>
      </c>
      <c r="H887">
        <v>22</v>
      </c>
      <c r="I887">
        <v>0.73329999999999995</v>
      </c>
      <c r="J887">
        <v>0</v>
      </c>
      <c r="K887">
        <v>0</v>
      </c>
      <c r="L887" t="s">
        <v>122</v>
      </c>
      <c r="M887" s="9">
        <v>2024</v>
      </c>
      <c r="N887" t="str">
        <f>VLOOKUP(A887,'Store Data'!$A:$B,2,0)</f>
        <v>Arizona</v>
      </c>
    </row>
    <row r="888" spans="1:14" ht="21" x14ac:dyDescent="0.2">
      <c r="A888" t="s">
        <v>81</v>
      </c>
      <c r="B888" s="3" t="str">
        <f>VLOOKUP(A888,'Store Data'!$E:$F,2,0)</f>
        <v>Volkswagen</v>
      </c>
      <c r="C888" s="10" t="s">
        <v>107</v>
      </c>
      <c r="D888">
        <v>19627</v>
      </c>
      <c r="E888">
        <v>45</v>
      </c>
      <c r="F888">
        <v>40</v>
      </c>
      <c r="G888">
        <v>2E-3</v>
      </c>
      <c r="H888">
        <v>25</v>
      </c>
      <c r="I888">
        <v>0.625</v>
      </c>
      <c r="J888">
        <v>0</v>
      </c>
      <c r="K888">
        <v>0</v>
      </c>
      <c r="L888" t="s">
        <v>122</v>
      </c>
      <c r="M888" s="9">
        <v>2024</v>
      </c>
      <c r="N888" t="str">
        <f>VLOOKUP(A888,'Store Data'!$A:$B,2,0)</f>
        <v>Orange County</v>
      </c>
    </row>
    <row r="889" spans="1:14" ht="21" x14ac:dyDescent="0.2">
      <c r="A889" t="s">
        <v>11</v>
      </c>
      <c r="B889" s="3" t="str">
        <f>VLOOKUP(A889,'Store Data'!$E:$F,2,0)</f>
        <v>Acura</v>
      </c>
      <c r="C889" s="10" t="s">
        <v>107</v>
      </c>
      <c r="D889">
        <v>18333</v>
      </c>
      <c r="E889">
        <v>69</v>
      </c>
      <c r="F889">
        <v>64</v>
      </c>
      <c r="G889">
        <v>3.3999999999999998E-3</v>
      </c>
      <c r="H889">
        <v>32</v>
      </c>
      <c r="I889">
        <v>0.5</v>
      </c>
      <c r="J889">
        <v>4</v>
      </c>
      <c r="K889">
        <v>0</v>
      </c>
      <c r="L889" t="s">
        <v>1</v>
      </c>
      <c r="M889" s="9">
        <v>2024</v>
      </c>
      <c r="N889" t="str">
        <f>VLOOKUP(A889,'Store Data'!$A:$B,2,0)</f>
        <v>Arizona</v>
      </c>
    </row>
    <row r="890" spans="1:14" ht="21" x14ac:dyDescent="0.2">
      <c r="A890" t="s">
        <v>16</v>
      </c>
      <c r="B890" s="3" t="str">
        <f>VLOOKUP(A890,'Store Data'!$E:$F,2,0)</f>
        <v>Acura</v>
      </c>
      <c r="C890" s="10" t="s">
        <v>107</v>
      </c>
      <c r="D890">
        <v>7664</v>
      </c>
      <c r="E890">
        <v>37</v>
      </c>
      <c r="F890">
        <v>25</v>
      </c>
      <c r="G890">
        <v>3.2000000000000002E-3</v>
      </c>
      <c r="H890">
        <v>22</v>
      </c>
      <c r="I890">
        <v>0.88</v>
      </c>
      <c r="J890">
        <v>6</v>
      </c>
      <c r="K890">
        <v>0</v>
      </c>
      <c r="L890" t="s">
        <v>1</v>
      </c>
      <c r="M890" s="9">
        <v>2024</v>
      </c>
      <c r="N890" t="str">
        <f>VLOOKUP(A890,'Store Data'!$A:$B,2,0)</f>
        <v>Southern CA</v>
      </c>
    </row>
    <row r="891" spans="1:14" ht="21" x14ac:dyDescent="0.2">
      <c r="A891" t="s">
        <v>17</v>
      </c>
      <c r="B891" s="3" t="str">
        <f>VLOOKUP(A891,'Store Data'!$E:$F,2,0)</f>
        <v>Audi</v>
      </c>
      <c r="C891" s="10" t="s">
        <v>107</v>
      </c>
      <c r="D891">
        <v>13416</v>
      </c>
      <c r="E891">
        <v>51</v>
      </c>
      <c r="F891">
        <v>41</v>
      </c>
      <c r="G891">
        <v>3.0000000000000001E-3</v>
      </c>
      <c r="H891">
        <v>31</v>
      </c>
      <c r="I891">
        <v>0.75600000000000001</v>
      </c>
      <c r="J891">
        <v>5</v>
      </c>
      <c r="K891">
        <v>0</v>
      </c>
      <c r="L891" t="s">
        <v>1</v>
      </c>
      <c r="M891" s="9">
        <v>2024</v>
      </c>
      <c r="N891" t="str">
        <f>VLOOKUP(A891,'Store Data'!$A:$B,2,0)</f>
        <v>Arizona</v>
      </c>
    </row>
    <row r="892" spans="1:14" ht="21" x14ac:dyDescent="0.2">
      <c r="A892" t="s">
        <v>18</v>
      </c>
      <c r="B892" s="3" t="str">
        <f>VLOOKUP(A892,'Store Data'!$E:$F,2,0)</f>
        <v>Audi</v>
      </c>
      <c r="C892" s="10" t="s">
        <v>107</v>
      </c>
      <c r="D892">
        <v>12092</v>
      </c>
      <c r="E892">
        <v>40</v>
      </c>
      <c r="F892">
        <v>33</v>
      </c>
      <c r="G892">
        <v>2.7000000000000001E-3</v>
      </c>
      <c r="H892">
        <v>22</v>
      </c>
      <c r="I892">
        <v>0.66659999999999997</v>
      </c>
      <c r="J892">
        <v>1</v>
      </c>
      <c r="K892">
        <v>0</v>
      </c>
      <c r="L892" t="s">
        <v>1</v>
      </c>
      <c r="M892" s="9">
        <v>2024</v>
      </c>
      <c r="N892" t="str">
        <f>VLOOKUP(A892,'Store Data'!$A:$B,2,0)</f>
        <v>Southern CA</v>
      </c>
    </row>
    <row r="893" spans="1:14" ht="21" x14ac:dyDescent="0.2">
      <c r="A893" t="s">
        <v>19</v>
      </c>
      <c r="B893" s="3" t="str">
        <f>VLOOKUP(A893,'Store Data'!$E:$F,2,0)</f>
        <v>Audi</v>
      </c>
      <c r="C893" s="10" t="s">
        <v>107</v>
      </c>
      <c r="D893">
        <v>9558</v>
      </c>
      <c r="E893">
        <v>35</v>
      </c>
      <c r="F893">
        <v>30</v>
      </c>
      <c r="G893">
        <v>3.0999999999999999E-3</v>
      </c>
      <c r="H893">
        <v>24</v>
      </c>
      <c r="I893">
        <v>0.8</v>
      </c>
      <c r="J893">
        <v>1</v>
      </c>
      <c r="K893">
        <v>0</v>
      </c>
      <c r="L893" t="s">
        <v>1</v>
      </c>
      <c r="M893" s="9">
        <v>2024</v>
      </c>
      <c r="N893" t="str">
        <f>VLOOKUP(A893,'Store Data'!$A:$B,2,0)</f>
        <v>Orange County</v>
      </c>
    </row>
    <row r="894" spans="1:14" ht="21" x14ac:dyDescent="0.2">
      <c r="A894" t="s">
        <v>20</v>
      </c>
      <c r="B894" s="3" t="str">
        <f>VLOOKUP(A894,'Store Data'!$E:$F,2,0)</f>
        <v>Audi</v>
      </c>
      <c r="C894" s="10" t="s">
        <v>107</v>
      </c>
      <c r="D894">
        <v>24766</v>
      </c>
      <c r="E894">
        <v>96</v>
      </c>
      <c r="F894">
        <v>71</v>
      </c>
      <c r="G894">
        <v>2.8E-3</v>
      </c>
      <c r="H894">
        <v>59</v>
      </c>
      <c r="I894">
        <v>0.83089999999999997</v>
      </c>
      <c r="J894">
        <v>4</v>
      </c>
      <c r="K894">
        <v>0</v>
      </c>
      <c r="L894" t="s">
        <v>1</v>
      </c>
      <c r="M894" s="9">
        <v>2024</v>
      </c>
      <c r="N894" t="str">
        <f>VLOOKUP(A894,'Store Data'!$A:$B,2,0)</f>
        <v>Arizona</v>
      </c>
    </row>
    <row r="895" spans="1:14" ht="21" x14ac:dyDescent="0.2">
      <c r="A895" t="s">
        <v>110</v>
      </c>
      <c r="B895" s="3" t="str">
        <f>VLOOKUP(A895,'Store Data'!$E:$F,2,0)</f>
        <v>Audi</v>
      </c>
      <c r="C895" s="10" t="s">
        <v>107</v>
      </c>
      <c r="D895">
        <v>29436</v>
      </c>
      <c r="E895">
        <v>149</v>
      </c>
      <c r="F895">
        <v>137</v>
      </c>
      <c r="G895">
        <v>4.5999999999999999E-3</v>
      </c>
      <c r="H895">
        <v>121</v>
      </c>
      <c r="I895">
        <v>0.88319999999999999</v>
      </c>
      <c r="J895">
        <v>29</v>
      </c>
      <c r="K895">
        <v>1</v>
      </c>
      <c r="L895" t="s">
        <v>1</v>
      </c>
      <c r="M895" s="9">
        <v>2024</v>
      </c>
      <c r="N895" t="str">
        <f>VLOOKUP(A895,'Store Data'!$A:$B,2,0)</f>
        <v>Northern CA</v>
      </c>
    </row>
    <row r="896" spans="1:14" ht="21" x14ac:dyDescent="0.2">
      <c r="A896" t="s">
        <v>21</v>
      </c>
      <c r="B896" s="3" t="str">
        <f>VLOOKUP(A896,'Store Data'!$E:$F,2,0)</f>
        <v>Audi</v>
      </c>
      <c r="C896" s="10" t="s">
        <v>107</v>
      </c>
      <c r="D896">
        <v>13229</v>
      </c>
      <c r="E896">
        <v>50</v>
      </c>
      <c r="F896">
        <v>39</v>
      </c>
      <c r="G896">
        <v>2.8999999999999998E-3</v>
      </c>
      <c r="H896">
        <v>29</v>
      </c>
      <c r="I896">
        <v>0.74350000000000005</v>
      </c>
      <c r="J896">
        <v>1</v>
      </c>
      <c r="K896">
        <v>0</v>
      </c>
      <c r="L896" t="s">
        <v>1</v>
      </c>
      <c r="M896" s="9">
        <v>2024</v>
      </c>
      <c r="N896" t="str">
        <f>VLOOKUP(A896,'Store Data'!$A:$B,2,0)</f>
        <v>Orange County</v>
      </c>
    </row>
    <row r="897" spans="1:14" ht="21" x14ac:dyDescent="0.2">
      <c r="A897" t="s">
        <v>22</v>
      </c>
      <c r="B897" s="3" t="str">
        <f>VLOOKUP(A897,'Store Data'!$E:$F,2,0)</f>
        <v>BMW</v>
      </c>
      <c r="C897" s="10" t="s">
        <v>107</v>
      </c>
      <c r="D897">
        <v>40443</v>
      </c>
      <c r="E897">
        <v>188</v>
      </c>
      <c r="F897">
        <v>167</v>
      </c>
      <c r="G897">
        <v>4.1000000000000003E-3</v>
      </c>
      <c r="H897">
        <v>134</v>
      </c>
      <c r="I897">
        <v>0.80230000000000001</v>
      </c>
      <c r="J897">
        <v>24</v>
      </c>
      <c r="K897">
        <v>3</v>
      </c>
      <c r="L897" t="s">
        <v>1</v>
      </c>
      <c r="M897" s="9">
        <v>2024</v>
      </c>
      <c r="N897" t="str">
        <f>VLOOKUP(A897,'Store Data'!$A:$B,2,0)</f>
        <v>Arizona</v>
      </c>
    </row>
    <row r="898" spans="1:14" ht="21" x14ac:dyDescent="0.2">
      <c r="A898" t="s">
        <v>23</v>
      </c>
      <c r="B898" s="3" t="str">
        <f>VLOOKUP(A898,'Store Data'!$E:$F,2,0)</f>
        <v>BMW</v>
      </c>
      <c r="C898" s="10" t="s">
        <v>107</v>
      </c>
      <c r="D898">
        <v>54700</v>
      </c>
      <c r="E898">
        <v>200</v>
      </c>
      <c r="F898">
        <v>172</v>
      </c>
      <c r="G898">
        <v>3.0999999999999999E-3</v>
      </c>
      <c r="H898">
        <v>138</v>
      </c>
      <c r="I898">
        <v>0.80230000000000001</v>
      </c>
      <c r="J898">
        <v>0</v>
      </c>
      <c r="K898">
        <v>0</v>
      </c>
      <c r="L898" t="s">
        <v>1</v>
      </c>
      <c r="M898" s="9">
        <v>2024</v>
      </c>
      <c r="N898" t="str">
        <f>VLOOKUP(A898,'Store Data'!$A:$B,2,0)</f>
        <v>Texas</v>
      </c>
    </row>
    <row r="899" spans="1:14" ht="21" x14ac:dyDescent="0.2">
      <c r="A899" t="s">
        <v>24</v>
      </c>
      <c r="B899" s="3" t="str">
        <f>VLOOKUP(A899,'Store Data'!$E:$F,2,0)</f>
        <v>BMW</v>
      </c>
      <c r="C899" s="10" t="s">
        <v>107</v>
      </c>
      <c r="D899">
        <v>30417</v>
      </c>
      <c r="E899">
        <v>73</v>
      </c>
      <c r="F899">
        <v>61</v>
      </c>
      <c r="G899">
        <v>2E-3</v>
      </c>
      <c r="H899">
        <v>45</v>
      </c>
      <c r="I899">
        <v>0.73770000000000002</v>
      </c>
      <c r="J899">
        <v>6</v>
      </c>
      <c r="K899">
        <v>0</v>
      </c>
      <c r="L899" t="s">
        <v>1</v>
      </c>
      <c r="M899" s="9">
        <v>2024</v>
      </c>
      <c r="N899" t="str">
        <f>VLOOKUP(A899,'Store Data'!$A:$B,2,0)</f>
        <v>Southern CA</v>
      </c>
    </row>
    <row r="900" spans="1:14" ht="21" x14ac:dyDescent="0.2">
      <c r="A900" t="s">
        <v>25</v>
      </c>
      <c r="B900" s="3" t="str">
        <f>VLOOKUP(A900,'Store Data'!$E:$F,2,0)</f>
        <v>BMW</v>
      </c>
      <c r="C900" s="10" t="s">
        <v>107</v>
      </c>
      <c r="D900">
        <v>54239</v>
      </c>
      <c r="E900">
        <v>195</v>
      </c>
      <c r="F900">
        <v>163</v>
      </c>
      <c r="G900">
        <v>3.0000000000000001E-3</v>
      </c>
      <c r="H900">
        <v>129</v>
      </c>
      <c r="I900">
        <v>0.79139999999999999</v>
      </c>
      <c r="J900">
        <v>17</v>
      </c>
      <c r="K900">
        <v>3</v>
      </c>
      <c r="L900" t="s">
        <v>1</v>
      </c>
      <c r="M900" s="9">
        <v>2024</v>
      </c>
      <c r="N900" t="str">
        <f>VLOOKUP(A900,'Store Data'!$A:$B,2,0)</f>
        <v>Orange County</v>
      </c>
    </row>
    <row r="901" spans="1:14" ht="21" x14ac:dyDescent="0.2">
      <c r="A901" t="s">
        <v>26</v>
      </c>
      <c r="B901" s="3" t="str">
        <f>VLOOKUP(A901,'Store Data'!$E:$F,2,0)</f>
        <v>BMW</v>
      </c>
      <c r="C901" s="10" t="s">
        <v>107</v>
      </c>
      <c r="D901">
        <v>50264</v>
      </c>
      <c r="E901">
        <v>196</v>
      </c>
      <c r="F901">
        <v>177</v>
      </c>
      <c r="G901">
        <v>3.5000000000000001E-3</v>
      </c>
      <c r="H901">
        <v>162</v>
      </c>
      <c r="I901">
        <v>0.91520000000000001</v>
      </c>
      <c r="J901">
        <v>30</v>
      </c>
      <c r="K901">
        <v>0</v>
      </c>
      <c r="L901" t="s">
        <v>1</v>
      </c>
      <c r="M901" s="9">
        <v>2024</v>
      </c>
      <c r="N901" t="str">
        <f>VLOOKUP(A901,'Store Data'!$A:$B,2,0)</f>
        <v>Southern CA</v>
      </c>
    </row>
    <row r="902" spans="1:14" ht="21" x14ac:dyDescent="0.2">
      <c r="A902" t="s">
        <v>123</v>
      </c>
      <c r="B902" s="3" t="str">
        <f>VLOOKUP(A902,'Store Data'!$E:$F,2,0)</f>
        <v>Acura</v>
      </c>
      <c r="C902" s="10" t="s">
        <v>107</v>
      </c>
      <c r="D902">
        <v>22050</v>
      </c>
      <c r="E902">
        <v>27</v>
      </c>
      <c r="F902">
        <v>22</v>
      </c>
      <c r="G902">
        <v>8.9999999999999998E-4</v>
      </c>
      <c r="H902">
        <v>16</v>
      </c>
      <c r="I902">
        <v>0.72719999999999996</v>
      </c>
      <c r="J902">
        <v>1</v>
      </c>
      <c r="K902">
        <v>0</v>
      </c>
      <c r="L902" t="s">
        <v>1</v>
      </c>
      <c r="M902" s="9">
        <v>2024</v>
      </c>
      <c r="N902" t="str">
        <f>VLOOKUP(A902,'Store Data'!$A:$B,2,0)</f>
        <v>Northern CA</v>
      </c>
    </row>
    <row r="903" spans="1:14" ht="21" x14ac:dyDescent="0.2">
      <c r="A903" t="s">
        <v>27</v>
      </c>
      <c r="B903" s="3" t="str">
        <f>VLOOKUP(A903,'Store Data'!$E:$F,2,0)</f>
        <v>Honda</v>
      </c>
      <c r="C903" s="10" t="s">
        <v>107</v>
      </c>
      <c r="D903">
        <v>33825</v>
      </c>
      <c r="E903">
        <v>227</v>
      </c>
      <c r="F903">
        <v>198</v>
      </c>
      <c r="G903">
        <v>5.7999999999999996E-3</v>
      </c>
      <c r="H903">
        <v>175</v>
      </c>
      <c r="I903">
        <v>0.88380000000000003</v>
      </c>
      <c r="J903">
        <v>34</v>
      </c>
      <c r="K903">
        <v>1</v>
      </c>
      <c r="L903" t="s">
        <v>1</v>
      </c>
      <c r="M903" s="9">
        <v>2024</v>
      </c>
      <c r="N903" t="str">
        <f>VLOOKUP(A903,'Store Data'!$A:$B,2,0)</f>
        <v>Northern CA</v>
      </c>
    </row>
    <row r="904" spans="1:14" ht="21" x14ac:dyDescent="0.2">
      <c r="A904" t="s">
        <v>28</v>
      </c>
      <c r="B904" s="3" t="str">
        <f>VLOOKUP(A904,'Store Data'!$E:$F,2,0)</f>
        <v>BMW</v>
      </c>
      <c r="C904" s="10" t="s">
        <v>107</v>
      </c>
      <c r="D904">
        <v>66653</v>
      </c>
      <c r="E904">
        <v>252</v>
      </c>
      <c r="F904">
        <v>217</v>
      </c>
      <c r="G904">
        <v>3.2000000000000002E-3</v>
      </c>
      <c r="H904">
        <v>133</v>
      </c>
      <c r="I904">
        <v>0.6129</v>
      </c>
      <c r="J904">
        <v>19</v>
      </c>
      <c r="K904">
        <v>2</v>
      </c>
      <c r="L904" t="s">
        <v>1</v>
      </c>
      <c r="M904" s="9">
        <v>2024</v>
      </c>
      <c r="N904" t="str">
        <f>VLOOKUP(A904,'Store Data'!$A:$B,2,0)</f>
        <v>Orange County</v>
      </c>
    </row>
    <row r="905" spans="1:14" ht="21" x14ac:dyDescent="0.2">
      <c r="A905" t="s">
        <v>29</v>
      </c>
      <c r="B905" s="3" t="str">
        <f>VLOOKUP(A905,'Store Data'!$E:$F,2,0)</f>
        <v>MINI</v>
      </c>
      <c r="C905" s="10" t="s">
        <v>107</v>
      </c>
      <c r="D905">
        <v>11881</v>
      </c>
      <c r="E905">
        <v>33</v>
      </c>
      <c r="F905">
        <v>28</v>
      </c>
      <c r="G905">
        <v>2.3E-3</v>
      </c>
      <c r="H905">
        <v>20</v>
      </c>
      <c r="I905">
        <v>0.71419999999999995</v>
      </c>
      <c r="J905">
        <v>0</v>
      </c>
      <c r="K905">
        <v>0</v>
      </c>
      <c r="L905" t="s">
        <v>1</v>
      </c>
      <c r="M905" s="9">
        <v>2024</v>
      </c>
      <c r="N905" t="str">
        <f>VLOOKUP(A905,'Store Data'!$A:$B,2,0)</f>
        <v>Orange County</v>
      </c>
    </row>
    <row r="906" spans="1:14" ht="21" x14ac:dyDescent="0.2">
      <c r="A906" t="s">
        <v>30</v>
      </c>
      <c r="B906" s="3" t="str">
        <f>VLOOKUP(A906,'Store Data'!$E:$F,2,0)</f>
        <v>Genesis</v>
      </c>
      <c r="C906" s="10" t="s">
        <v>107</v>
      </c>
      <c r="D906">
        <v>13274</v>
      </c>
      <c r="E906">
        <v>36</v>
      </c>
      <c r="F906">
        <v>32</v>
      </c>
      <c r="G906">
        <v>2.3999999999999998E-3</v>
      </c>
      <c r="H906">
        <v>17</v>
      </c>
      <c r="I906">
        <v>0.53120000000000001</v>
      </c>
      <c r="J906">
        <v>2</v>
      </c>
      <c r="K906">
        <v>0</v>
      </c>
      <c r="L906" t="s">
        <v>1</v>
      </c>
      <c r="M906" s="9">
        <v>2024</v>
      </c>
      <c r="N906" t="str">
        <f>VLOOKUP(A906,'Store Data'!$A:$B,2,0)</f>
        <v>Texas</v>
      </c>
    </row>
    <row r="907" spans="1:14" ht="21" x14ac:dyDescent="0.2">
      <c r="A907" t="s">
        <v>31</v>
      </c>
      <c r="B907" s="3" t="str">
        <f>VLOOKUP(A907,'Store Data'!$E:$F,2,0)</f>
        <v>Honda</v>
      </c>
      <c r="C907" s="10" t="s">
        <v>107</v>
      </c>
      <c r="D907">
        <v>35332</v>
      </c>
      <c r="E907">
        <v>126</v>
      </c>
      <c r="F907">
        <v>110</v>
      </c>
      <c r="G907">
        <v>3.0999999999999999E-3</v>
      </c>
      <c r="H907">
        <v>63</v>
      </c>
      <c r="I907">
        <v>0.57269999999999999</v>
      </c>
      <c r="J907">
        <v>12</v>
      </c>
      <c r="K907">
        <v>0</v>
      </c>
      <c r="L907" t="s">
        <v>1</v>
      </c>
      <c r="M907" s="9">
        <v>2024</v>
      </c>
      <c r="N907" t="str">
        <f>VLOOKUP(A907,'Store Data'!$A:$B,2,0)</f>
        <v>Texas</v>
      </c>
    </row>
    <row r="908" spans="1:14" ht="21" x14ac:dyDescent="0.2">
      <c r="A908" t="s">
        <v>32</v>
      </c>
      <c r="B908" s="3" t="str">
        <f>VLOOKUP(A908,'Store Data'!$E:$F,2,0)</f>
        <v>Honda</v>
      </c>
      <c r="C908" s="10" t="s">
        <v>107</v>
      </c>
      <c r="D908">
        <v>22892</v>
      </c>
      <c r="E908">
        <v>116</v>
      </c>
      <c r="F908">
        <v>97</v>
      </c>
      <c r="G908">
        <v>4.1999999999999997E-3</v>
      </c>
      <c r="H908">
        <v>80</v>
      </c>
      <c r="I908">
        <v>0.82469999999999999</v>
      </c>
      <c r="J908">
        <v>8</v>
      </c>
      <c r="K908">
        <v>0</v>
      </c>
      <c r="L908" t="s">
        <v>1</v>
      </c>
      <c r="M908" s="9">
        <v>2024</v>
      </c>
      <c r="N908" t="str">
        <f>VLOOKUP(A908,'Store Data'!$A:$B,2,0)</f>
        <v>Northern CA</v>
      </c>
    </row>
    <row r="909" spans="1:14" ht="21" x14ac:dyDescent="0.2">
      <c r="A909" t="s">
        <v>33</v>
      </c>
      <c r="B909" s="3" t="str">
        <f>VLOOKUP(A909,'Store Data'!$E:$F,2,0)</f>
        <v>Honda</v>
      </c>
      <c r="C909" s="10" t="s">
        <v>107</v>
      </c>
      <c r="D909">
        <v>28290</v>
      </c>
      <c r="E909">
        <v>72</v>
      </c>
      <c r="F909">
        <v>60</v>
      </c>
      <c r="G909">
        <v>2.0999999999999999E-3</v>
      </c>
      <c r="H909">
        <v>46</v>
      </c>
      <c r="I909">
        <v>0.76659999999999995</v>
      </c>
      <c r="J909">
        <v>5</v>
      </c>
      <c r="K909">
        <v>0</v>
      </c>
      <c r="L909" t="s">
        <v>1</v>
      </c>
      <c r="M909" s="9">
        <v>2024</v>
      </c>
      <c r="N909" t="str">
        <f>VLOOKUP(A909,'Store Data'!$A:$B,2,0)</f>
        <v>Southern CA</v>
      </c>
    </row>
    <row r="910" spans="1:14" ht="21" x14ac:dyDescent="0.2">
      <c r="A910" t="s">
        <v>34</v>
      </c>
      <c r="B910" s="3" t="str">
        <f>VLOOKUP(A910,'Store Data'!$E:$F,2,0)</f>
        <v>Hyundai</v>
      </c>
      <c r="C910" s="10" t="s">
        <v>107</v>
      </c>
      <c r="D910">
        <v>11127</v>
      </c>
      <c r="E910">
        <v>44</v>
      </c>
      <c r="F910">
        <v>34</v>
      </c>
      <c r="G910">
        <v>3.0000000000000001E-3</v>
      </c>
      <c r="H910">
        <v>17</v>
      </c>
      <c r="I910">
        <v>0.5</v>
      </c>
      <c r="J910">
        <v>4</v>
      </c>
      <c r="K910">
        <v>0</v>
      </c>
      <c r="L910" t="s">
        <v>1</v>
      </c>
      <c r="M910" s="9">
        <v>2024</v>
      </c>
      <c r="N910" t="str">
        <f>VLOOKUP(A910,'Store Data'!$A:$B,2,0)</f>
        <v>Texas</v>
      </c>
    </row>
    <row r="911" spans="1:14" ht="21" x14ac:dyDescent="0.2">
      <c r="A911" t="s">
        <v>35</v>
      </c>
      <c r="B911" s="3" t="str">
        <f>VLOOKUP(A911,'Store Data'!$E:$F,2,0)</f>
        <v>Acura</v>
      </c>
      <c r="C911" s="10" t="s">
        <v>107</v>
      </c>
      <c r="D911">
        <v>8749</v>
      </c>
      <c r="E911">
        <v>58</v>
      </c>
      <c r="F911">
        <v>52</v>
      </c>
      <c r="G911">
        <v>5.8999999999999999E-3</v>
      </c>
      <c r="H911">
        <v>45</v>
      </c>
      <c r="I911">
        <v>0.86529999999999996</v>
      </c>
      <c r="J911">
        <v>5</v>
      </c>
      <c r="K911">
        <v>0</v>
      </c>
      <c r="L911" t="s">
        <v>1</v>
      </c>
      <c r="M911" s="9">
        <v>2024</v>
      </c>
      <c r="N911" t="str">
        <f>VLOOKUP(A911,'Store Data'!$A:$B,2,0)</f>
        <v>Southern CA</v>
      </c>
    </row>
    <row r="912" spans="1:14" ht="21" x14ac:dyDescent="0.2">
      <c r="A912" t="s">
        <v>36</v>
      </c>
      <c r="B912" s="3" t="str">
        <f>VLOOKUP(A912,'Store Data'!$E:$F,2,0)</f>
        <v>Toyota</v>
      </c>
      <c r="C912" s="10" t="s">
        <v>107</v>
      </c>
      <c r="D912">
        <v>43560</v>
      </c>
      <c r="E912">
        <v>298</v>
      </c>
      <c r="F912">
        <v>263</v>
      </c>
      <c r="G912">
        <v>6.0000000000000001E-3</v>
      </c>
      <c r="H912">
        <v>204</v>
      </c>
      <c r="I912">
        <v>0.77559999999999996</v>
      </c>
      <c r="J912">
        <v>48</v>
      </c>
      <c r="K912">
        <v>8</v>
      </c>
      <c r="L912" t="s">
        <v>1</v>
      </c>
      <c r="M912" s="9">
        <v>2024</v>
      </c>
      <c r="N912" t="str">
        <f>VLOOKUP(A912,'Store Data'!$A:$B,2,0)</f>
        <v>Southern CA</v>
      </c>
    </row>
    <row r="913" spans="1:14" ht="21" x14ac:dyDescent="0.2">
      <c r="A913" t="s">
        <v>37</v>
      </c>
      <c r="B913" s="3" t="str">
        <f>VLOOKUP(A913,'Store Data'!$E:$F,2,0)</f>
        <v>Land Rover</v>
      </c>
      <c r="C913" s="10" t="s">
        <v>107</v>
      </c>
      <c r="D913">
        <v>22811</v>
      </c>
      <c r="E913">
        <v>162</v>
      </c>
      <c r="F913">
        <v>97</v>
      </c>
      <c r="G913">
        <v>4.1999999999999997E-3</v>
      </c>
      <c r="H913">
        <v>78</v>
      </c>
      <c r="I913">
        <v>0.80410000000000004</v>
      </c>
      <c r="J913">
        <v>12</v>
      </c>
      <c r="K913">
        <v>0</v>
      </c>
      <c r="L913" t="s">
        <v>1</v>
      </c>
      <c r="M913" s="9">
        <v>2024</v>
      </c>
      <c r="N913" t="str">
        <f>VLOOKUP(A913,'Store Data'!$A:$B,2,0)</f>
        <v>Arizona</v>
      </c>
    </row>
    <row r="914" spans="1:14" ht="21" x14ac:dyDescent="0.2">
      <c r="A914" t="s">
        <v>39</v>
      </c>
      <c r="B914" s="3" t="str">
        <f>VLOOKUP(A914,'Store Data'!$E:$F,2,0)</f>
        <v>Lexus</v>
      </c>
      <c r="C914" s="10" t="s">
        <v>107</v>
      </c>
      <c r="D914">
        <v>28633</v>
      </c>
      <c r="E914">
        <v>181</v>
      </c>
      <c r="F914">
        <v>165</v>
      </c>
      <c r="G914">
        <v>5.7000000000000002E-3</v>
      </c>
      <c r="H914">
        <v>128</v>
      </c>
      <c r="I914">
        <v>0.77569999999999995</v>
      </c>
      <c r="J914">
        <v>24</v>
      </c>
      <c r="K914">
        <v>3</v>
      </c>
      <c r="L914" t="s">
        <v>1</v>
      </c>
      <c r="M914" s="9">
        <v>2024</v>
      </c>
      <c r="N914" t="str">
        <f>VLOOKUP(A914,'Store Data'!$A:$B,2,0)</f>
        <v>Southern CA</v>
      </c>
    </row>
    <row r="915" spans="1:14" ht="21" x14ac:dyDescent="0.2">
      <c r="A915" t="s">
        <v>38</v>
      </c>
      <c r="B915" s="3" t="str">
        <f>VLOOKUP(A915,'Store Data'!$E:$F,2,0)</f>
        <v>Lexus</v>
      </c>
      <c r="C915" s="10" t="s">
        <v>107</v>
      </c>
      <c r="D915">
        <v>36611</v>
      </c>
      <c r="E915">
        <v>251</v>
      </c>
      <c r="F915">
        <v>225</v>
      </c>
      <c r="G915">
        <v>6.1000000000000004E-3</v>
      </c>
      <c r="H915">
        <v>185</v>
      </c>
      <c r="I915">
        <v>0.82220000000000004</v>
      </c>
      <c r="J915">
        <v>38</v>
      </c>
      <c r="K915">
        <v>6</v>
      </c>
      <c r="L915" t="s">
        <v>1</v>
      </c>
      <c r="M915" s="9">
        <v>2024</v>
      </c>
      <c r="N915" t="str">
        <f>VLOOKUP(A915,'Store Data'!$A:$B,2,0)</f>
        <v>Texas</v>
      </c>
    </row>
    <row r="916" spans="1:14" ht="21" x14ac:dyDescent="0.2">
      <c r="A916" t="s">
        <v>40</v>
      </c>
      <c r="B916" s="3" t="str">
        <f>VLOOKUP(A916,'Store Data'!$E:$F,2,0)</f>
        <v>Lincoln</v>
      </c>
      <c r="C916" s="10" t="s">
        <v>107</v>
      </c>
      <c r="D916">
        <v>6882</v>
      </c>
      <c r="E916">
        <v>24</v>
      </c>
      <c r="F916">
        <v>19</v>
      </c>
      <c r="G916">
        <v>2.7000000000000001E-3</v>
      </c>
      <c r="H916">
        <v>16</v>
      </c>
      <c r="I916">
        <v>0.84209999999999996</v>
      </c>
      <c r="J916">
        <v>2</v>
      </c>
      <c r="K916">
        <v>0</v>
      </c>
      <c r="L916" t="s">
        <v>1</v>
      </c>
      <c r="M916" s="9">
        <v>2024</v>
      </c>
      <c r="N916" t="str">
        <f>VLOOKUP(A916,'Store Data'!$A:$B,2,0)</f>
        <v>Orange County</v>
      </c>
    </row>
    <row r="917" spans="1:14" ht="21" x14ac:dyDescent="0.2">
      <c r="A917" t="s">
        <v>44</v>
      </c>
      <c r="B917" s="3" t="str">
        <f>VLOOKUP(A917,'Store Data'!$E:$F,2,0)</f>
        <v>MINI</v>
      </c>
      <c r="C917" s="10" t="s">
        <v>107</v>
      </c>
      <c r="D917">
        <v>10971</v>
      </c>
      <c r="E917">
        <v>38</v>
      </c>
      <c r="F917">
        <v>32</v>
      </c>
      <c r="G917">
        <v>2.8999999999999998E-3</v>
      </c>
      <c r="H917">
        <v>27</v>
      </c>
      <c r="I917">
        <v>0.84370000000000001</v>
      </c>
      <c r="J917">
        <v>0</v>
      </c>
      <c r="K917">
        <v>0</v>
      </c>
      <c r="L917" t="s">
        <v>1</v>
      </c>
      <c r="M917" s="9">
        <v>2024</v>
      </c>
      <c r="N917" t="str">
        <f>VLOOKUP(A917,'Store Data'!$A:$B,2,0)</f>
        <v>Arizona</v>
      </c>
    </row>
    <row r="918" spans="1:14" ht="21" x14ac:dyDescent="0.2">
      <c r="A918" t="s">
        <v>45</v>
      </c>
      <c r="B918" s="3" t="str">
        <f>VLOOKUP(A918,'Store Data'!$E:$F,2,0)</f>
        <v>MINI</v>
      </c>
      <c r="C918" s="10" t="s">
        <v>107</v>
      </c>
      <c r="D918">
        <v>7966</v>
      </c>
      <c r="E918">
        <v>8</v>
      </c>
      <c r="F918">
        <v>6</v>
      </c>
      <c r="G918">
        <v>6.9999999999999999E-4</v>
      </c>
      <c r="H918">
        <v>4</v>
      </c>
      <c r="I918">
        <v>0.66659999999999997</v>
      </c>
      <c r="J918">
        <v>0</v>
      </c>
      <c r="K918">
        <v>0</v>
      </c>
      <c r="L918" t="s">
        <v>1</v>
      </c>
      <c r="M918" s="9">
        <v>2024</v>
      </c>
      <c r="N918" t="str">
        <f>VLOOKUP(A918,'Store Data'!$A:$B,2,0)</f>
        <v>Southern CA</v>
      </c>
    </row>
    <row r="919" spans="1:14" ht="21" x14ac:dyDescent="0.2">
      <c r="A919" t="s">
        <v>48</v>
      </c>
      <c r="B919" s="3" t="str">
        <f>VLOOKUP(A919,'Store Data'!$E:$F,2,0)</f>
        <v>MINI</v>
      </c>
      <c r="C919" s="10" t="s">
        <v>107</v>
      </c>
      <c r="D919">
        <v>12284</v>
      </c>
      <c r="E919">
        <v>18</v>
      </c>
      <c r="F919">
        <v>15</v>
      </c>
      <c r="G919">
        <v>1.1999999999999999E-3</v>
      </c>
      <c r="H919">
        <v>12</v>
      </c>
      <c r="I919">
        <v>0.8</v>
      </c>
      <c r="J919">
        <v>1</v>
      </c>
      <c r="K919">
        <v>0</v>
      </c>
      <c r="L919" t="s">
        <v>1</v>
      </c>
      <c r="M919" s="9">
        <v>2024</v>
      </c>
      <c r="N919" t="str">
        <f>VLOOKUP(A919,'Store Data'!$A:$B,2,0)</f>
        <v>Northern CA</v>
      </c>
    </row>
    <row r="920" spans="1:14" ht="21" x14ac:dyDescent="0.2">
      <c r="A920" t="s">
        <v>53</v>
      </c>
      <c r="B920" s="3" t="str">
        <f>VLOOKUP(A920,'Store Data'!$E:$F,2,0)</f>
        <v>MINI</v>
      </c>
      <c r="C920" s="10" t="s">
        <v>107</v>
      </c>
      <c r="D920">
        <v>9538</v>
      </c>
      <c r="E920">
        <v>20</v>
      </c>
      <c r="F920">
        <v>18</v>
      </c>
      <c r="G920">
        <v>1.8E-3</v>
      </c>
      <c r="H920">
        <v>15</v>
      </c>
      <c r="I920">
        <v>0.83330000000000004</v>
      </c>
      <c r="J920">
        <v>0</v>
      </c>
      <c r="K920">
        <v>0</v>
      </c>
      <c r="L920" t="s">
        <v>1</v>
      </c>
      <c r="M920" s="9">
        <v>2024</v>
      </c>
      <c r="N920" t="str">
        <f>VLOOKUP(A920,'Store Data'!$A:$B,2,0)</f>
        <v>Orange County</v>
      </c>
    </row>
    <row r="921" spans="1:14" ht="21" x14ac:dyDescent="0.2">
      <c r="A921" t="s">
        <v>58</v>
      </c>
      <c r="B921" s="3" t="str">
        <f>VLOOKUP(A921,'Store Data'!$E:$F,2,0)</f>
        <v>MINI</v>
      </c>
      <c r="C921" s="10" t="s">
        <v>107</v>
      </c>
      <c r="D921">
        <v>11189</v>
      </c>
      <c r="E921">
        <v>49</v>
      </c>
      <c r="F921">
        <v>40</v>
      </c>
      <c r="G921">
        <v>3.5000000000000001E-3</v>
      </c>
      <c r="H921">
        <v>29</v>
      </c>
      <c r="I921">
        <v>0.72499999999999998</v>
      </c>
      <c r="J921">
        <v>4</v>
      </c>
      <c r="K921">
        <v>0</v>
      </c>
      <c r="L921" t="s">
        <v>1</v>
      </c>
      <c r="M921" s="9">
        <v>2024</v>
      </c>
      <c r="N921" t="str">
        <f>VLOOKUP(A921,'Store Data'!$A:$B,2,0)</f>
        <v>Southern CA</v>
      </c>
    </row>
    <row r="922" spans="1:14" ht="21" x14ac:dyDescent="0.2">
      <c r="A922" t="s">
        <v>41</v>
      </c>
      <c r="B922" s="3" t="str">
        <f>VLOOKUP(A922,'Store Data'!$E:$F,2,0)</f>
        <v>Mazda</v>
      </c>
      <c r="C922" s="10" t="s">
        <v>107</v>
      </c>
      <c r="D922">
        <v>28086</v>
      </c>
      <c r="E922">
        <v>109</v>
      </c>
      <c r="F922">
        <v>82</v>
      </c>
      <c r="G922">
        <v>2.8999999999999998E-3</v>
      </c>
      <c r="H922">
        <v>67</v>
      </c>
      <c r="I922">
        <v>0.81699999999999995</v>
      </c>
      <c r="J922">
        <v>3</v>
      </c>
      <c r="K922">
        <v>0</v>
      </c>
      <c r="L922" t="s">
        <v>1</v>
      </c>
      <c r="M922" s="9">
        <v>2024</v>
      </c>
      <c r="N922" t="str">
        <f>VLOOKUP(A922,'Store Data'!$A:$B,2,0)</f>
        <v>Southern CA</v>
      </c>
    </row>
    <row r="923" spans="1:14" ht="21" x14ac:dyDescent="0.2">
      <c r="A923" t="s">
        <v>42</v>
      </c>
      <c r="B923" s="3" t="str">
        <f>VLOOKUP(A923,'Store Data'!$E:$F,2,0)</f>
        <v>Mercedes-Benz</v>
      </c>
      <c r="C923" s="10" t="s">
        <v>107</v>
      </c>
      <c r="D923">
        <v>37892</v>
      </c>
      <c r="E923">
        <v>95</v>
      </c>
      <c r="F923">
        <v>76</v>
      </c>
      <c r="G923">
        <v>2E-3</v>
      </c>
      <c r="H923">
        <v>60</v>
      </c>
      <c r="I923">
        <v>0.78939999999999999</v>
      </c>
      <c r="J923">
        <v>6</v>
      </c>
      <c r="K923">
        <v>0</v>
      </c>
      <c r="L923" t="s">
        <v>1</v>
      </c>
      <c r="M923" s="9">
        <v>2024</v>
      </c>
      <c r="N923" t="str">
        <f>VLOOKUP(A923,'Store Data'!$A:$B,2,0)</f>
        <v>Arizona</v>
      </c>
    </row>
    <row r="924" spans="1:14" ht="21" x14ac:dyDescent="0.2">
      <c r="A924" t="s">
        <v>43</v>
      </c>
      <c r="B924" s="3" t="str">
        <f>VLOOKUP(A924,'Store Data'!$E:$F,2,0)</f>
        <v>Mercedes-Benz</v>
      </c>
      <c r="C924" s="10" t="s">
        <v>107</v>
      </c>
      <c r="D924">
        <v>33144</v>
      </c>
      <c r="E924">
        <v>113</v>
      </c>
      <c r="F924">
        <v>96</v>
      </c>
      <c r="G924">
        <v>2.8E-3</v>
      </c>
      <c r="H924">
        <v>74</v>
      </c>
      <c r="I924">
        <v>0.77080000000000004</v>
      </c>
      <c r="J924">
        <v>6</v>
      </c>
      <c r="K924">
        <v>0</v>
      </c>
      <c r="L924" t="s">
        <v>1</v>
      </c>
      <c r="M924" s="9">
        <v>2024</v>
      </c>
      <c r="N924" t="str">
        <f>VLOOKUP(A924,'Store Data'!$A:$B,2,0)</f>
        <v>Southern CA</v>
      </c>
    </row>
    <row r="925" spans="1:14" ht="21" x14ac:dyDescent="0.2">
      <c r="A925" t="s">
        <v>130</v>
      </c>
      <c r="B925" s="3" t="str">
        <f>VLOOKUP(A925,'Store Data'!$E:$F,2,0)</f>
        <v>Group</v>
      </c>
      <c r="C925" s="10" t="s">
        <v>107</v>
      </c>
      <c r="D925">
        <v>32385</v>
      </c>
      <c r="E925">
        <v>26</v>
      </c>
      <c r="F925">
        <v>13</v>
      </c>
      <c r="G925">
        <v>4.0000000000000002E-4</v>
      </c>
      <c r="H925">
        <v>9</v>
      </c>
      <c r="I925">
        <v>0.69230000000000003</v>
      </c>
      <c r="J925">
        <v>0</v>
      </c>
      <c r="K925">
        <v>0</v>
      </c>
      <c r="L925" t="s">
        <v>1</v>
      </c>
      <c r="M925" s="9">
        <v>2024</v>
      </c>
      <c r="N925" t="str">
        <f>VLOOKUP(A925,'Store Data'!$A:$B,2,0)</f>
        <v>Arizona</v>
      </c>
    </row>
    <row r="926" spans="1:14" ht="21" x14ac:dyDescent="0.2">
      <c r="A926" t="s">
        <v>60</v>
      </c>
      <c r="B926" s="3" t="str">
        <f>VLOOKUP(A926,'Store Data'!$E:$F,2,0)</f>
        <v>BMW</v>
      </c>
      <c r="C926" s="10" t="s">
        <v>107</v>
      </c>
      <c r="D926">
        <v>44776</v>
      </c>
      <c r="E926">
        <v>136</v>
      </c>
      <c r="F926">
        <v>130</v>
      </c>
      <c r="G926">
        <v>2.8999999999999998E-3</v>
      </c>
      <c r="H926">
        <v>112</v>
      </c>
      <c r="I926">
        <v>0.86150000000000004</v>
      </c>
      <c r="J926">
        <v>15</v>
      </c>
      <c r="K926">
        <v>1</v>
      </c>
      <c r="L926" t="s">
        <v>1</v>
      </c>
      <c r="M926" s="9">
        <v>2024</v>
      </c>
      <c r="N926" t="str">
        <f>VLOOKUP(A926,'Store Data'!$A:$B,2,0)</f>
        <v>Northern CA</v>
      </c>
    </row>
    <row r="927" spans="1:14" ht="21" x14ac:dyDescent="0.2">
      <c r="A927" t="s">
        <v>62</v>
      </c>
      <c r="B927" s="3" t="str">
        <f>VLOOKUP(A927,'Store Data'!$E:$F,2,0)</f>
        <v>Porsche</v>
      </c>
      <c r="C927" s="10" t="s">
        <v>107</v>
      </c>
      <c r="D927">
        <v>29867</v>
      </c>
      <c r="E927">
        <v>79</v>
      </c>
      <c r="F927">
        <v>63</v>
      </c>
      <c r="G927">
        <v>2.0999999999999999E-3</v>
      </c>
      <c r="H927">
        <v>45</v>
      </c>
      <c r="I927">
        <v>0.71419999999999995</v>
      </c>
      <c r="J927">
        <v>2</v>
      </c>
      <c r="K927">
        <v>0</v>
      </c>
      <c r="L927" t="s">
        <v>1</v>
      </c>
      <c r="M927" s="9">
        <v>2024</v>
      </c>
      <c r="N927" t="str">
        <f>VLOOKUP(A927,'Store Data'!$A:$B,2,0)</f>
        <v>Arizona</v>
      </c>
    </row>
    <row r="928" spans="1:14" ht="21" x14ac:dyDescent="0.2">
      <c r="A928" t="s">
        <v>64</v>
      </c>
      <c r="B928" s="3" t="str">
        <f>VLOOKUP(A928,'Store Data'!$E:$F,2,0)</f>
        <v>Porsche</v>
      </c>
      <c r="C928" s="10" t="s">
        <v>107</v>
      </c>
      <c r="D928">
        <v>20319</v>
      </c>
      <c r="E928">
        <v>61</v>
      </c>
      <c r="F928">
        <v>54</v>
      </c>
      <c r="G928">
        <v>2.5999999999999999E-3</v>
      </c>
      <c r="H928">
        <v>50</v>
      </c>
      <c r="I928">
        <v>0.92589999999999995</v>
      </c>
      <c r="J928">
        <v>6</v>
      </c>
      <c r="K928">
        <v>1</v>
      </c>
      <c r="L928" t="s">
        <v>1</v>
      </c>
      <c r="M928" s="9">
        <v>2024</v>
      </c>
      <c r="N928" t="str">
        <f>VLOOKUP(A928,'Store Data'!$A:$B,2,0)</f>
        <v>Northern CA</v>
      </c>
    </row>
    <row r="929" spans="1:14" ht="21" x14ac:dyDescent="0.2">
      <c r="A929" t="s">
        <v>66</v>
      </c>
      <c r="B929" s="3" t="str">
        <f>VLOOKUP(A929,'Store Data'!$E:$F,2,0)</f>
        <v>Honda</v>
      </c>
      <c r="C929" s="10" t="s">
        <v>107</v>
      </c>
      <c r="D929">
        <v>51690</v>
      </c>
      <c r="E929">
        <v>207</v>
      </c>
      <c r="F929">
        <v>194</v>
      </c>
      <c r="G929">
        <v>3.7000000000000002E-3</v>
      </c>
      <c r="H929">
        <v>160</v>
      </c>
      <c r="I929">
        <v>0.82469999999999999</v>
      </c>
      <c r="J929">
        <v>33</v>
      </c>
      <c r="K929">
        <v>3</v>
      </c>
      <c r="L929" t="s">
        <v>1</v>
      </c>
      <c r="M929" s="9">
        <v>2024</v>
      </c>
      <c r="N929" t="str">
        <f>VLOOKUP(A929,'Store Data'!$A:$B,2,0)</f>
        <v>Texas</v>
      </c>
    </row>
    <row r="930" spans="1:14" ht="21" x14ac:dyDescent="0.2">
      <c r="A930" t="s">
        <v>67</v>
      </c>
      <c r="B930" s="3" t="str">
        <f>VLOOKUP(A930,'Store Data'!$E:$F,2,0)</f>
        <v>Hyundai</v>
      </c>
      <c r="C930" s="10" t="s">
        <v>107</v>
      </c>
      <c r="D930">
        <v>22077</v>
      </c>
      <c r="E930">
        <v>197</v>
      </c>
      <c r="F930">
        <v>166</v>
      </c>
      <c r="G930">
        <v>7.4999999999999997E-3</v>
      </c>
      <c r="H930">
        <v>119</v>
      </c>
      <c r="I930">
        <v>0.71679999999999999</v>
      </c>
      <c r="J930">
        <v>19</v>
      </c>
      <c r="K930">
        <v>0</v>
      </c>
      <c r="L930" t="s">
        <v>1</v>
      </c>
      <c r="M930" s="9">
        <v>2024</v>
      </c>
      <c r="N930" t="str">
        <f>VLOOKUP(A930,'Store Data'!$A:$B,2,0)</f>
        <v>Texas</v>
      </c>
    </row>
    <row r="931" spans="1:14" ht="21" x14ac:dyDescent="0.2">
      <c r="A931" t="s">
        <v>68</v>
      </c>
      <c r="B931" s="3" t="str">
        <f>VLOOKUP(A931,'Store Data'!$E:$F,2,0)</f>
        <v>Toyota</v>
      </c>
      <c r="C931" s="10" t="s">
        <v>107</v>
      </c>
      <c r="D931">
        <v>50891</v>
      </c>
      <c r="E931">
        <v>356</v>
      </c>
      <c r="F931">
        <v>267</v>
      </c>
      <c r="G931">
        <v>5.1999999999999998E-3</v>
      </c>
      <c r="H931">
        <v>142</v>
      </c>
      <c r="I931">
        <v>0.53180000000000005</v>
      </c>
      <c r="J931">
        <v>15</v>
      </c>
      <c r="K931">
        <v>0</v>
      </c>
      <c r="L931" t="s">
        <v>1</v>
      </c>
      <c r="M931" s="9">
        <v>2024</v>
      </c>
      <c r="N931" t="str">
        <f>VLOOKUP(A931,'Store Data'!$A:$B,2,0)</f>
        <v>Texas</v>
      </c>
    </row>
    <row r="932" spans="1:14" ht="21" x14ac:dyDescent="0.2">
      <c r="A932" t="s">
        <v>69</v>
      </c>
      <c r="B932" s="3" t="str">
        <f>VLOOKUP(A932,'Store Data'!$E:$F,2,0)</f>
        <v>Maserati</v>
      </c>
      <c r="C932" s="10" t="s">
        <v>107</v>
      </c>
      <c r="D932">
        <v>11901</v>
      </c>
      <c r="E932">
        <v>10</v>
      </c>
      <c r="F932">
        <v>7</v>
      </c>
      <c r="G932">
        <v>5.0000000000000001E-4</v>
      </c>
      <c r="H932">
        <v>5</v>
      </c>
      <c r="I932">
        <v>0.71419999999999995</v>
      </c>
      <c r="J932">
        <v>0</v>
      </c>
      <c r="K932">
        <v>0</v>
      </c>
      <c r="L932" t="s">
        <v>1</v>
      </c>
      <c r="M932" s="9">
        <v>2024</v>
      </c>
      <c r="N932" t="str">
        <f>VLOOKUP(A932,'Store Data'!$A:$B,2,0)</f>
        <v>Arizona</v>
      </c>
    </row>
    <row r="933" spans="1:14" ht="21" x14ac:dyDescent="0.2">
      <c r="A933" t="s">
        <v>70</v>
      </c>
      <c r="B933" s="3" t="str">
        <f>VLOOKUP(A933,'Store Data'!$E:$F,2,0)</f>
        <v>Subaru</v>
      </c>
      <c r="C933" s="10" t="s">
        <v>107</v>
      </c>
      <c r="D933">
        <v>16145</v>
      </c>
      <c r="E933">
        <v>98</v>
      </c>
      <c r="F933">
        <v>84</v>
      </c>
      <c r="G933">
        <v>5.1999999999999998E-3</v>
      </c>
      <c r="H933">
        <v>59</v>
      </c>
      <c r="I933">
        <v>0.70230000000000004</v>
      </c>
      <c r="J933">
        <v>9</v>
      </c>
      <c r="K933">
        <v>0</v>
      </c>
      <c r="L933" t="s">
        <v>1</v>
      </c>
      <c r="M933" s="9">
        <v>2024</v>
      </c>
      <c r="N933" t="str">
        <f>VLOOKUP(A933,'Store Data'!$A:$B,2,0)</f>
        <v>Orange County</v>
      </c>
    </row>
    <row r="934" spans="1:14" ht="21" x14ac:dyDescent="0.2">
      <c r="A934" t="s">
        <v>73</v>
      </c>
      <c r="B934" s="3" t="str">
        <f>VLOOKUP(A934,'Store Data'!$E:$F,2,0)</f>
        <v>Toyota</v>
      </c>
      <c r="C934" s="10" t="s">
        <v>107</v>
      </c>
      <c r="D934">
        <v>25799</v>
      </c>
      <c r="E934">
        <v>127</v>
      </c>
      <c r="F934">
        <v>118</v>
      </c>
      <c r="G934">
        <v>4.4999999999999997E-3</v>
      </c>
      <c r="H934">
        <v>99</v>
      </c>
      <c r="I934">
        <v>0.83889999999999998</v>
      </c>
      <c r="J934">
        <v>25</v>
      </c>
      <c r="K934">
        <v>0</v>
      </c>
      <c r="L934" t="s">
        <v>1</v>
      </c>
      <c r="M934" s="9">
        <v>2024</v>
      </c>
      <c r="N934" t="str">
        <f>VLOOKUP(A934,'Store Data'!$A:$B,2,0)</f>
        <v>Northern CA</v>
      </c>
    </row>
    <row r="935" spans="1:14" ht="21" x14ac:dyDescent="0.2">
      <c r="A935" t="s">
        <v>75</v>
      </c>
      <c r="B935" s="3" t="str">
        <f>VLOOKUP(A935,'Store Data'!$E:$F,2,0)</f>
        <v>Toyota</v>
      </c>
      <c r="C935" s="10" t="s">
        <v>107</v>
      </c>
      <c r="D935">
        <v>25744</v>
      </c>
      <c r="E935">
        <v>155</v>
      </c>
      <c r="F935">
        <v>142</v>
      </c>
      <c r="G935">
        <v>5.4999999999999997E-3</v>
      </c>
      <c r="H935">
        <v>110</v>
      </c>
      <c r="I935">
        <v>0.77459999999999996</v>
      </c>
      <c r="J935">
        <v>22</v>
      </c>
      <c r="K935">
        <v>1</v>
      </c>
      <c r="L935" t="s">
        <v>1</v>
      </c>
      <c r="M935" s="9">
        <v>2024</v>
      </c>
      <c r="N935" t="str">
        <f>VLOOKUP(A935,'Store Data'!$A:$B,2,0)</f>
        <v>Texas</v>
      </c>
    </row>
    <row r="936" spans="1:14" ht="21" x14ac:dyDescent="0.2">
      <c r="A936" t="s">
        <v>77</v>
      </c>
      <c r="B936" s="3" t="str">
        <f>VLOOKUP(A936,'Store Data'!$E:$F,2,0)</f>
        <v>Toyota</v>
      </c>
      <c r="C936" s="10" t="s">
        <v>107</v>
      </c>
      <c r="D936">
        <v>30823</v>
      </c>
      <c r="E936">
        <v>156</v>
      </c>
      <c r="F936">
        <v>137</v>
      </c>
      <c r="G936">
        <v>4.4000000000000003E-3</v>
      </c>
      <c r="H936">
        <v>83</v>
      </c>
      <c r="I936">
        <v>0.60580000000000001</v>
      </c>
      <c r="J936">
        <v>14</v>
      </c>
      <c r="K936">
        <v>0</v>
      </c>
      <c r="L936" t="s">
        <v>1</v>
      </c>
      <c r="M936" s="9">
        <v>2024</v>
      </c>
      <c r="N936" t="str">
        <f>VLOOKUP(A936,'Store Data'!$A:$B,2,0)</f>
        <v>Arizona</v>
      </c>
    </row>
    <row r="937" spans="1:14" ht="21" x14ac:dyDescent="0.2">
      <c r="A937" t="s">
        <v>79</v>
      </c>
      <c r="B937" s="3" t="str">
        <f>VLOOKUP(A937,'Store Data'!$E:$F,2,0)</f>
        <v>Volkswagen</v>
      </c>
      <c r="C937" s="10" t="s">
        <v>107</v>
      </c>
      <c r="D937">
        <v>17161</v>
      </c>
      <c r="E937">
        <v>46</v>
      </c>
      <c r="F937">
        <v>31</v>
      </c>
      <c r="G937">
        <v>1.8E-3</v>
      </c>
      <c r="H937">
        <v>24</v>
      </c>
      <c r="I937">
        <v>0.77410000000000001</v>
      </c>
      <c r="J937">
        <v>6</v>
      </c>
      <c r="K937">
        <v>1</v>
      </c>
      <c r="L937" t="s">
        <v>1</v>
      </c>
      <c r="M937" s="9">
        <v>2024</v>
      </c>
      <c r="N937" t="str">
        <f>VLOOKUP(A937,'Store Data'!$A:$B,2,0)</f>
        <v>Arizona</v>
      </c>
    </row>
    <row r="938" spans="1:14" ht="21" x14ac:dyDescent="0.2">
      <c r="A938" t="s">
        <v>81</v>
      </c>
      <c r="B938" s="3" t="str">
        <f>VLOOKUP(A938,'Store Data'!$E:$F,2,0)</f>
        <v>Volkswagen</v>
      </c>
      <c r="C938" s="10" t="s">
        <v>107</v>
      </c>
      <c r="D938">
        <v>23926</v>
      </c>
      <c r="E938">
        <v>53</v>
      </c>
      <c r="F938">
        <v>45</v>
      </c>
      <c r="G938">
        <v>1.8E-3</v>
      </c>
      <c r="H938">
        <v>38</v>
      </c>
      <c r="I938">
        <v>0.84440000000000004</v>
      </c>
      <c r="J938">
        <v>2</v>
      </c>
      <c r="K938">
        <v>0</v>
      </c>
      <c r="L938" t="s">
        <v>1</v>
      </c>
      <c r="M938" s="9">
        <v>2024</v>
      </c>
      <c r="N938" t="str">
        <f>VLOOKUP(A938,'Store Data'!$A:$B,2,0)</f>
        <v>Orange County</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D2CD-F24B-184E-8DC9-0A09565613E3}">
  <dimension ref="A1:F61"/>
  <sheetViews>
    <sheetView topLeftCell="A42" workbookViewId="0">
      <selection activeCell="F62" sqref="F62"/>
    </sheetView>
  </sheetViews>
  <sheetFormatPr baseColWidth="10" defaultColWidth="11" defaultRowHeight="16" x14ac:dyDescent="0.2"/>
  <cols>
    <col min="1" max="1" width="30.6640625" bestFit="1" customWidth="1"/>
    <col min="3" max="3" width="30.6640625" bestFit="1" customWidth="1"/>
    <col min="5" max="5" width="30.6640625" bestFit="1" customWidth="1"/>
    <col min="6" max="6" width="14.83203125" bestFit="1" customWidth="1"/>
    <col min="9" max="9" width="18.83203125" customWidth="1"/>
    <col min="12" max="13" width="11.1640625" bestFit="1" customWidth="1"/>
  </cols>
  <sheetData>
    <row r="1" spans="1:6" ht="17" thickBot="1" x14ac:dyDescent="0.25">
      <c r="A1" t="s">
        <v>131</v>
      </c>
      <c r="B1" t="s">
        <v>51</v>
      </c>
      <c r="C1" t="s">
        <v>131</v>
      </c>
      <c r="D1" t="s">
        <v>98</v>
      </c>
      <c r="E1" t="s">
        <v>131</v>
      </c>
      <c r="F1" t="s">
        <v>74</v>
      </c>
    </row>
    <row r="2" spans="1:6" x14ac:dyDescent="0.2">
      <c r="A2" s="36" t="s">
        <v>11</v>
      </c>
      <c r="B2" t="s">
        <v>57</v>
      </c>
      <c r="C2" s="36" t="s">
        <v>11</v>
      </c>
      <c r="D2" t="s">
        <v>107</v>
      </c>
      <c r="E2" s="36" t="s">
        <v>11</v>
      </c>
      <c r="F2" t="s">
        <v>76</v>
      </c>
    </row>
    <row r="3" spans="1:6" x14ac:dyDescent="0.2">
      <c r="A3" s="37" t="s">
        <v>17</v>
      </c>
      <c r="B3" t="s">
        <v>57</v>
      </c>
      <c r="C3" s="37" t="s">
        <v>17</v>
      </c>
      <c r="D3" t="s">
        <v>107</v>
      </c>
      <c r="E3" s="37" t="s">
        <v>17</v>
      </c>
      <c r="F3" t="s">
        <v>78</v>
      </c>
    </row>
    <row r="4" spans="1:6" x14ac:dyDescent="0.2">
      <c r="A4" s="37" t="s">
        <v>20</v>
      </c>
      <c r="B4" t="s">
        <v>57</v>
      </c>
      <c r="C4" s="37" t="s">
        <v>20</v>
      </c>
      <c r="D4" t="s">
        <v>107</v>
      </c>
      <c r="E4" s="37" t="s">
        <v>20</v>
      </c>
      <c r="F4" t="s">
        <v>78</v>
      </c>
    </row>
    <row r="5" spans="1:6" x14ac:dyDescent="0.2">
      <c r="A5" s="37" t="s">
        <v>132</v>
      </c>
      <c r="B5" t="s">
        <v>57</v>
      </c>
      <c r="C5" s="37" t="s">
        <v>132</v>
      </c>
      <c r="D5" t="s">
        <v>107</v>
      </c>
      <c r="E5" s="37" t="s">
        <v>132</v>
      </c>
      <c r="F5" t="s">
        <v>133</v>
      </c>
    </row>
    <row r="6" spans="1:6" x14ac:dyDescent="0.2">
      <c r="A6" s="37" t="s">
        <v>22</v>
      </c>
      <c r="B6" t="s">
        <v>57</v>
      </c>
      <c r="C6" s="37" t="s">
        <v>22</v>
      </c>
      <c r="D6" t="s">
        <v>107</v>
      </c>
      <c r="E6" s="37" t="s">
        <v>22</v>
      </c>
      <c r="F6" t="s">
        <v>80</v>
      </c>
    </row>
    <row r="7" spans="1:6" x14ac:dyDescent="0.2">
      <c r="A7" s="37" t="s">
        <v>113</v>
      </c>
      <c r="B7" t="s">
        <v>57</v>
      </c>
      <c r="C7" s="37" t="s">
        <v>113</v>
      </c>
      <c r="D7" t="s">
        <v>107</v>
      </c>
      <c r="E7" s="37" t="s">
        <v>113</v>
      </c>
      <c r="F7" t="s">
        <v>86</v>
      </c>
    </row>
    <row r="8" spans="1:6" x14ac:dyDescent="0.2">
      <c r="A8" s="37" t="s">
        <v>37</v>
      </c>
      <c r="B8" t="s">
        <v>57</v>
      </c>
      <c r="C8" s="37" t="s">
        <v>37</v>
      </c>
      <c r="D8" t="s">
        <v>107</v>
      </c>
      <c r="E8" s="37" t="s">
        <v>37</v>
      </c>
      <c r="F8" t="s">
        <v>86</v>
      </c>
    </row>
    <row r="9" spans="1:6" x14ac:dyDescent="0.2">
      <c r="A9" s="37" t="s">
        <v>114</v>
      </c>
      <c r="B9" t="s">
        <v>57</v>
      </c>
      <c r="C9" s="37" t="s">
        <v>114</v>
      </c>
      <c r="D9" t="s">
        <v>107</v>
      </c>
      <c r="E9" s="37" t="s">
        <v>114</v>
      </c>
      <c r="F9" t="s">
        <v>87</v>
      </c>
    </row>
    <row r="10" spans="1:6" x14ac:dyDescent="0.2">
      <c r="A10" s="37" t="s">
        <v>117</v>
      </c>
      <c r="B10" t="s">
        <v>57</v>
      </c>
      <c r="C10" s="37" t="s">
        <v>117</v>
      </c>
      <c r="D10" t="s">
        <v>107</v>
      </c>
      <c r="E10" s="37" t="s">
        <v>117</v>
      </c>
      <c r="F10" t="s">
        <v>91</v>
      </c>
    </row>
    <row r="11" spans="1:6" x14ac:dyDescent="0.2">
      <c r="A11" s="37" t="s">
        <v>42</v>
      </c>
      <c r="B11" t="s">
        <v>57</v>
      </c>
      <c r="C11" s="37" t="s">
        <v>42</v>
      </c>
      <c r="D11" t="s">
        <v>107</v>
      </c>
      <c r="E11" s="37" t="s">
        <v>42</v>
      </c>
      <c r="F11" t="s">
        <v>91</v>
      </c>
    </row>
    <row r="12" spans="1:6" x14ac:dyDescent="0.2">
      <c r="A12" s="37" t="s">
        <v>44</v>
      </c>
      <c r="B12" t="s">
        <v>57</v>
      </c>
      <c r="C12" s="37" t="s">
        <v>44</v>
      </c>
      <c r="D12" t="s">
        <v>107</v>
      </c>
      <c r="E12" s="37" t="s">
        <v>44</v>
      </c>
      <c r="F12" t="s">
        <v>92</v>
      </c>
    </row>
    <row r="13" spans="1:6" x14ac:dyDescent="0.2">
      <c r="A13" s="37" t="s">
        <v>116</v>
      </c>
      <c r="B13" t="s">
        <v>57</v>
      </c>
      <c r="C13" s="37" t="s">
        <v>116</v>
      </c>
      <c r="D13" t="s">
        <v>107</v>
      </c>
      <c r="E13" s="37" t="s">
        <v>116</v>
      </c>
      <c r="F13" t="s">
        <v>92</v>
      </c>
    </row>
    <row r="14" spans="1:6" x14ac:dyDescent="0.2">
      <c r="A14" s="37" t="s">
        <v>62</v>
      </c>
      <c r="B14" t="s">
        <v>57</v>
      </c>
      <c r="C14" s="37" t="s">
        <v>62</v>
      </c>
      <c r="D14" t="s">
        <v>107</v>
      </c>
      <c r="E14" s="37" t="s">
        <v>62</v>
      </c>
      <c r="F14" t="s">
        <v>93</v>
      </c>
    </row>
    <row r="15" spans="1:6" x14ac:dyDescent="0.2">
      <c r="A15" s="37" t="s">
        <v>69</v>
      </c>
      <c r="B15" t="s">
        <v>57</v>
      </c>
      <c r="C15" s="37" t="s">
        <v>69</v>
      </c>
      <c r="D15" t="s">
        <v>107</v>
      </c>
      <c r="E15" s="37" t="s">
        <v>69</v>
      </c>
      <c r="F15" t="s">
        <v>89</v>
      </c>
    </row>
    <row r="16" spans="1:6" x14ac:dyDescent="0.2">
      <c r="A16" s="37" t="s">
        <v>118</v>
      </c>
      <c r="B16" t="s">
        <v>57</v>
      </c>
      <c r="C16" s="37" t="s">
        <v>118</v>
      </c>
      <c r="D16" t="s">
        <v>107</v>
      </c>
      <c r="E16" s="37" t="s">
        <v>118</v>
      </c>
      <c r="F16" t="s">
        <v>84</v>
      </c>
    </row>
    <row r="17" spans="1:6" x14ac:dyDescent="0.2">
      <c r="A17" s="37" t="s">
        <v>77</v>
      </c>
      <c r="B17" t="s">
        <v>57</v>
      </c>
      <c r="C17" s="37" t="s">
        <v>77</v>
      </c>
      <c r="D17" t="s">
        <v>107</v>
      </c>
      <c r="E17" s="37" t="s">
        <v>77</v>
      </c>
      <c r="F17" t="s">
        <v>95</v>
      </c>
    </row>
    <row r="18" spans="1:6" x14ac:dyDescent="0.2">
      <c r="A18" s="38" t="s">
        <v>112</v>
      </c>
      <c r="B18" t="s">
        <v>57</v>
      </c>
      <c r="C18" s="38" t="s">
        <v>112</v>
      </c>
      <c r="D18" t="s">
        <v>107</v>
      </c>
      <c r="E18" s="38" t="s">
        <v>112</v>
      </c>
      <c r="F18" t="s">
        <v>134</v>
      </c>
    </row>
    <row r="19" spans="1:6" ht="17" thickBot="1" x14ac:dyDescent="0.25">
      <c r="A19" s="38" t="s">
        <v>79</v>
      </c>
      <c r="B19" t="s">
        <v>57</v>
      </c>
      <c r="C19" s="38" t="s">
        <v>79</v>
      </c>
      <c r="D19" t="s">
        <v>107</v>
      </c>
      <c r="E19" s="38" t="s">
        <v>79</v>
      </c>
      <c r="F19" t="s">
        <v>96</v>
      </c>
    </row>
    <row r="20" spans="1:6" x14ac:dyDescent="0.2">
      <c r="A20" s="36" t="s">
        <v>110</v>
      </c>
      <c r="B20" t="s">
        <v>65</v>
      </c>
      <c r="C20" s="36" t="s">
        <v>110</v>
      </c>
      <c r="D20" t="s">
        <v>109</v>
      </c>
      <c r="E20" s="36" t="s">
        <v>110</v>
      </c>
      <c r="F20" t="s">
        <v>78</v>
      </c>
    </row>
    <row r="21" spans="1:6" x14ac:dyDescent="0.2">
      <c r="A21" s="39" t="s">
        <v>27</v>
      </c>
      <c r="B21" t="s">
        <v>65</v>
      </c>
      <c r="C21" s="39" t="s">
        <v>27</v>
      </c>
      <c r="D21" t="s">
        <v>109</v>
      </c>
      <c r="E21" s="39" t="s">
        <v>27</v>
      </c>
      <c r="F21" t="s">
        <v>84</v>
      </c>
    </row>
    <row r="22" spans="1:6" x14ac:dyDescent="0.2">
      <c r="A22" s="39" t="s">
        <v>123</v>
      </c>
      <c r="B22" t="s">
        <v>65</v>
      </c>
      <c r="C22" s="39" t="s">
        <v>123</v>
      </c>
      <c r="D22" t="s">
        <v>109</v>
      </c>
      <c r="E22" s="39" t="s">
        <v>123</v>
      </c>
      <c r="F22" t="s">
        <v>76</v>
      </c>
    </row>
    <row r="23" spans="1:6" x14ac:dyDescent="0.2">
      <c r="A23" s="39" t="s">
        <v>32</v>
      </c>
      <c r="B23" t="s">
        <v>65</v>
      </c>
      <c r="C23" s="39" t="s">
        <v>32</v>
      </c>
      <c r="D23" t="s">
        <v>109</v>
      </c>
      <c r="E23" s="39" t="s">
        <v>32</v>
      </c>
      <c r="F23" t="s">
        <v>84</v>
      </c>
    </row>
    <row r="24" spans="1:6" x14ac:dyDescent="0.2">
      <c r="A24" s="39" t="s">
        <v>115</v>
      </c>
      <c r="B24" t="s">
        <v>65</v>
      </c>
      <c r="C24" s="39" t="s">
        <v>115</v>
      </c>
      <c r="D24" t="s">
        <v>109</v>
      </c>
      <c r="E24" s="39" t="s">
        <v>115</v>
      </c>
      <c r="F24" t="s">
        <v>76</v>
      </c>
    </row>
    <row r="25" spans="1:6" x14ac:dyDescent="0.2">
      <c r="A25" s="39" t="s">
        <v>48</v>
      </c>
      <c r="B25" t="s">
        <v>65</v>
      </c>
      <c r="C25" s="39" t="s">
        <v>48</v>
      </c>
      <c r="D25" t="s">
        <v>109</v>
      </c>
      <c r="E25" s="39" t="s">
        <v>48</v>
      </c>
      <c r="F25" t="s">
        <v>92</v>
      </c>
    </row>
    <row r="26" spans="1:6" x14ac:dyDescent="0.2">
      <c r="A26" s="39" t="s">
        <v>60</v>
      </c>
      <c r="B26" t="s">
        <v>65</v>
      </c>
      <c r="C26" s="39" t="s">
        <v>60</v>
      </c>
      <c r="D26" t="s">
        <v>109</v>
      </c>
      <c r="E26" s="39" t="s">
        <v>60</v>
      </c>
      <c r="F26" t="s">
        <v>80</v>
      </c>
    </row>
    <row r="27" spans="1:6" x14ac:dyDescent="0.2">
      <c r="A27" s="39" t="s">
        <v>64</v>
      </c>
      <c r="B27" t="s">
        <v>65</v>
      </c>
      <c r="C27" s="39" t="s">
        <v>64</v>
      </c>
      <c r="D27" t="s">
        <v>109</v>
      </c>
      <c r="E27" s="39" t="s">
        <v>64</v>
      </c>
      <c r="F27" t="s">
        <v>93</v>
      </c>
    </row>
    <row r="28" spans="1:6" ht="17" thickBot="1" x14ac:dyDescent="0.25">
      <c r="A28" s="38" t="s">
        <v>73</v>
      </c>
      <c r="B28" t="s">
        <v>65</v>
      </c>
      <c r="C28" s="38" t="s">
        <v>73</v>
      </c>
      <c r="D28" t="s">
        <v>109</v>
      </c>
      <c r="E28" s="38" t="s">
        <v>73</v>
      </c>
      <c r="F28" t="s">
        <v>95</v>
      </c>
    </row>
    <row r="29" spans="1:6" x14ac:dyDescent="0.2">
      <c r="A29" s="36" t="s">
        <v>19</v>
      </c>
      <c r="B29" t="s">
        <v>61</v>
      </c>
      <c r="C29" s="36" t="s">
        <v>19</v>
      </c>
      <c r="D29" t="s">
        <v>109</v>
      </c>
      <c r="E29" s="36" t="s">
        <v>19</v>
      </c>
      <c r="F29" t="s">
        <v>78</v>
      </c>
    </row>
    <row r="30" spans="1:6" x14ac:dyDescent="0.2">
      <c r="A30" s="39" t="s">
        <v>21</v>
      </c>
      <c r="B30" t="s">
        <v>61</v>
      </c>
      <c r="C30" s="39" t="s">
        <v>21</v>
      </c>
      <c r="D30" t="s">
        <v>109</v>
      </c>
      <c r="E30" s="39" t="s">
        <v>21</v>
      </c>
      <c r="F30" t="s">
        <v>78</v>
      </c>
    </row>
    <row r="31" spans="1:6" x14ac:dyDescent="0.2">
      <c r="A31" s="39" t="s">
        <v>25</v>
      </c>
      <c r="B31" t="s">
        <v>61</v>
      </c>
      <c r="C31" s="39" t="s">
        <v>25</v>
      </c>
      <c r="D31" t="s">
        <v>109</v>
      </c>
      <c r="E31" s="39" t="s">
        <v>25</v>
      </c>
      <c r="F31" t="s">
        <v>80</v>
      </c>
    </row>
    <row r="32" spans="1:6" x14ac:dyDescent="0.2">
      <c r="A32" s="39" t="s">
        <v>28</v>
      </c>
      <c r="B32" t="s">
        <v>61</v>
      </c>
      <c r="C32" s="39" t="s">
        <v>28</v>
      </c>
      <c r="D32" t="s">
        <v>109</v>
      </c>
      <c r="E32" s="39" t="s">
        <v>28</v>
      </c>
      <c r="F32" t="s">
        <v>80</v>
      </c>
    </row>
    <row r="33" spans="1:6" x14ac:dyDescent="0.2">
      <c r="A33" s="39" t="s">
        <v>29</v>
      </c>
      <c r="B33" t="s">
        <v>61</v>
      </c>
      <c r="C33" s="39" t="s">
        <v>29</v>
      </c>
      <c r="D33" t="s">
        <v>109</v>
      </c>
      <c r="E33" s="39" t="s">
        <v>29</v>
      </c>
      <c r="F33" t="s">
        <v>92</v>
      </c>
    </row>
    <row r="34" spans="1:6" x14ac:dyDescent="0.2">
      <c r="A34" s="39" t="s">
        <v>40</v>
      </c>
      <c r="B34" t="s">
        <v>61</v>
      </c>
      <c r="C34" s="39" t="s">
        <v>40</v>
      </c>
      <c r="D34" t="s">
        <v>109</v>
      </c>
      <c r="E34" s="39" t="s">
        <v>40</v>
      </c>
      <c r="F34" t="s">
        <v>88</v>
      </c>
    </row>
    <row r="35" spans="1:6" x14ac:dyDescent="0.2">
      <c r="A35" s="39" t="s">
        <v>53</v>
      </c>
      <c r="B35" t="s">
        <v>61</v>
      </c>
      <c r="C35" s="39" t="s">
        <v>53</v>
      </c>
      <c r="D35" t="s">
        <v>109</v>
      </c>
      <c r="E35" s="39" t="s">
        <v>53</v>
      </c>
      <c r="F35" t="s">
        <v>92</v>
      </c>
    </row>
    <row r="36" spans="1:6" x14ac:dyDescent="0.2">
      <c r="A36" s="39" t="s">
        <v>70</v>
      </c>
      <c r="B36" t="s">
        <v>61</v>
      </c>
      <c r="C36" s="39" t="s">
        <v>70</v>
      </c>
      <c r="D36" t="s">
        <v>109</v>
      </c>
      <c r="E36" s="39" t="s">
        <v>70</v>
      </c>
      <c r="F36" t="s">
        <v>94</v>
      </c>
    </row>
    <row r="37" spans="1:6" ht="17" thickBot="1" x14ac:dyDescent="0.25">
      <c r="A37" s="38" t="s">
        <v>81</v>
      </c>
      <c r="B37" t="s">
        <v>61</v>
      </c>
      <c r="C37" s="38" t="s">
        <v>81</v>
      </c>
      <c r="D37" t="s">
        <v>109</v>
      </c>
      <c r="E37" s="38" t="s">
        <v>81</v>
      </c>
      <c r="F37" t="s">
        <v>96</v>
      </c>
    </row>
    <row r="38" spans="1:6" x14ac:dyDescent="0.2">
      <c r="A38" s="36" t="s">
        <v>16</v>
      </c>
      <c r="B38" t="s">
        <v>63</v>
      </c>
      <c r="C38" s="36" t="s">
        <v>16</v>
      </c>
      <c r="D38" t="s">
        <v>109</v>
      </c>
      <c r="E38" s="36" t="s">
        <v>16</v>
      </c>
      <c r="F38" t="s">
        <v>76</v>
      </c>
    </row>
    <row r="39" spans="1:6" x14ac:dyDescent="0.2">
      <c r="A39" s="39" t="s">
        <v>18</v>
      </c>
      <c r="B39" t="s">
        <v>63</v>
      </c>
      <c r="C39" s="39" t="s">
        <v>18</v>
      </c>
      <c r="D39" t="s">
        <v>109</v>
      </c>
      <c r="E39" s="39" t="s">
        <v>18</v>
      </c>
      <c r="F39" t="s">
        <v>78</v>
      </c>
    </row>
    <row r="40" spans="1:6" x14ac:dyDescent="0.2">
      <c r="A40" s="39" t="s">
        <v>24</v>
      </c>
      <c r="B40" t="s">
        <v>63</v>
      </c>
      <c r="C40" s="39" t="s">
        <v>24</v>
      </c>
      <c r="D40" t="s">
        <v>109</v>
      </c>
      <c r="E40" s="39" t="s">
        <v>24</v>
      </c>
      <c r="F40" t="s">
        <v>80</v>
      </c>
    </row>
    <row r="41" spans="1:6" x14ac:dyDescent="0.2">
      <c r="A41" s="39" t="s">
        <v>26</v>
      </c>
      <c r="B41" t="s">
        <v>63</v>
      </c>
      <c r="C41" s="39" t="s">
        <v>26</v>
      </c>
      <c r="D41" t="s">
        <v>109</v>
      </c>
      <c r="E41" s="39" t="s">
        <v>26</v>
      </c>
      <c r="F41" t="s">
        <v>80</v>
      </c>
    </row>
    <row r="42" spans="1:6" x14ac:dyDescent="0.2">
      <c r="A42" s="37" t="s">
        <v>33</v>
      </c>
      <c r="B42" t="s">
        <v>63</v>
      </c>
      <c r="C42" s="37" t="s">
        <v>33</v>
      </c>
      <c r="D42" t="s">
        <v>109</v>
      </c>
      <c r="E42" s="37" t="s">
        <v>33</v>
      </c>
      <c r="F42" t="s">
        <v>84</v>
      </c>
    </row>
    <row r="43" spans="1:6" x14ac:dyDescent="0.2">
      <c r="A43" s="39" t="s">
        <v>35</v>
      </c>
      <c r="B43" t="s">
        <v>63</v>
      </c>
      <c r="C43" s="39" t="s">
        <v>35</v>
      </c>
      <c r="D43" t="s">
        <v>109</v>
      </c>
      <c r="E43" s="39" t="s">
        <v>35</v>
      </c>
      <c r="F43" t="s">
        <v>76</v>
      </c>
    </row>
    <row r="44" spans="1:6" x14ac:dyDescent="0.2">
      <c r="A44" s="39" t="s">
        <v>36</v>
      </c>
      <c r="B44" t="s">
        <v>63</v>
      </c>
      <c r="C44" s="39" t="s">
        <v>36</v>
      </c>
      <c r="D44" t="s">
        <v>109</v>
      </c>
      <c r="E44" s="39" t="s">
        <v>36</v>
      </c>
      <c r="F44" t="s">
        <v>95</v>
      </c>
    </row>
    <row r="45" spans="1:6" x14ac:dyDescent="0.2">
      <c r="A45" s="39" t="s">
        <v>39</v>
      </c>
      <c r="B45" t="s">
        <v>63</v>
      </c>
      <c r="C45" s="39" t="s">
        <v>39</v>
      </c>
      <c r="D45" t="s">
        <v>109</v>
      </c>
      <c r="E45" s="39" t="s">
        <v>39</v>
      </c>
      <c r="F45" t="s">
        <v>87</v>
      </c>
    </row>
    <row r="46" spans="1:6" x14ac:dyDescent="0.2">
      <c r="A46" s="39" t="s">
        <v>41</v>
      </c>
      <c r="B46" t="s">
        <v>63</v>
      </c>
      <c r="C46" s="39" t="s">
        <v>41</v>
      </c>
      <c r="D46" t="s">
        <v>109</v>
      </c>
      <c r="E46" s="39" t="s">
        <v>41</v>
      </c>
      <c r="F46" t="s">
        <v>90</v>
      </c>
    </row>
    <row r="47" spans="1:6" x14ac:dyDescent="0.2">
      <c r="A47" s="39" t="s">
        <v>43</v>
      </c>
      <c r="B47" t="s">
        <v>63</v>
      </c>
      <c r="C47" s="39" t="s">
        <v>43</v>
      </c>
      <c r="D47" t="s">
        <v>109</v>
      </c>
      <c r="E47" s="39" t="s">
        <v>43</v>
      </c>
      <c r="F47" t="s">
        <v>91</v>
      </c>
    </row>
    <row r="48" spans="1:6" x14ac:dyDescent="0.2">
      <c r="A48" s="39" t="s">
        <v>45</v>
      </c>
      <c r="B48" t="s">
        <v>63</v>
      </c>
      <c r="C48" s="39" t="s">
        <v>45</v>
      </c>
      <c r="D48" t="s">
        <v>109</v>
      </c>
      <c r="E48" s="39" t="s">
        <v>45</v>
      </c>
      <c r="F48" t="s">
        <v>92</v>
      </c>
    </row>
    <row r="49" spans="1:6" ht="17" thickBot="1" x14ac:dyDescent="0.25">
      <c r="A49" s="38" t="s">
        <v>58</v>
      </c>
      <c r="B49" t="s">
        <v>63</v>
      </c>
      <c r="C49" s="38" t="s">
        <v>58</v>
      </c>
      <c r="D49" t="s">
        <v>109</v>
      </c>
      <c r="E49" s="38" t="s">
        <v>58</v>
      </c>
      <c r="F49" t="s">
        <v>92</v>
      </c>
    </row>
    <row r="50" spans="1:6" x14ac:dyDescent="0.2">
      <c r="A50" s="36" t="s">
        <v>23</v>
      </c>
      <c r="B50" t="s">
        <v>59</v>
      </c>
      <c r="C50" s="36" t="s">
        <v>23</v>
      </c>
      <c r="D50" t="s">
        <v>111</v>
      </c>
      <c r="E50" s="36" t="s">
        <v>23</v>
      </c>
      <c r="F50" t="s">
        <v>80</v>
      </c>
    </row>
    <row r="51" spans="1:6" x14ac:dyDescent="0.2">
      <c r="A51" s="39" t="s">
        <v>31</v>
      </c>
      <c r="B51" t="s">
        <v>59</v>
      </c>
      <c r="C51" s="39" t="s">
        <v>31</v>
      </c>
      <c r="D51" t="s">
        <v>111</v>
      </c>
      <c r="E51" s="39" t="s">
        <v>31</v>
      </c>
      <c r="F51" t="s">
        <v>84</v>
      </c>
    </row>
    <row r="52" spans="1:6" x14ac:dyDescent="0.2">
      <c r="A52" s="39" t="s">
        <v>34</v>
      </c>
      <c r="B52" t="s">
        <v>59</v>
      </c>
      <c r="C52" s="39" t="s">
        <v>34</v>
      </c>
      <c r="D52" t="s">
        <v>111</v>
      </c>
      <c r="E52" s="39" t="s">
        <v>34</v>
      </c>
      <c r="F52" t="s">
        <v>85</v>
      </c>
    </row>
    <row r="53" spans="1:6" x14ac:dyDescent="0.2">
      <c r="A53" s="39" t="s">
        <v>38</v>
      </c>
      <c r="B53" t="s">
        <v>59</v>
      </c>
      <c r="C53" s="39" t="s">
        <v>38</v>
      </c>
      <c r="D53" t="s">
        <v>111</v>
      </c>
      <c r="E53" s="39" t="s">
        <v>38</v>
      </c>
      <c r="F53" t="s">
        <v>87</v>
      </c>
    </row>
    <row r="54" spans="1:6" x14ac:dyDescent="0.2">
      <c r="A54" s="39" t="s">
        <v>135</v>
      </c>
      <c r="B54" t="s">
        <v>59</v>
      </c>
      <c r="C54" s="39" t="s">
        <v>135</v>
      </c>
      <c r="D54" t="s">
        <v>111</v>
      </c>
      <c r="E54" s="39" t="s">
        <v>135</v>
      </c>
      <c r="F54" t="s">
        <v>87</v>
      </c>
    </row>
    <row r="55" spans="1:6" x14ac:dyDescent="0.2">
      <c r="A55" s="39" t="s">
        <v>136</v>
      </c>
      <c r="B55" t="s">
        <v>59</v>
      </c>
      <c r="C55" s="39" t="s">
        <v>136</v>
      </c>
      <c r="D55" t="s">
        <v>111</v>
      </c>
      <c r="E55" s="39" t="s">
        <v>136</v>
      </c>
      <c r="F55" t="s">
        <v>92</v>
      </c>
    </row>
    <row r="56" spans="1:6" x14ac:dyDescent="0.2">
      <c r="A56" s="39" t="s">
        <v>66</v>
      </c>
      <c r="B56" t="s">
        <v>59</v>
      </c>
      <c r="C56" s="39" t="s">
        <v>66</v>
      </c>
      <c r="D56" t="s">
        <v>111</v>
      </c>
      <c r="E56" s="39" t="s">
        <v>66</v>
      </c>
      <c r="F56" t="s">
        <v>84</v>
      </c>
    </row>
    <row r="57" spans="1:6" x14ac:dyDescent="0.2">
      <c r="A57" s="39" t="s">
        <v>30</v>
      </c>
      <c r="B57" t="s">
        <v>59</v>
      </c>
      <c r="C57" s="39" t="s">
        <v>30</v>
      </c>
      <c r="D57" t="s">
        <v>111</v>
      </c>
      <c r="E57" s="39" t="s">
        <v>30</v>
      </c>
      <c r="F57" t="s">
        <v>82</v>
      </c>
    </row>
    <row r="58" spans="1:6" x14ac:dyDescent="0.2">
      <c r="A58" s="39" t="s">
        <v>67</v>
      </c>
      <c r="B58" t="s">
        <v>59</v>
      </c>
      <c r="C58" s="39" t="s">
        <v>67</v>
      </c>
      <c r="D58" t="s">
        <v>111</v>
      </c>
      <c r="E58" s="39" t="s">
        <v>67</v>
      </c>
      <c r="F58" t="s">
        <v>85</v>
      </c>
    </row>
    <row r="59" spans="1:6" x14ac:dyDescent="0.2">
      <c r="A59" s="37" t="s">
        <v>68</v>
      </c>
      <c r="B59" t="s">
        <v>59</v>
      </c>
      <c r="C59" s="37" t="s">
        <v>68</v>
      </c>
      <c r="D59" t="s">
        <v>111</v>
      </c>
      <c r="E59" s="37" t="s">
        <v>68</v>
      </c>
      <c r="F59" t="s">
        <v>95</v>
      </c>
    </row>
    <row r="60" spans="1:6" ht="17" thickBot="1" x14ac:dyDescent="0.25">
      <c r="A60" s="40" t="s">
        <v>75</v>
      </c>
      <c r="B60" t="s">
        <v>59</v>
      </c>
      <c r="C60" s="40" t="s">
        <v>75</v>
      </c>
      <c r="D60" t="s">
        <v>111</v>
      </c>
      <c r="E60" s="40" t="s">
        <v>75</v>
      </c>
      <c r="F60" t="s">
        <v>95</v>
      </c>
    </row>
    <row r="61" spans="1:6" x14ac:dyDescent="0.2">
      <c r="A61" s="38" t="s">
        <v>130</v>
      </c>
      <c r="B61" t="s">
        <v>57</v>
      </c>
      <c r="C61" s="38" t="s">
        <v>130</v>
      </c>
      <c r="D61" t="s">
        <v>107</v>
      </c>
      <c r="E61" s="38" t="s">
        <v>130</v>
      </c>
      <c r="F6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47AD2-947C-4173-8321-DA1135F93EBE}">
  <sheetPr>
    <tabColor theme="4" tint="0.39997558519241921"/>
  </sheetPr>
  <dimension ref="A1:E203"/>
  <sheetViews>
    <sheetView workbookViewId="0">
      <selection activeCell="H12" sqref="H12"/>
    </sheetView>
  </sheetViews>
  <sheetFormatPr baseColWidth="10" defaultColWidth="8.83203125" defaultRowHeight="16" x14ac:dyDescent="0.2"/>
  <cols>
    <col min="1" max="1" width="32.83203125" bestFit="1" customWidth="1"/>
    <col min="2" max="2" width="12.6640625" style="21" bestFit="1" customWidth="1"/>
    <col min="3" max="3" width="6.83203125" style="21" bestFit="1" customWidth="1"/>
    <col min="4" max="4" width="13.1640625" style="48" bestFit="1" customWidth="1"/>
    <col min="5" max="5" width="12.83203125" style="48" bestFit="1" customWidth="1"/>
    <col min="6" max="6" width="11.1640625" bestFit="1" customWidth="1"/>
  </cols>
  <sheetData>
    <row r="1" spans="1:5" x14ac:dyDescent="0.2">
      <c r="A1" s="11" t="s">
        <v>0</v>
      </c>
      <c r="B1" t="s">
        <v>121</v>
      </c>
    </row>
    <row r="2" spans="1:5" x14ac:dyDescent="0.2">
      <c r="A2" s="11" t="s">
        <v>2</v>
      </c>
      <c r="B2" s="12">
        <v>2024</v>
      </c>
    </row>
    <row r="4" spans="1:5" x14ac:dyDescent="0.2">
      <c r="A4" s="11" t="s">
        <v>138</v>
      </c>
      <c r="B4" s="21" t="s">
        <v>139</v>
      </c>
      <c r="C4" s="21" t="s">
        <v>140</v>
      </c>
      <c r="D4" s="21" t="s">
        <v>141</v>
      </c>
      <c r="E4" s="21" t="s">
        <v>142</v>
      </c>
    </row>
    <row r="5" spans="1:5" x14ac:dyDescent="0.2">
      <c r="A5" s="12" t="s">
        <v>11</v>
      </c>
      <c r="B5" s="21">
        <v>59</v>
      </c>
      <c r="C5" s="21">
        <v>38</v>
      </c>
      <c r="D5" s="21">
        <v>6</v>
      </c>
      <c r="E5" s="21">
        <v>0.64406779661016944</v>
      </c>
    </row>
    <row r="6" spans="1:5" x14ac:dyDescent="0.2">
      <c r="A6" s="47" t="s">
        <v>143</v>
      </c>
      <c r="B6" s="21">
        <v>20</v>
      </c>
      <c r="C6" s="21">
        <v>18</v>
      </c>
      <c r="D6" s="21">
        <v>1</v>
      </c>
      <c r="E6" s="21">
        <v>0.9</v>
      </c>
    </row>
    <row r="7" spans="1:5" x14ac:dyDescent="0.2">
      <c r="A7" s="47" t="s">
        <v>144</v>
      </c>
      <c r="B7" s="21">
        <v>19</v>
      </c>
      <c r="C7" s="21">
        <v>9</v>
      </c>
      <c r="D7" s="21">
        <v>2</v>
      </c>
      <c r="E7" s="21">
        <v>0.47368421052631576</v>
      </c>
    </row>
    <row r="8" spans="1:5" x14ac:dyDescent="0.2">
      <c r="A8" s="47" t="s">
        <v>145</v>
      </c>
      <c r="B8" s="21">
        <v>20</v>
      </c>
      <c r="C8" s="21">
        <v>11</v>
      </c>
      <c r="D8" s="21">
        <v>3</v>
      </c>
      <c r="E8" s="21">
        <v>0.55000000000000004</v>
      </c>
    </row>
    <row r="9" spans="1:5" x14ac:dyDescent="0.2">
      <c r="A9" s="12" t="s">
        <v>16</v>
      </c>
      <c r="B9" s="21">
        <v>15</v>
      </c>
      <c r="C9" s="21">
        <v>10</v>
      </c>
      <c r="D9" s="21">
        <v>0</v>
      </c>
      <c r="E9" s="21">
        <v>0.66666666666666663</v>
      </c>
    </row>
    <row r="10" spans="1:5" x14ac:dyDescent="0.2">
      <c r="A10" s="47" t="s">
        <v>143</v>
      </c>
      <c r="B10" s="21">
        <v>7</v>
      </c>
      <c r="C10" s="21">
        <v>4</v>
      </c>
      <c r="D10" s="21">
        <v>0</v>
      </c>
      <c r="E10" s="21">
        <v>0.5714285714285714</v>
      </c>
    </row>
    <row r="11" spans="1:5" x14ac:dyDescent="0.2">
      <c r="A11" s="47" t="s">
        <v>144</v>
      </c>
      <c r="B11" s="21">
        <v>5</v>
      </c>
      <c r="C11" s="21">
        <v>3</v>
      </c>
      <c r="D11" s="21">
        <v>0</v>
      </c>
      <c r="E11" s="21">
        <v>0.6</v>
      </c>
    </row>
    <row r="12" spans="1:5" x14ac:dyDescent="0.2">
      <c r="A12" s="47" t="s">
        <v>145</v>
      </c>
      <c r="B12" s="21">
        <v>3</v>
      </c>
      <c r="C12" s="21">
        <v>3</v>
      </c>
      <c r="D12" s="21">
        <v>0</v>
      </c>
      <c r="E12" s="21">
        <v>1</v>
      </c>
    </row>
    <row r="13" spans="1:5" x14ac:dyDescent="0.2">
      <c r="A13" s="12" t="s">
        <v>17</v>
      </c>
      <c r="B13" s="21">
        <v>38</v>
      </c>
      <c r="C13" s="21">
        <v>25</v>
      </c>
      <c r="D13" s="21">
        <v>3</v>
      </c>
      <c r="E13" s="21">
        <v>0.65789473684210531</v>
      </c>
    </row>
    <row r="14" spans="1:5" x14ac:dyDescent="0.2">
      <c r="A14" s="47" t="s">
        <v>143</v>
      </c>
      <c r="B14" s="21">
        <v>12</v>
      </c>
      <c r="C14" s="21">
        <v>8</v>
      </c>
      <c r="D14" s="21">
        <v>1</v>
      </c>
      <c r="E14" s="21">
        <v>0.66666666666666663</v>
      </c>
    </row>
    <row r="15" spans="1:5" x14ac:dyDescent="0.2">
      <c r="A15" s="47" t="s">
        <v>144</v>
      </c>
      <c r="B15" s="21">
        <v>19</v>
      </c>
      <c r="C15" s="21">
        <v>13</v>
      </c>
      <c r="D15" s="21">
        <v>1</v>
      </c>
      <c r="E15" s="21">
        <v>0.68421052631578949</v>
      </c>
    </row>
    <row r="16" spans="1:5" x14ac:dyDescent="0.2">
      <c r="A16" s="47" t="s">
        <v>145</v>
      </c>
      <c r="B16" s="21">
        <v>7</v>
      </c>
      <c r="C16" s="21">
        <v>4</v>
      </c>
      <c r="D16" s="21">
        <v>1</v>
      </c>
      <c r="E16" s="21">
        <v>0.5714285714285714</v>
      </c>
    </row>
    <row r="17" spans="1:5" x14ac:dyDescent="0.2">
      <c r="A17" s="12" t="s">
        <v>18</v>
      </c>
      <c r="B17" s="21">
        <v>31</v>
      </c>
      <c r="C17" s="21">
        <v>22</v>
      </c>
      <c r="D17" s="21">
        <v>2</v>
      </c>
      <c r="E17" s="21">
        <v>0.70967741935483875</v>
      </c>
    </row>
    <row r="18" spans="1:5" x14ac:dyDescent="0.2">
      <c r="A18" s="47" t="s">
        <v>143</v>
      </c>
      <c r="B18" s="21">
        <v>22</v>
      </c>
      <c r="C18" s="21">
        <v>19</v>
      </c>
      <c r="D18" s="21">
        <v>1</v>
      </c>
      <c r="E18" s="21">
        <v>0.86363636363636365</v>
      </c>
    </row>
    <row r="19" spans="1:5" x14ac:dyDescent="0.2">
      <c r="A19" s="47" t="s">
        <v>144</v>
      </c>
      <c r="B19" s="21">
        <v>5</v>
      </c>
      <c r="C19" s="21">
        <v>1</v>
      </c>
      <c r="D19" s="21">
        <v>0</v>
      </c>
      <c r="E19" s="21">
        <v>0.2</v>
      </c>
    </row>
    <row r="20" spans="1:5" x14ac:dyDescent="0.2">
      <c r="A20" s="47" t="s">
        <v>145</v>
      </c>
      <c r="B20" s="21">
        <v>4</v>
      </c>
      <c r="C20" s="21">
        <v>2</v>
      </c>
      <c r="D20" s="21">
        <v>1</v>
      </c>
      <c r="E20" s="21">
        <v>0.5</v>
      </c>
    </row>
    <row r="21" spans="1:5" x14ac:dyDescent="0.2">
      <c r="A21" s="12" t="s">
        <v>19</v>
      </c>
      <c r="B21" s="21">
        <v>23</v>
      </c>
      <c r="C21" s="21">
        <v>21</v>
      </c>
      <c r="D21" s="21">
        <v>3</v>
      </c>
      <c r="E21" s="21">
        <v>0.91304347826086951</v>
      </c>
    </row>
    <row r="22" spans="1:5" x14ac:dyDescent="0.2">
      <c r="A22" s="47" t="s">
        <v>143</v>
      </c>
      <c r="B22" s="21">
        <v>17</v>
      </c>
      <c r="C22" s="21">
        <v>16</v>
      </c>
      <c r="D22" s="21">
        <v>3</v>
      </c>
      <c r="E22" s="21">
        <v>0.94117647058823528</v>
      </c>
    </row>
    <row r="23" spans="1:5" x14ac:dyDescent="0.2">
      <c r="A23" s="47" t="s">
        <v>144</v>
      </c>
      <c r="B23" s="21">
        <v>6</v>
      </c>
      <c r="C23" s="21">
        <v>5</v>
      </c>
      <c r="D23" s="21">
        <v>0</v>
      </c>
      <c r="E23" s="21">
        <v>0.83333333333333337</v>
      </c>
    </row>
    <row r="24" spans="1:5" x14ac:dyDescent="0.2">
      <c r="A24" s="12" t="s">
        <v>20</v>
      </c>
      <c r="B24" s="21">
        <v>85</v>
      </c>
      <c r="C24" s="21">
        <v>68</v>
      </c>
      <c r="D24" s="21">
        <v>9</v>
      </c>
      <c r="E24" s="21">
        <v>0.8</v>
      </c>
    </row>
    <row r="25" spans="1:5" x14ac:dyDescent="0.2">
      <c r="A25" s="47" t="s">
        <v>143</v>
      </c>
      <c r="B25" s="21">
        <v>44</v>
      </c>
      <c r="C25" s="21">
        <v>39</v>
      </c>
      <c r="D25" s="21">
        <v>6</v>
      </c>
      <c r="E25" s="21">
        <v>0.88636363636363635</v>
      </c>
    </row>
    <row r="26" spans="1:5" x14ac:dyDescent="0.2">
      <c r="A26" s="47" t="s">
        <v>144</v>
      </c>
      <c r="B26" s="21">
        <v>19</v>
      </c>
      <c r="C26" s="21">
        <v>11</v>
      </c>
      <c r="D26" s="21">
        <v>0</v>
      </c>
      <c r="E26" s="21">
        <v>0.57894736842105265</v>
      </c>
    </row>
    <row r="27" spans="1:5" x14ac:dyDescent="0.2">
      <c r="A27" s="47" t="s">
        <v>145</v>
      </c>
      <c r="B27" s="21">
        <v>22</v>
      </c>
      <c r="C27" s="21">
        <v>18</v>
      </c>
      <c r="D27" s="21">
        <v>3</v>
      </c>
      <c r="E27" s="21">
        <v>0.81818181818181823</v>
      </c>
    </row>
    <row r="28" spans="1:5" x14ac:dyDescent="0.2">
      <c r="A28" s="12" t="s">
        <v>110</v>
      </c>
      <c r="B28" s="21">
        <v>109</v>
      </c>
      <c r="C28" s="21">
        <v>91</v>
      </c>
      <c r="D28" s="21">
        <v>15</v>
      </c>
      <c r="E28" s="21">
        <v>0.83486238532110091</v>
      </c>
    </row>
    <row r="29" spans="1:5" x14ac:dyDescent="0.2">
      <c r="A29" s="47" t="s">
        <v>143</v>
      </c>
      <c r="B29" s="21">
        <v>77</v>
      </c>
      <c r="C29" s="21">
        <v>70</v>
      </c>
      <c r="D29" s="21">
        <v>10</v>
      </c>
      <c r="E29" s="21">
        <v>0.90909090909090906</v>
      </c>
    </row>
    <row r="30" spans="1:5" x14ac:dyDescent="0.2">
      <c r="A30" s="47" t="s">
        <v>144</v>
      </c>
      <c r="B30" s="21">
        <v>24</v>
      </c>
      <c r="C30" s="21">
        <v>18</v>
      </c>
      <c r="D30" s="21">
        <v>5</v>
      </c>
      <c r="E30" s="21">
        <v>0.75</v>
      </c>
    </row>
    <row r="31" spans="1:5" x14ac:dyDescent="0.2">
      <c r="A31" s="47" t="s">
        <v>145</v>
      </c>
      <c r="B31" s="21">
        <v>8</v>
      </c>
      <c r="C31" s="21">
        <v>3</v>
      </c>
      <c r="D31" s="21">
        <v>0</v>
      </c>
      <c r="E31" s="21">
        <v>0.375</v>
      </c>
    </row>
    <row r="32" spans="1:5" x14ac:dyDescent="0.2">
      <c r="A32" s="12" t="s">
        <v>21</v>
      </c>
      <c r="B32" s="21">
        <v>57</v>
      </c>
      <c r="C32" s="21">
        <v>49</v>
      </c>
      <c r="D32" s="21">
        <v>5</v>
      </c>
      <c r="E32" s="21">
        <v>0.85964912280701755</v>
      </c>
    </row>
    <row r="33" spans="1:5" x14ac:dyDescent="0.2">
      <c r="A33" s="47" t="s">
        <v>143</v>
      </c>
      <c r="B33" s="21">
        <v>31</v>
      </c>
      <c r="C33" s="21">
        <v>28</v>
      </c>
      <c r="D33" s="21">
        <v>3</v>
      </c>
      <c r="E33" s="21">
        <v>0.90322580645161288</v>
      </c>
    </row>
    <row r="34" spans="1:5" x14ac:dyDescent="0.2">
      <c r="A34" s="47" t="s">
        <v>144</v>
      </c>
      <c r="B34" s="21">
        <v>15</v>
      </c>
      <c r="C34" s="21">
        <v>13</v>
      </c>
      <c r="D34" s="21">
        <v>0</v>
      </c>
      <c r="E34" s="21">
        <v>0.8666666666666667</v>
      </c>
    </row>
    <row r="35" spans="1:5" x14ac:dyDescent="0.2">
      <c r="A35" s="47" t="s">
        <v>145</v>
      </c>
      <c r="B35" s="21">
        <v>11</v>
      </c>
      <c r="C35" s="21">
        <v>8</v>
      </c>
      <c r="D35" s="21">
        <v>2</v>
      </c>
      <c r="E35" s="21">
        <v>0.72727272727272729</v>
      </c>
    </row>
    <row r="36" spans="1:5" x14ac:dyDescent="0.2">
      <c r="A36" s="12" t="s">
        <v>22</v>
      </c>
      <c r="B36" s="21">
        <v>164</v>
      </c>
      <c r="C36" s="21">
        <v>123</v>
      </c>
      <c r="D36" s="21">
        <v>17</v>
      </c>
      <c r="E36" s="21">
        <v>0.75</v>
      </c>
    </row>
    <row r="37" spans="1:5" x14ac:dyDescent="0.2">
      <c r="A37" s="47" t="s">
        <v>143</v>
      </c>
      <c r="B37" s="21">
        <v>56</v>
      </c>
      <c r="C37" s="21">
        <v>46</v>
      </c>
      <c r="D37" s="21">
        <v>3</v>
      </c>
      <c r="E37" s="21">
        <v>0.8214285714285714</v>
      </c>
    </row>
    <row r="38" spans="1:5" x14ac:dyDescent="0.2">
      <c r="A38" s="47" t="s">
        <v>144</v>
      </c>
      <c r="B38" s="21">
        <v>31</v>
      </c>
      <c r="C38" s="21">
        <v>21</v>
      </c>
      <c r="D38" s="21">
        <v>6</v>
      </c>
      <c r="E38" s="21">
        <v>0.67741935483870963</v>
      </c>
    </row>
    <row r="39" spans="1:5" x14ac:dyDescent="0.2">
      <c r="A39" s="47" t="s">
        <v>145</v>
      </c>
      <c r="B39" s="21">
        <v>77</v>
      </c>
      <c r="C39" s="21">
        <v>56</v>
      </c>
      <c r="D39" s="21">
        <v>8</v>
      </c>
      <c r="E39" s="21">
        <v>0.72727272727272729</v>
      </c>
    </row>
    <row r="40" spans="1:5" x14ac:dyDescent="0.2">
      <c r="A40" s="12" t="s">
        <v>23</v>
      </c>
      <c r="B40" s="21">
        <v>147</v>
      </c>
      <c r="C40" s="21">
        <v>108</v>
      </c>
      <c r="D40" s="21">
        <v>0</v>
      </c>
      <c r="E40" s="21">
        <v>0.73469387755102045</v>
      </c>
    </row>
    <row r="41" spans="1:5" x14ac:dyDescent="0.2">
      <c r="A41" s="47" t="s">
        <v>143</v>
      </c>
      <c r="B41" s="21">
        <v>42</v>
      </c>
      <c r="C41" s="21">
        <v>41</v>
      </c>
      <c r="D41" s="21">
        <v>0</v>
      </c>
      <c r="E41" s="21">
        <v>0.97619047619047616</v>
      </c>
    </row>
    <row r="42" spans="1:5" x14ac:dyDescent="0.2">
      <c r="A42" s="47" t="s">
        <v>144</v>
      </c>
      <c r="B42" s="21">
        <v>44</v>
      </c>
      <c r="C42" s="21">
        <v>34</v>
      </c>
      <c r="D42" s="21">
        <v>0</v>
      </c>
      <c r="E42" s="21">
        <v>0.77272727272727271</v>
      </c>
    </row>
    <row r="43" spans="1:5" x14ac:dyDescent="0.2">
      <c r="A43" s="47" t="s">
        <v>145</v>
      </c>
      <c r="B43" s="21">
        <v>61</v>
      </c>
      <c r="C43" s="21">
        <v>33</v>
      </c>
      <c r="D43" s="21">
        <v>0</v>
      </c>
      <c r="E43" s="21">
        <v>0.54098360655737709</v>
      </c>
    </row>
    <row r="44" spans="1:5" x14ac:dyDescent="0.2">
      <c r="A44" s="12" t="s">
        <v>24</v>
      </c>
      <c r="B44" s="21">
        <v>28</v>
      </c>
      <c r="C44" s="21">
        <v>21</v>
      </c>
      <c r="D44" s="21">
        <v>3</v>
      </c>
      <c r="E44" s="21">
        <v>0.75</v>
      </c>
    </row>
    <row r="45" spans="1:5" x14ac:dyDescent="0.2">
      <c r="A45" s="47" t="s">
        <v>143</v>
      </c>
      <c r="B45" s="21">
        <v>12</v>
      </c>
      <c r="C45" s="21">
        <v>10</v>
      </c>
      <c r="D45" s="21">
        <v>0</v>
      </c>
      <c r="E45" s="21">
        <v>0.83333333333333337</v>
      </c>
    </row>
    <row r="46" spans="1:5" x14ac:dyDescent="0.2">
      <c r="A46" s="47" t="s">
        <v>144</v>
      </c>
      <c r="B46" s="21">
        <v>9</v>
      </c>
      <c r="C46" s="21">
        <v>6</v>
      </c>
      <c r="D46" s="21">
        <v>1</v>
      </c>
      <c r="E46" s="21">
        <v>0.66666666666666663</v>
      </c>
    </row>
    <row r="47" spans="1:5" x14ac:dyDescent="0.2">
      <c r="A47" s="47" t="s">
        <v>145</v>
      </c>
      <c r="B47" s="21">
        <v>7</v>
      </c>
      <c r="C47" s="21">
        <v>5</v>
      </c>
      <c r="D47" s="21">
        <v>2</v>
      </c>
      <c r="E47" s="21">
        <v>0.7142857142857143</v>
      </c>
    </row>
    <row r="48" spans="1:5" x14ac:dyDescent="0.2">
      <c r="A48" s="12" t="s">
        <v>25</v>
      </c>
      <c r="B48" s="21">
        <v>163</v>
      </c>
      <c r="C48" s="21">
        <v>130</v>
      </c>
      <c r="D48" s="21">
        <v>22</v>
      </c>
      <c r="E48" s="21">
        <v>0.7975460122699386</v>
      </c>
    </row>
    <row r="49" spans="1:5" x14ac:dyDescent="0.2">
      <c r="A49" s="47" t="s">
        <v>143</v>
      </c>
      <c r="B49" s="21">
        <v>74</v>
      </c>
      <c r="C49" s="21">
        <v>66</v>
      </c>
      <c r="D49" s="21">
        <v>11</v>
      </c>
      <c r="E49" s="21">
        <v>0.89189189189189189</v>
      </c>
    </row>
    <row r="50" spans="1:5" x14ac:dyDescent="0.2">
      <c r="A50" s="47" t="s">
        <v>144</v>
      </c>
      <c r="B50" s="21">
        <v>49</v>
      </c>
      <c r="C50" s="21">
        <v>32</v>
      </c>
      <c r="D50" s="21">
        <v>5</v>
      </c>
      <c r="E50" s="21">
        <v>0.65306122448979587</v>
      </c>
    </row>
    <row r="51" spans="1:5" x14ac:dyDescent="0.2">
      <c r="A51" s="47" t="s">
        <v>145</v>
      </c>
      <c r="B51" s="21">
        <v>40</v>
      </c>
      <c r="C51" s="21">
        <v>32</v>
      </c>
      <c r="D51" s="21">
        <v>6</v>
      </c>
      <c r="E51" s="21">
        <v>0.8</v>
      </c>
    </row>
    <row r="52" spans="1:5" x14ac:dyDescent="0.2">
      <c r="A52" s="12" t="s">
        <v>26</v>
      </c>
      <c r="B52" s="21">
        <v>160</v>
      </c>
      <c r="C52" s="21">
        <v>139</v>
      </c>
      <c r="D52" s="21">
        <v>27</v>
      </c>
      <c r="E52" s="21">
        <v>0.86875000000000002</v>
      </c>
    </row>
    <row r="53" spans="1:5" x14ac:dyDescent="0.2">
      <c r="A53" s="47" t="s">
        <v>143</v>
      </c>
      <c r="B53" s="21">
        <v>77</v>
      </c>
      <c r="C53" s="21">
        <v>69</v>
      </c>
      <c r="D53" s="21">
        <v>9</v>
      </c>
      <c r="E53" s="21">
        <v>0.89610389610389607</v>
      </c>
    </row>
    <row r="54" spans="1:5" x14ac:dyDescent="0.2">
      <c r="A54" s="47" t="s">
        <v>144</v>
      </c>
      <c r="B54" s="21">
        <v>33</v>
      </c>
      <c r="C54" s="21">
        <v>24</v>
      </c>
      <c r="D54" s="21">
        <v>3</v>
      </c>
      <c r="E54" s="21">
        <v>0.72727272727272729</v>
      </c>
    </row>
    <row r="55" spans="1:5" x14ac:dyDescent="0.2">
      <c r="A55" s="47" t="s">
        <v>145</v>
      </c>
      <c r="B55" s="21">
        <v>50</v>
      </c>
      <c r="C55" s="21">
        <v>46</v>
      </c>
      <c r="D55" s="21">
        <v>15</v>
      </c>
      <c r="E55" s="21">
        <v>0.92</v>
      </c>
    </row>
    <row r="56" spans="1:5" x14ac:dyDescent="0.2">
      <c r="A56" s="12" t="s">
        <v>123</v>
      </c>
      <c r="B56" s="21">
        <v>40</v>
      </c>
      <c r="C56" s="21">
        <v>30</v>
      </c>
      <c r="D56" s="21">
        <v>1</v>
      </c>
      <c r="E56" s="21">
        <v>0.75</v>
      </c>
    </row>
    <row r="57" spans="1:5" x14ac:dyDescent="0.2">
      <c r="A57" s="47" t="s">
        <v>143</v>
      </c>
      <c r="B57" s="21">
        <v>25</v>
      </c>
      <c r="C57" s="21">
        <v>22</v>
      </c>
      <c r="D57" s="21">
        <v>0</v>
      </c>
      <c r="E57" s="21">
        <v>0.88</v>
      </c>
    </row>
    <row r="58" spans="1:5" x14ac:dyDescent="0.2">
      <c r="A58" s="47" t="s">
        <v>144</v>
      </c>
      <c r="B58" s="21">
        <v>10</v>
      </c>
      <c r="C58" s="21">
        <v>5</v>
      </c>
      <c r="D58" s="21">
        <v>1</v>
      </c>
      <c r="E58" s="21">
        <v>0.5</v>
      </c>
    </row>
    <row r="59" spans="1:5" x14ac:dyDescent="0.2">
      <c r="A59" s="47" t="s">
        <v>145</v>
      </c>
      <c r="B59" s="21">
        <v>5</v>
      </c>
      <c r="C59" s="21">
        <v>3</v>
      </c>
      <c r="D59" s="21">
        <v>0</v>
      </c>
      <c r="E59" s="21">
        <v>0.6</v>
      </c>
    </row>
    <row r="60" spans="1:5" x14ac:dyDescent="0.2">
      <c r="A60" s="12" t="s">
        <v>27</v>
      </c>
      <c r="B60" s="21">
        <v>183</v>
      </c>
      <c r="C60" s="21">
        <v>162</v>
      </c>
      <c r="D60" s="21">
        <v>33</v>
      </c>
      <c r="E60" s="21">
        <v>0.88524590163934425</v>
      </c>
    </row>
    <row r="61" spans="1:5" x14ac:dyDescent="0.2">
      <c r="A61" s="47" t="s">
        <v>143</v>
      </c>
      <c r="B61" s="21">
        <v>105</v>
      </c>
      <c r="C61" s="21">
        <v>94</v>
      </c>
      <c r="D61" s="21">
        <v>17</v>
      </c>
      <c r="E61" s="21">
        <v>0.89523809523809528</v>
      </c>
    </row>
    <row r="62" spans="1:5" x14ac:dyDescent="0.2">
      <c r="A62" s="47" t="s">
        <v>144</v>
      </c>
      <c r="B62" s="21">
        <v>56</v>
      </c>
      <c r="C62" s="21">
        <v>49</v>
      </c>
      <c r="D62" s="21">
        <v>10</v>
      </c>
      <c r="E62" s="21">
        <v>0.875</v>
      </c>
    </row>
    <row r="63" spans="1:5" x14ac:dyDescent="0.2">
      <c r="A63" s="47" t="s">
        <v>145</v>
      </c>
      <c r="B63" s="21">
        <v>22</v>
      </c>
      <c r="C63" s="21">
        <v>19</v>
      </c>
      <c r="D63" s="21">
        <v>6</v>
      </c>
      <c r="E63" s="21">
        <v>0.86363636363636365</v>
      </c>
    </row>
    <row r="64" spans="1:5" x14ac:dyDescent="0.2">
      <c r="A64" s="12" t="s">
        <v>28</v>
      </c>
      <c r="B64" s="21">
        <v>167</v>
      </c>
      <c r="C64" s="21">
        <v>106</v>
      </c>
      <c r="D64" s="21">
        <v>11</v>
      </c>
      <c r="E64" s="21">
        <v>0.6347305389221557</v>
      </c>
    </row>
    <row r="65" spans="1:5" x14ac:dyDescent="0.2">
      <c r="A65" s="47" t="s">
        <v>143</v>
      </c>
      <c r="B65" s="21">
        <v>46</v>
      </c>
      <c r="C65" s="21">
        <v>34</v>
      </c>
      <c r="D65" s="21">
        <v>5</v>
      </c>
      <c r="E65" s="21">
        <v>0.73913043478260865</v>
      </c>
    </row>
    <row r="66" spans="1:5" x14ac:dyDescent="0.2">
      <c r="A66" s="47" t="s">
        <v>144</v>
      </c>
      <c r="B66" s="21">
        <v>65</v>
      </c>
      <c r="C66" s="21">
        <v>40</v>
      </c>
      <c r="D66" s="21">
        <v>5</v>
      </c>
      <c r="E66" s="21">
        <v>0.61538461538461542</v>
      </c>
    </row>
    <row r="67" spans="1:5" x14ac:dyDescent="0.2">
      <c r="A67" s="47" t="s">
        <v>145</v>
      </c>
      <c r="B67" s="21">
        <v>56</v>
      </c>
      <c r="C67" s="21">
        <v>32</v>
      </c>
      <c r="D67" s="21">
        <v>1</v>
      </c>
      <c r="E67" s="21">
        <v>0.5714285714285714</v>
      </c>
    </row>
    <row r="68" spans="1:5" x14ac:dyDescent="0.2">
      <c r="A68" s="12" t="s">
        <v>29</v>
      </c>
      <c r="B68" s="21">
        <v>16</v>
      </c>
      <c r="C68" s="21">
        <v>13</v>
      </c>
      <c r="D68" s="21">
        <v>1</v>
      </c>
      <c r="E68" s="21">
        <v>0.8125</v>
      </c>
    </row>
    <row r="69" spans="1:5" x14ac:dyDescent="0.2">
      <c r="A69" s="47" t="s">
        <v>143</v>
      </c>
      <c r="B69" s="21">
        <v>10</v>
      </c>
      <c r="C69" s="21">
        <v>9</v>
      </c>
      <c r="D69" s="21">
        <v>0</v>
      </c>
      <c r="E69" s="21">
        <v>0.9</v>
      </c>
    </row>
    <row r="70" spans="1:5" x14ac:dyDescent="0.2">
      <c r="A70" s="47" t="s">
        <v>144</v>
      </c>
      <c r="B70" s="21">
        <v>6</v>
      </c>
      <c r="C70" s="21">
        <v>4</v>
      </c>
      <c r="D70" s="21">
        <v>1</v>
      </c>
      <c r="E70" s="21">
        <v>0.66666666666666663</v>
      </c>
    </row>
    <row r="71" spans="1:5" x14ac:dyDescent="0.2">
      <c r="A71" s="12" t="s">
        <v>30</v>
      </c>
      <c r="B71" s="21">
        <v>35</v>
      </c>
      <c r="C71" s="21">
        <v>20</v>
      </c>
      <c r="D71" s="21">
        <v>0</v>
      </c>
      <c r="E71" s="21">
        <v>0.5714285714285714</v>
      </c>
    </row>
    <row r="72" spans="1:5" x14ac:dyDescent="0.2">
      <c r="A72" s="47" t="s">
        <v>143</v>
      </c>
      <c r="B72" s="21">
        <v>17</v>
      </c>
      <c r="C72" s="21">
        <v>11</v>
      </c>
      <c r="D72" s="21">
        <v>0</v>
      </c>
      <c r="E72" s="21">
        <v>0.6470588235294118</v>
      </c>
    </row>
    <row r="73" spans="1:5" x14ac:dyDescent="0.2">
      <c r="A73" s="47" t="s">
        <v>144</v>
      </c>
      <c r="B73" s="21">
        <v>13</v>
      </c>
      <c r="C73" s="21">
        <v>7</v>
      </c>
      <c r="D73" s="21">
        <v>0</v>
      </c>
      <c r="E73" s="21">
        <v>0.53846153846153844</v>
      </c>
    </row>
    <row r="74" spans="1:5" x14ac:dyDescent="0.2">
      <c r="A74" s="47" t="s">
        <v>145</v>
      </c>
      <c r="B74" s="21">
        <v>5</v>
      </c>
      <c r="C74" s="21">
        <v>2</v>
      </c>
      <c r="D74" s="21">
        <v>0</v>
      </c>
      <c r="E74" s="21">
        <v>0.4</v>
      </c>
    </row>
    <row r="75" spans="1:5" x14ac:dyDescent="0.2">
      <c r="A75" s="12" t="s">
        <v>31</v>
      </c>
      <c r="B75" s="21">
        <v>138</v>
      </c>
      <c r="C75" s="21">
        <v>94</v>
      </c>
      <c r="D75" s="21">
        <v>28</v>
      </c>
      <c r="E75" s="21">
        <v>0.6811594202898551</v>
      </c>
    </row>
    <row r="76" spans="1:5" x14ac:dyDescent="0.2">
      <c r="A76" s="47" t="s">
        <v>143</v>
      </c>
      <c r="B76" s="21">
        <v>62</v>
      </c>
      <c r="C76" s="21">
        <v>54</v>
      </c>
      <c r="D76" s="21">
        <v>18</v>
      </c>
      <c r="E76" s="21">
        <v>0.87096774193548387</v>
      </c>
    </row>
    <row r="77" spans="1:5" x14ac:dyDescent="0.2">
      <c r="A77" s="47" t="s">
        <v>144</v>
      </c>
      <c r="B77" s="21">
        <v>45</v>
      </c>
      <c r="C77" s="21">
        <v>22</v>
      </c>
      <c r="D77" s="21">
        <v>3</v>
      </c>
      <c r="E77" s="21">
        <v>0.48888888888888887</v>
      </c>
    </row>
    <row r="78" spans="1:5" x14ac:dyDescent="0.2">
      <c r="A78" s="47" t="s">
        <v>145</v>
      </c>
      <c r="B78" s="21">
        <v>31</v>
      </c>
      <c r="C78" s="21">
        <v>18</v>
      </c>
      <c r="D78" s="21">
        <v>7</v>
      </c>
      <c r="E78" s="21">
        <v>0.58064516129032262</v>
      </c>
    </row>
    <row r="79" spans="1:5" x14ac:dyDescent="0.2">
      <c r="A79" s="12" t="s">
        <v>32</v>
      </c>
      <c r="B79" s="21">
        <v>114</v>
      </c>
      <c r="C79" s="21">
        <v>95</v>
      </c>
      <c r="D79" s="21">
        <v>19</v>
      </c>
      <c r="E79" s="21">
        <v>0.83333333333333337</v>
      </c>
    </row>
    <row r="80" spans="1:5" x14ac:dyDescent="0.2">
      <c r="A80" s="47" t="s">
        <v>143</v>
      </c>
      <c r="B80" s="21">
        <v>52</v>
      </c>
      <c r="C80" s="21">
        <v>45</v>
      </c>
      <c r="D80" s="21">
        <v>11</v>
      </c>
      <c r="E80" s="21">
        <v>0.86538461538461542</v>
      </c>
    </row>
    <row r="81" spans="1:5" x14ac:dyDescent="0.2">
      <c r="A81" s="47" t="s">
        <v>144</v>
      </c>
      <c r="B81" s="21">
        <v>47</v>
      </c>
      <c r="C81" s="21">
        <v>37</v>
      </c>
      <c r="D81" s="21">
        <v>4</v>
      </c>
      <c r="E81" s="21">
        <v>0.78723404255319152</v>
      </c>
    </row>
    <row r="82" spans="1:5" x14ac:dyDescent="0.2">
      <c r="A82" s="47" t="s">
        <v>145</v>
      </c>
      <c r="B82" s="21">
        <v>15</v>
      </c>
      <c r="C82" s="21">
        <v>13</v>
      </c>
      <c r="D82" s="21">
        <v>4</v>
      </c>
      <c r="E82" s="21">
        <v>0.8666666666666667</v>
      </c>
    </row>
    <row r="83" spans="1:5" x14ac:dyDescent="0.2">
      <c r="A83" s="12" t="s">
        <v>33</v>
      </c>
      <c r="B83" s="21">
        <v>67</v>
      </c>
      <c r="C83" s="21">
        <v>54</v>
      </c>
      <c r="D83" s="21">
        <v>6</v>
      </c>
      <c r="E83" s="21">
        <v>0.80597014925373134</v>
      </c>
    </row>
    <row r="84" spans="1:5" x14ac:dyDescent="0.2">
      <c r="A84" s="47" t="s">
        <v>143</v>
      </c>
      <c r="B84" s="21">
        <v>35</v>
      </c>
      <c r="C84" s="21">
        <v>29</v>
      </c>
      <c r="D84" s="21">
        <v>6</v>
      </c>
      <c r="E84" s="21">
        <v>0.82857142857142863</v>
      </c>
    </row>
    <row r="85" spans="1:5" x14ac:dyDescent="0.2">
      <c r="A85" s="47" t="s">
        <v>144</v>
      </c>
      <c r="B85" s="21">
        <v>24</v>
      </c>
      <c r="C85" s="21">
        <v>20</v>
      </c>
      <c r="D85" s="21">
        <v>0</v>
      </c>
      <c r="E85" s="21">
        <v>0.83333333333333337</v>
      </c>
    </row>
    <row r="86" spans="1:5" x14ac:dyDescent="0.2">
      <c r="A86" s="47" t="s">
        <v>145</v>
      </c>
      <c r="B86" s="21">
        <v>8</v>
      </c>
      <c r="C86" s="21">
        <v>5</v>
      </c>
      <c r="D86" s="21">
        <v>0</v>
      </c>
      <c r="E86" s="21">
        <v>0.625</v>
      </c>
    </row>
    <row r="87" spans="1:5" x14ac:dyDescent="0.2">
      <c r="A87" s="12" t="s">
        <v>34</v>
      </c>
      <c r="B87" s="21">
        <v>40</v>
      </c>
      <c r="C87" s="21">
        <v>28</v>
      </c>
      <c r="D87" s="21">
        <v>2</v>
      </c>
      <c r="E87" s="21">
        <v>0.7</v>
      </c>
    </row>
    <row r="88" spans="1:5" x14ac:dyDescent="0.2">
      <c r="A88" s="47" t="s">
        <v>143</v>
      </c>
      <c r="B88" s="21">
        <v>20</v>
      </c>
      <c r="C88" s="21">
        <v>18</v>
      </c>
      <c r="D88" s="21">
        <v>2</v>
      </c>
      <c r="E88" s="21">
        <v>0.9</v>
      </c>
    </row>
    <row r="89" spans="1:5" x14ac:dyDescent="0.2">
      <c r="A89" s="47" t="s">
        <v>144</v>
      </c>
      <c r="B89" s="21">
        <v>9</v>
      </c>
      <c r="C89" s="21">
        <v>5</v>
      </c>
      <c r="D89" s="21">
        <v>0</v>
      </c>
      <c r="E89" s="21">
        <v>0.55555555555555558</v>
      </c>
    </row>
    <row r="90" spans="1:5" x14ac:dyDescent="0.2">
      <c r="A90" s="47" t="s">
        <v>145</v>
      </c>
      <c r="B90" s="21">
        <v>11</v>
      </c>
      <c r="C90" s="21">
        <v>5</v>
      </c>
      <c r="D90" s="21">
        <v>0</v>
      </c>
      <c r="E90" s="21">
        <v>0.45454545454545453</v>
      </c>
    </row>
    <row r="91" spans="1:5" x14ac:dyDescent="0.2">
      <c r="A91" s="12" t="s">
        <v>35</v>
      </c>
      <c r="B91" s="21">
        <v>39</v>
      </c>
      <c r="C91" s="21">
        <v>33</v>
      </c>
      <c r="D91" s="21">
        <v>2</v>
      </c>
      <c r="E91" s="21">
        <v>0.84615384615384615</v>
      </c>
    </row>
    <row r="92" spans="1:5" x14ac:dyDescent="0.2">
      <c r="A92" s="47" t="s">
        <v>143</v>
      </c>
      <c r="B92" s="21">
        <v>23</v>
      </c>
      <c r="C92" s="21">
        <v>21</v>
      </c>
      <c r="D92" s="21">
        <v>0</v>
      </c>
      <c r="E92" s="21">
        <v>0.91304347826086951</v>
      </c>
    </row>
    <row r="93" spans="1:5" x14ac:dyDescent="0.2">
      <c r="A93" s="47" t="s">
        <v>144</v>
      </c>
      <c r="B93" s="21">
        <v>12</v>
      </c>
      <c r="C93" s="21">
        <v>8</v>
      </c>
      <c r="D93" s="21">
        <v>0</v>
      </c>
      <c r="E93" s="21">
        <v>0.66666666666666663</v>
      </c>
    </row>
    <row r="94" spans="1:5" x14ac:dyDescent="0.2">
      <c r="A94" s="47" t="s">
        <v>145</v>
      </c>
      <c r="B94" s="21">
        <v>4</v>
      </c>
      <c r="C94" s="21">
        <v>4</v>
      </c>
      <c r="D94" s="21">
        <v>2</v>
      </c>
      <c r="E94" s="21">
        <v>1</v>
      </c>
    </row>
    <row r="95" spans="1:5" x14ac:dyDescent="0.2">
      <c r="A95" s="12" t="s">
        <v>36</v>
      </c>
      <c r="B95" s="21">
        <v>176</v>
      </c>
      <c r="C95" s="21">
        <v>138</v>
      </c>
      <c r="D95" s="21">
        <v>26</v>
      </c>
      <c r="E95" s="21">
        <v>0.78409090909090906</v>
      </c>
    </row>
    <row r="96" spans="1:5" x14ac:dyDescent="0.2">
      <c r="A96" s="47" t="s">
        <v>143</v>
      </c>
      <c r="B96" s="21">
        <v>59</v>
      </c>
      <c r="C96" s="21">
        <v>49</v>
      </c>
      <c r="D96" s="21">
        <v>11</v>
      </c>
      <c r="E96" s="21">
        <v>0.83050847457627119</v>
      </c>
    </row>
    <row r="97" spans="1:5" x14ac:dyDescent="0.2">
      <c r="A97" s="47" t="s">
        <v>144</v>
      </c>
      <c r="B97" s="21">
        <v>86</v>
      </c>
      <c r="C97" s="21">
        <v>68</v>
      </c>
      <c r="D97" s="21">
        <v>12</v>
      </c>
      <c r="E97" s="21">
        <v>0.79069767441860461</v>
      </c>
    </row>
    <row r="98" spans="1:5" x14ac:dyDescent="0.2">
      <c r="A98" s="47" t="s">
        <v>145</v>
      </c>
      <c r="B98" s="21">
        <v>31</v>
      </c>
      <c r="C98" s="21">
        <v>21</v>
      </c>
      <c r="D98" s="21">
        <v>3</v>
      </c>
      <c r="E98" s="21">
        <v>0.67741935483870963</v>
      </c>
    </row>
    <row r="99" spans="1:5" x14ac:dyDescent="0.2">
      <c r="A99" s="12" t="s">
        <v>37</v>
      </c>
      <c r="B99" s="21">
        <v>71</v>
      </c>
      <c r="C99" s="21">
        <v>54</v>
      </c>
      <c r="D99" s="21">
        <v>7</v>
      </c>
      <c r="E99" s="21">
        <v>0.76056338028169013</v>
      </c>
    </row>
    <row r="100" spans="1:5" x14ac:dyDescent="0.2">
      <c r="A100" s="47" t="s">
        <v>143</v>
      </c>
      <c r="B100" s="21">
        <v>15</v>
      </c>
      <c r="C100" s="21">
        <v>15</v>
      </c>
      <c r="D100" s="21">
        <v>4</v>
      </c>
      <c r="E100" s="21">
        <v>1</v>
      </c>
    </row>
    <row r="101" spans="1:5" x14ac:dyDescent="0.2">
      <c r="A101" s="47" t="s">
        <v>144</v>
      </c>
      <c r="B101" s="21">
        <v>32</v>
      </c>
      <c r="C101" s="21">
        <v>22</v>
      </c>
      <c r="D101" s="21">
        <v>1</v>
      </c>
      <c r="E101" s="21">
        <v>0.6875</v>
      </c>
    </row>
    <row r="102" spans="1:5" x14ac:dyDescent="0.2">
      <c r="A102" s="47" t="s">
        <v>145</v>
      </c>
      <c r="B102" s="21">
        <v>24</v>
      </c>
      <c r="C102" s="21">
        <v>17</v>
      </c>
      <c r="D102" s="21">
        <v>2</v>
      </c>
      <c r="E102" s="21">
        <v>0.70833333333333337</v>
      </c>
    </row>
    <row r="103" spans="1:5" x14ac:dyDescent="0.2">
      <c r="A103" s="12" t="s">
        <v>38</v>
      </c>
      <c r="B103" s="21">
        <v>184</v>
      </c>
      <c r="C103" s="21">
        <v>148</v>
      </c>
      <c r="D103" s="21">
        <v>28</v>
      </c>
      <c r="E103" s="21">
        <v>0.80434782608695654</v>
      </c>
    </row>
    <row r="104" spans="1:5" x14ac:dyDescent="0.2">
      <c r="A104" s="47" t="s">
        <v>143</v>
      </c>
      <c r="B104" s="21">
        <v>65</v>
      </c>
      <c r="C104" s="21">
        <v>57</v>
      </c>
      <c r="D104" s="21">
        <v>7</v>
      </c>
      <c r="E104" s="21">
        <v>0.87692307692307692</v>
      </c>
    </row>
    <row r="105" spans="1:5" x14ac:dyDescent="0.2">
      <c r="A105" s="47" t="s">
        <v>144</v>
      </c>
      <c r="B105" s="21">
        <v>91</v>
      </c>
      <c r="C105" s="21">
        <v>68</v>
      </c>
      <c r="D105" s="21">
        <v>15</v>
      </c>
      <c r="E105" s="21">
        <v>0.74725274725274726</v>
      </c>
    </row>
    <row r="106" spans="1:5" x14ac:dyDescent="0.2">
      <c r="A106" s="47" t="s">
        <v>145</v>
      </c>
      <c r="B106" s="21">
        <v>28</v>
      </c>
      <c r="C106" s="21">
        <v>23</v>
      </c>
      <c r="D106" s="21">
        <v>6</v>
      </c>
      <c r="E106" s="21">
        <v>0.8214285714285714</v>
      </c>
    </row>
    <row r="107" spans="1:5" x14ac:dyDescent="0.2">
      <c r="A107" s="12" t="s">
        <v>39</v>
      </c>
      <c r="B107" s="21">
        <v>128</v>
      </c>
      <c r="C107" s="21">
        <v>96</v>
      </c>
      <c r="D107" s="21">
        <v>12</v>
      </c>
      <c r="E107" s="21">
        <v>0.75</v>
      </c>
    </row>
    <row r="108" spans="1:5" x14ac:dyDescent="0.2">
      <c r="A108" s="47" t="s">
        <v>143</v>
      </c>
      <c r="B108" s="21">
        <v>52</v>
      </c>
      <c r="C108" s="21">
        <v>37</v>
      </c>
      <c r="D108" s="21">
        <v>2</v>
      </c>
      <c r="E108" s="21">
        <v>0.71153846153846156</v>
      </c>
    </row>
    <row r="109" spans="1:5" x14ac:dyDescent="0.2">
      <c r="A109" s="47" t="s">
        <v>144</v>
      </c>
      <c r="B109" s="21">
        <v>52</v>
      </c>
      <c r="C109" s="21">
        <v>42</v>
      </c>
      <c r="D109" s="21">
        <v>8</v>
      </c>
      <c r="E109" s="21">
        <v>0.80769230769230771</v>
      </c>
    </row>
    <row r="110" spans="1:5" x14ac:dyDescent="0.2">
      <c r="A110" s="47" t="s">
        <v>145</v>
      </c>
      <c r="B110" s="21">
        <v>24</v>
      </c>
      <c r="C110" s="21">
        <v>17</v>
      </c>
      <c r="D110" s="21">
        <v>2</v>
      </c>
      <c r="E110" s="21">
        <v>0.70833333333333337</v>
      </c>
    </row>
    <row r="111" spans="1:5" x14ac:dyDescent="0.2">
      <c r="A111" s="12" t="s">
        <v>40</v>
      </c>
      <c r="B111" s="21">
        <v>20</v>
      </c>
      <c r="C111" s="21">
        <v>18</v>
      </c>
      <c r="D111" s="21">
        <v>3</v>
      </c>
      <c r="E111" s="21">
        <v>0.9</v>
      </c>
    </row>
    <row r="112" spans="1:5" x14ac:dyDescent="0.2">
      <c r="A112" s="47" t="s">
        <v>143</v>
      </c>
      <c r="B112" s="21">
        <v>12</v>
      </c>
      <c r="C112" s="21">
        <v>12</v>
      </c>
      <c r="D112" s="21">
        <v>3</v>
      </c>
      <c r="E112" s="21">
        <v>1</v>
      </c>
    </row>
    <row r="113" spans="1:5" x14ac:dyDescent="0.2">
      <c r="A113" s="47" t="s">
        <v>144</v>
      </c>
      <c r="B113" s="21">
        <v>8</v>
      </c>
      <c r="C113" s="21">
        <v>6</v>
      </c>
      <c r="D113" s="21">
        <v>0</v>
      </c>
      <c r="E113" s="21">
        <v>0.75</v>
      </c>
    </row>
    <row r="114" spans="1:5" x14ac:dyDescent="0.2">
      <c r="A114" s="12" t="s">
        <v>41</v>
      </c>
      <c r="B114" s="21">
        <v>67</v>
      </c>
      <c r="C114" s="21">
        <v>52</v>
      </c>
      <c r="D114" s="21">
        <v>3</v>
      </c>
      <c r="E114" s="21">
        <v>0.77611940298507465</v>
      </c>
    </row>
    <row r="115" spans="1:5" x14ac:dyDescent="0.2">
      <c r="A115" s="47" t="s">
        <v>143</v>
      </c>
      <c r="B115" s="21">
        <v>25</v>
      </c>
      <c r="C115" s="21">
        <v>21</v>
      </c>
      <c r="D115" s="21">
        <v>1</v>
      </c>
      <c r="E115" s="21">
        <v>0.84</v>
      </c>
    </row>
    <row r="116" spans="1:5" x14ac:dyDescent="0.2">
      <c r="A116" s="47" t="s">
        <v>144</v>
      </c>
      <c r="B116" s="21">
        <v>32</v>
      </c>
      <c r="C116" s="21">
        <v>23</v>
      </c>
      <c r="D116" s="21">
        <v>0</v>
      </c>
      <c r="E116" s="21">
        <v>0.71875</v>
      </c>
    </row>
    <row r="117" spans="1:5" x14ac:dyDescent="0.2">
      <c r="A117" s="47" t="s">
        <v>145</v>
      </c>
      <c r="B117" s="21">
        <v>10</v>
      </c>
      <c r="C117" s="21">
        <v>8</v>
      </c>
      <c r="D117" s="21">
        <v>2</v>
      </c>
      <c r="E117" s="21">
        <v>0.8</v>
      </c>
    </row>
    <row r="118" spans="1:5" x14ac:dyDescent="0.2">
      <c r="A118" s="12" t="s">
        <v>42</v>
      </c>
      <c r="B118" s="21">
        <v>63</v>
      </c>
      <c r="C118" s="21">
        <v>54</v>
      </c>
      <c r="D118" s="21">
        <v>6</v>
      </c>
      <c r="E118" s="21">
        <v>0.8571428571428571</v>
      </c>
    </row>
    <row r="119" spans="1:5" x14ac:dyDescent="0.2">
      <c r="A119" s="47" t="s">
        <v>143</v>
      </c>
      <c r="B119" s="21">
        <v>38</v>
      </c>
      <c r="C119" s="21">
        <v>37</v>
      </c>
      <c r="D119" s="21">
        <v>3</v>
      </c>
      <c r="E119" s="21">
        <v>0.97368421052631582</v>
      </c>
    </row>
    <row r="120" spans="1:5" x14ac:dyDescent="0.2">
      <c r="A120" s="47" t="s">
        <v>144</v>
      </c>
      <c r="B120" s="21">
        <v>12</v>
      </c>
      <c r="C120" s="21">
        <v>9</v>
      </c>
      <c r="D120" s="21">
        <v>2</v>
      </c>
      <c r="E120" s="21">
        <v>0.75</v>
      </c>
    </row>
    <row r="121" spans="1:5" x14ac:dyDescent="0.2">
      <c r="A121" s="47" t="s">
        <v>145</v>
      </c>
      <c r="B121" s="21">
        <v>13</v>
      </c>
      <c r="C121" s="21">
        <v>8</v>
      </c>
      <c r="D121" s="21">
        <v>1</v>
      </c>
      <c r="E121" s="21">
        <v>0.61538461538461542</v>
      </c>
    </row>
    <row r="122" spans="1:5" x14ac:dyDescent="0.2">
      <c r="A122" s="12" t="s">
        <v>43</v>
      </c>
      <c r="B122" s="21">
        <v>87</v>
      </c>
      <c r="C122" s="21">
        <v>66</v>
      </c>
      <c r="D122" s="21">
        <v>7</v>
      </c>
      <c r="E122" s="21">
        <v>0.75862068965517238</v>
      </c>
    </row>
    <row r="123" spans="1:5" x14ac:dyDescent="0.2">
      <c r="A123" s="47" t="s">
        <v>143</v>
      </c>
      <c r="B123" s="21">
        <v>47</v>
      </c>
      <c r="C123" s="21">
        <v>41</v>
      </c>
      <c r="D123" s="21">
        <v>3</v>
      </c>
      <c r="E123" s="21">
        <v>0.87234042553191493</v>
      </c>
    </row>
    <row r="124" spans="1:5" x14ac:dyDescent="0.2">
      <c r="A124" s="47" t="s">
        <v>144</v>
      </c>
      <c r="B124" s="21">
        <v>29</v>
      </c>
      <c r="C124" s="21">
        <v>19</v>
      </c>
      <c r="D124" s="21">
        <v>4</v>
      </c>
      <c r="E124" s="21">
        <v>0.65517241379310343</v>
      </c>
    </row>
    <row r="125" spans="1:5" x14ac:dyDescent="0.2">
      <c r="A125" s="47" t="s">
        <v>145</v>
      </c>
      <c r="B125" s="21">
        <v>11</v>
      </c>
      <c r="C125" s="21">
        <v>6</v>
      </c>
      <c r="D125" s="21">
        <v>0</v>
      </c>
      <c r="E125" s="21">
        <v>0.54545454545454541</v>
      </c>
    </row>
    <row r="126" spans="1:5" x14ac:dyDescent="0.2">
      <c r="A126" s="12" t="s">
        <v>44</v>
      </c>
      <c r="B126" s="21">
        <v>38</v>
      </c>
      <c r="C126" s="21">
        <v>26</v>
      </c>
      <c r="D126" s="21">
        <v>1</v>
      </c>
      <c r="E126" s="21">
        <v>0.68421052631578949</v>
      </c>
    </row>
    <row r="127" spans="1:5" x14ac:dyDescent="0.2">
      <c r="A127" s="47" t="s">
        <v>143</v>
      </c>
      <c r="B127" s="21">
        <v>17</v>
      </c>
      <c r="C127" s="21">
        <v>14</v>
      </c>
      <c r="D127" s="21">
        <v>0</v>
      </c>
      <c r="E127" s="21">
        <v>0.82352941176470584</v>
      </c>
    </row>
    <row r="128" spans="1:5" x14ac:dyDescent="0.2">
      <c r="A128" s="47" t="s">
        <v>144</v>
      </c>
      <c r="B128" s="21">
        <v>11</v>
      </c>
      <c r="C128" s="21">
        <v>7</v>
      </c>
      <c r="D128" s="21">
        <v>0</v>
      </c>
      <c r="E128" s="21">
        <v>0.63636363636363635</v>
      </c>
    </row>
    <row r="129" spans="1:5" x14ac:dyDescent="0.2">
      <c r="A129" s="47" t="s">
        <v>145</v>
      </c>
      <c r="B129" s="21">
        <v>10</v>
      </c>
      <c r="C129" s="21">
        <v>5</v>
      </c>
      <c r="D129" s="21">
        <v>1</v>
      </c>
      <c r="E129" s="21">
        <v>0.5</v>
      </c>
    </row>
    <row r="130" spans="1:5" x14ac:dyDescent="0.2">
      <c r="A130" s="12" t="s">
        <v>45</v>
      </c>
      <c r="B130" s="21">
        <v>11</v>
      </c>
      <c r="C130" s="21">
        <v>8</v>
      </c>
      <c r="D130" s="21">
        <v>0</v>
      </c>
      <c r="E130" s="21">
        <v>0.72727272727272729</v>
      </c>
    </row>
    <row r="131" spans="1:5" x14ac:dyDescent="0.2">
      <c r="A131" s="47" t="s">
        <v>143</v>
      </c>
      <c r="B131" s="21">
        <v>6</v>
      </c>
      <c r="C131" s="21">
        <v>4</v>
      </c>
      <c r="D131" s="21">
        <v>0</v>
      </c>
      <c r="E131" s="21">
        <v>0.66666666666666663</v>
      </c>
    </row>
    <row r="132" spans="1:5" x14ac:dyDescent="0.2">
      <c r="A132" s="47" t="s">
        <v>144</v>
      </c>
      <c r="B132" s="21">
        <v>4</v>
      </c>
      <c r="C132" s="21">
        <v>3</v>
      </c>
      <c r="D132" s="21">
        <v>0</v>
      </c>
      <c r="E132" s="21">
        <v>0.75</v>
      </c>
    </row>
    <row r="133" spans="1:5" x14ac:dyDescent="0.2">
      <c r="A133" s="47" t="s">
        <v>145</v>
      </c>
      <c r="B133" s="21">
        <v>1</v>
      </c>
      <c r="C133" s="21">
        <v>1</v>
      </c>
      <c r="D133" s="21">
        <v>0</v>
      </c>
      <c r="E133" s="21">
        <v>1</v>
      </c>
    </row>
    <row r="134" spans="1:5" x14ac:dyDescent="0.2">
      <c r="A134" s="12" t="s">
        <v>48</v>
      </c>
      <c r="B134" s="21">
        <v>22</v>
      </c>
      <c r="C134" s="21">
        <v>17</v>
      </c>
      <c r="D134" s="21">
        <v>2</v>
      </c>
      <c r="E134" s="21">
        <v>0.77272727272727271</v>
      </c>
    </row>
    <row r="135" spans="1:5" x14ac:dyDescent="0.2">
      <c r="A135" s="47" t="s">
        <v>143</v>
      </c>
      <c r="B135" s="21">
        <v>10</v>
      </c>
      <c r="C135" s="21">
        <v>10</v>
      </c>
      <c r="D135" s="21">
        <v>1</v>
      </c>
      <c r="E135" s="21">
        <v>1</v>
      </c>
    </row>
    <row r="136" spans="1:5" x14ac:dyDescent="0.2">
      <c r="A136" s="47" t="s">
        <v>144</v>
      </c>
      <c r="B136" s="21">
        <v>6</v>
      </c>
      <c r="C136" s="21">
        <v>3</v>
      </c>
      <c r="D136" s="21">
        <v>0</v>
      </c>
      <c r="E136" s="21">
        <v>0.5</v>
      </c>
    </row>
    <row r="137" spans="1:5" x14ac:dyDescent="0.2">
      <c r="A137" s="47" t="s">
        <v>145</v>
      </c>
      <c r="B137" s="21">
        <v>6</v>
      </c>
      <c r="C137" s="21">
        <v>4</v>
      </c>
      <c r="D137" s="21">
        <v>1</v>
      </c>
      <c r="E137" s="21">
        <v>0.66666666666666663</v>
      </c>
    </row>
    <row r="138" spans="1:5" x14ac:dyDescent="0.2">
      <c r="A138" s="12" t="s">
        <v>53</v>
      </c>
      <c r="B138" s="21">
        <v>6</v>
      </c>
      <c r="C138" s="21">
        <v>6</v>
      </c>
      <c r="D138" s="21">
        <v>0</v>
      </c>
      <c r="E138" s="21">
        <v>1</v>
      </c>
    </row>
    <row r="139" spans="1:5" x14ac:dyDescent="0.2">
      <c r="A139" s="47" t="s">
        <v>143</v>
      </c>
      <c r="B139" s="21">
        <v>3</v>
      </c>
      <c r="C139" s="21">
        <v>3</v>
      </c>
      <c r="D139" s="21">
        <v>0</v>
      </c>
      <c r="E139" s="21">
        <v>1</v>
      </c>
    </row>
    <row r="140" spans="1:5" x14ac:dyDescent="0.2">
      <c r="A140" s="47" t="s">
        <v>144</v>
      </c>
      <c r="B140" s="21">
        <v>1</v>
      </c>
      <c r="C140" s="21">
        <v>1</v>
      </c>
      <c r="D140" s="21">
        <v>0</v>
      </c>
      <c r="E140" s="21">
        <v>1</v>
      </c>
    </row>
    <row r="141" spans="1:5" x14ac:dyDescent="0.2">
      <c r="A141" s="47" t="s">
        <v>145</v>
      </c>
      <c r="B141" s="21">
        <v>2</v>
      </c>
      <c r="C141" s="21">
        <v>2</v>
      </c>
      <c r="D141" s="21">
        <v>0</v>
      </c>
      <c r="E141" s="21">
        <v>1</v>
      </c>
    </row>
    <row r="142" spans="1:5" x14ac:dyDescent="0.2">
      <c r="A142" s="12" t="s">
        <v>58</v>
      </c>
      <c r="B142" s="21">
        <v>40</v>
      </c>
      <c r="C142" s="21">
        <v>33</v>
      </c>
      <c r="D142" s="21">
        <v>2</v>
      </c>
      <c r="E142" s="21">
        <v>0.82499999999999996</v>
      </c>
    </row>
    <row r="143" spans="1:5" x14ac:dyDescent="0.2">
      <c r="A143" s="47" t="s">
        <v>143</v>
      </c>
      <c r="B143" s="21">
        <v>22</v>
      </c>
      <c r="C143" s="21">
        <v>20</v>
      </c>
      <c r="D143" s="21">
        <v>1</v>
      </c>
      <c r="E143" s="21">
        <v>0.90909090909090906</v>
      </c>
    </row>
    <row r="144" spans="1:5" x14ac:dyDescent="0.2">
      <c r="A144" s="47" t="s">
        <v>144</v>
      </c>
      <c r="B144" s="21">
        <v>12</v>
      </c>
      <c r="C144" s="21">
        <v>8</v>
      </c>
      <c r="D144" s="21">
        <v>1</v>
      </c>
      <c r="E144" s="21">
        <v>0.66666666666666663</v>
      </c>
    </row>
    <row r="145" spans="1:5" x14ac:dyDescent="0.2">
      <c r="A145" s="47" t="s">
        <v>145</v>
      </c>
      <c r="B145" s="21">
        <v>6</v>
      </c>
      <c r="C145" s="21">
        <v>5</v>
      </c>
      <c r="D145" s="21">
        <v>0</v>
      </c>
      <c r="E145" s="21">
        <v>0.83333333333333337</v>
      </c>
    </row>
    <row r="146" spans="1:5" x14ac:dyDescent="0.2">
      <c r="A146" s="12" t="s">
        <v>130</v>
      </c>
      <c r="B146" s="21">
        <v>17</v>
      </c>
      <c r="C146" s="21">
        <v>11</v>
      </c>
      <c r="D146" s="21">
        <v>0</v>
      </c>
      <c r="E146" s="21">
        <v>0.6470588235294118</v>
      </c>
    </row>
    <row r="147" spans="1:5" x14ac:dyDescent="0.2">
      <c r="A147" s="47" t="s">
        <v>144</v>
      </c>
      <c r="B147" s="21">
        <v>5</v>
      </c>
      <c r="C147" s="21">
        <v>3</v>
      </c>
      <c r="D147" s="21">
        <v>0</v>
      </c>
      <c r="E147" s="21">
        <v>0.6</v>
      </c>
    </row>
    <row r="148" spans="1:5" x14ac:dyDescent="0.2">
      <c r="A148" s="47" t="s">
        <v>145</v>
      </c>
      <c r="B148" s="21">
        <v>12</v>
      </c>
      <c r="C148" s="21">
        <v>8</v>
      </c>
      <c r="D148" s="21">
        <v>0</v>
      </c>
      <c r="E148" s="21">
        <v>0.66666666666666663</v>
      </c>
    </row>
    <row r="149" spans="1:5" x14ac:dyDescent="0.2">
      <c r="A149" s="12" t="s">
        <v>60</v>
      </c>
      <c r="B149" s="21">
        <v>122</v>
      </c>
      <c r="C149" s="21">
        <v>110</v>
      </c>
      <c r="D149" s="21">
        <v>20</v>
      </c>
      <c r="E149" s="21">
        <v>0.90163934426229508</v>
      </c>
    </row>
    <row r="150" spans="1:5" x14ac:dyDescent="0.2">
      <c r="A150" s="47" t="s">
        <v>143</v>
      </c>
      <c r="B150" s="21">
        <v>61</v>
      </c>
      <c r="C150" s="21">
        <v>54</v>
      </c>
      <c r="D150" s="21">
        <v>6</v>
      </c>
      <c r="E150" s="21">
        <v>0.88524590163934425</v>
      </c>
    </row>
    <row r="151" spans="1:5" x14ac:dyDescent="0.2">
      <c r="A151" s="47" t="s">
        <v>144</v>
      </c>
      <c r="B151" s="21">
        <v>47</v>
      </c>
      <c r="C151" s="21">
        <v>43</v>
      </c>
      <c r="D151" s="21">
        <v>12</v>
      </c>
      <c r="E151" s="21">
        <v>0.91489361702127658</v>
      </c>
    </row>
    <row r="152" spans="1:5" x14ac:dyDescent="0.2">
      <c r="A152" s="47" t="s">
        <v>145</v>
      </c>
      <c r="B152" s="21">
        <v>14</v>
      </c>
      <c r="C152" s="21">
        <v>13</v>
      </c>
      <c r="D152" s="21">
        <v>2</v>
      </c>
      <c r="E152" s="21">
        <v>0.9285714285714286</v>
      </c>
    </row>
    <row r="153" spans="1:5" x14ac:dyDescent="0.2">
      <c r="A153" s="12" t="s">
        <v>62</v>
      </c>
      <c r="B153" s="21">
        <v>73</v>
      </c>
      <c r="C153" s="21">
        <v>56</v>
      </c>
      <c r="D153" s="21">
        <v>0</v>
      </c>
      <c r="E153" s="21">
        <v>0.76712328767123283</v>
      </c>
    </row>
    <row r="154" spans="1:5" x14ac:dyDescent="0.2">
      <c r="A154" s="47" t="s">
        <v>143</v>
      </c>
      <c r="B154" s="21">
        <v>31</v>
      </c>
      <c r="C154" s="21">
        <v>29</v>
      </c>
      <c r="D154" s="21">
        <v>0</v>
      </c>
      <c r="E154" s="21">
        <v>0.93548387096774188</v>
      </c>
    </row>
    <row r="155" spans="1:5" x14ac:dyDescent="0.2">
      <c r="A155" s="47" t="s">
        <v>144</v>
      </c>
      <c r="B155" s="21">
        <v>25</v>
      </c>
      <c r="C155" s="21">
        <v>15</v>
      </c>
      <c r="D155" s="21">
        <v>0</v>
      </c>
      <c r="E155" s="21">
        <v>0.6</v>
      </c>
    </row>
    <row r="156" spans="1:5" x14ac:dyDescent="0.2">
      <c r="A156" s="47" t="s">
        <v>145</v>
      </c>
      <c r="B156" s="21">
        <v>17</v>
      </c>
      <c r="C156" s="21">
        <v>12</v>
      </c>
      <c r="D156" s="21">
        <v>0</v>
      </c>
      <c r="E156" s="21">
        <v>0.70588235294117652</v>
      </c>
    </row>
    <row r="157" spans="1:5" x14ac:dyDescent="0.2">
      <c r="A157" s="12" t="s">
        <v>64</v>
      </c>
      <c r="B157" s="21">
        <v>43</v>
      </c>
      <c r="C157" s="21">
        <v>30</v>
      </c>
      <c r="D157" s="21">
        <v>1</v>
      </c>
      <c r="E157" s="21">
        <v>0.69767441860465118</v>
      </c>
    </row>
    <row r="158" spans="1:5" x14ac:dyDescent="0.2">
      <c r="A158" s="47" t="s">
        <v>143</v>
      </c>
      <c r="B158" s="21">
        <v>17</v>
      </c>
      <c r="C158" s="21">
        <v>14</v>
      </c>
      <c r="D158" s="21">
        <v>1</v>
      </c>
      <c r="E158" s="21">
        <v>0.82352941176470584</v>
      </c>
    </row>
    <row r="159" spans="1:5" x14ac:dyDescent="0.2">
      <c r="A159" s="47" t="s">
        <v>144</v>
      </c>
      <c r="B159" s="21">
        <v>19</v>
      </c>
      <c r="C159" s="21">
        <v>13</v>
      </c>
      <c r="D159" s="21">
        <v>0</v>
      </c>
      <c r="E159" s="21">
        <v>0.68421052631578949</v>
      </c>
    </row>
    <row r="160" spans="1:5" x14ac:dyDescent="0.2">
      <c r="A160" s="47" t="s">
        <v>145</v>
      </c>
      <c r="B160" s="21">
        <v>7</v>
      </c>
      <c r="C160" s="21">
        <v>3</v>
      </c>
      <c r="D160" s="21">
        <v>0</v>
      </c>
      <c r="E160" s="21">
        <v>0.42857142857142855</v>
      </c>
    </row>
    <row r="161" spans="1:5" x14ac:dyDescent="0.2">
      <c r="A161" s="12" t="s">
        <v>66</v>
      </c>
      <c r="B161" s="21">
        <v>213</v>
      </c>
      <c r="C161" s="21">
        <v>166</v>
      </c>
      <c r="D161" s="21">
        <v>38</v>
      </c>
      <c r="E161" s="21">
        <v>0.77934272300469487</v>
      </c>
    </row>
    <row r="162" spans="1:5" x14ac:dyDescent="0.2">
      <c r="A162" s="47" t="s">
        <v>143</v>
      </c>
      <c r="B162" s="21">
        <v>93</v>
      </c>
      <c r="C162" s="21">
        <v>81</v>
      </c>
      <c r="D162" s="21">
        <v>18</v>
      </c>
      <c r="E162" s="21">
        <v>0.87096774193548387</v>
      </c>
    </row>
    <row r="163" spans="1:5" x14ac:dyDescent="0.2">
      <c r="A163" s="47" t="s">
        <v>144</v>
      </c>
      <c r="B163" s="21">
        <v>67</v>
      </c>
      <c r="C163" s="21">
        <v>49</v>
      </c>
      <c r="D163" s="21">
        <v>13</v>
      </c>
      <c r="E163" s="21">
        <v>0.73134328358208955</v>
      </c>
    </row>
    <row r="164" spans="1:5" x14ac:dyDescent="0.2">
      <c r="A164" s="47" t="s">
        <v>145</v>
      </c>
      <c r="B164" s="21">
        <v>53</v>
      </c>
      <c r="C164" s="21">
        <v>36</v>
      </c>
      <c r="D164" s="21">
        <v>7</v>
      </c>
      <c r="E164" s="21">
        <v>0.67924528301886788</v>
      </c>
    </row>
    <row r="165" spans="1:5" x14ac:dyDescent="0.2">
      <c r="A165" s="12" t="s">
        <v>67</v>
      </c>
      <c r="B165" s="21">
        <v>139</v>
      </c>
      <c r="C165" s="21">
        <v>105</v>
      </c>
      <c r="D165" s="21">
        <v>24</v>
      </c>
      <c r="E165" s="21">
        <v>0.75539568345323738</v>
      </c>
    </row>
    <row r="166" spans="1:5" x14ac:dyDescent="0.2">
      <c r="A166" s="47" t="s">
        <v>143</v>
      </c>
      <c r="B166" s="21">
        <v>52</v>
      </c>
      <c r="C166" s="21">
        <v>32</v>
      </c>
      <c r="D166" s="21">
        <v>0</v>
      </c>
      <c r="E166" s="21">
        <v>0.61538461538461542</v>
      </c>
    </row>
    <row r="167" spans="1:5" x14ac:dyDescent="0.2">
      <c r="A167" s="47" t="s">
        <v>144</v>
      </c>
      <c r="B167" s="21">
        <v>45</v>
      </c>
      <c r="C167" s="21">
        <v>35</v>
      </c>
      <c r="D167" s="21">
        <v>11</v>
      </c>
      <c r="E167" s="21">
        <v>0.77777777777777779</v>
      </c>
    </row>
    <row r="168" spans="1:5" x14ac:dyDescent="0.2">
      <c r="A168" s="47" t="s">
        <v>145</v>
      </c>
      <c r="B168" s="21">
        <v>42</v>
      </c>
      <c r="C168" s="21">
        <v>38</v>
      </c>
      <c r="D168" s="21">
        <v>13</v>
      </c>
      <c r="E168" s="21">
        <v>0.90476190476190477</v>
      </c>
    </row>
    <row r="169" spans="1:5" x14ac:dyDescent="0.2">
      <c r="A169" s="12" t="s">
        <v>68</v>
      </c>
      <c r="B169" s="21">
        <v>214</v>
      </c>
      <c r="C169" s="21">
        <v>117</v>
      </c>
      <c r="D169" s="21">
        <v>4</v>
      </c>
      <c r="E169" s="21">
        <v>0.54672897196261683</v>
      </c>
    </row>
    <row r="170" spans="1:5" x14ac:dyDescent="0.2">
      <c r="A170" s="47" t="s">
        <v>143</v>
      </c>
      <c r="B170" s="21">
        <v>30</v>
      </c>
      <c r="C170" s="21">
        <v>29</v>
      </c>
      <c r="D170" s="21">
        <v>3</v>
      </c>
      <c r="E170" s="21">
        <v>0.96666666666666667</v>
      </c>
    </row>
    <row r="171" spans="1:5" x14ac:dyDescent="0.2">
      <c r="A171" s="47" t="s">
        <v>144</v>
      </c>
      <c r="B171" s="21">
        <v>166</v>
      </c>
      <c r="C171" s="21">
        <v>76</v>
      </c>
      <c r="D171" s="21">
        <v>1</v>
      </c>
      <c r="E171" s="21">
        <v>0.45783132530120479</v>
      </c>
    </row>
    <row r="172" spans="1:5" x14ac:dyDescent="0.2">
      <c r="A172" s="47" t="s">
        <v>145</v>
      </c>
      <c r="B172" s="21">
        <v>18</v>
      </c>
      <c r="C172" s="21">
        <v>12</v>
      </c>
      <c r="D172" s="21">
        <v>0</v>
      </c>
      <c r="E172" s="21">
        <v>0.66666666666666663</v>
      </c>
    </row>
    <row r="173" spans="1:5" x14ac:dyDescent="0.2">
      <c r="A173" s="12" t="s">
        <v>69</v>
      </c>
      <c r="B173" s="21">
        <v>7</v>
      </c>
      <c r="C173" s="21">
        <v>5</v>
      </c>
      <c r="D173" s="21">
        <v>0</v>
      </c>
      <c r="E173" s="21">
        <v>0.7142857142857143</v>
      </c>
    </row>
    <row r="174" spans="1:5" x14ac:dyDescent="0.2">
      <c r="A174" s="47" t="s">
        <v>143</v>
      </c>
      <c r="B174" s="21">
        <v>3</v>
      </c>
      <c r="C174" s="21">
        <v>2</v>
      </c>
      <c r="D174" s="21">
        <v>0</v>
      </c>
      <c r="E174" s="21">
        <v>0.66666666666666663</v>
      </c>
    </row>
    <row r="175" spans="1:5" x14ac:dyDescent="0.2">
      <c r="A175" s="47" t="s">
        <v>144</v>
      </c>
      <c r="B175" s="21">
        <v>2</v>
      </c>
      <c r="C175" s="21">
        <v>2</v>
      </c>
      <c r="D175" s="21">
        <v>0</v>
      </c>
      <c r="E175" s="21">
        <v>1</v>
      </c>
    </row>
    <row r="176" spans="1:5" x14ac:dyDescent="0.2">
      <c r="A176" s="47" t="s">
        <v>145</v>
      </c>
      <c r="B176" s="21">
        <v>2</v>
      </c>
      <c r="C176" s="21">
        <v>1</v>
      </c>
      <c r="D176" s="21">
        <v>0</v>
      </c>
      <c r="E176" s="21">
        <v>0.5</v>
      </c>
    </row>
    <row r="177" spans="1:5" x14ac:dyDescent="0.2">
      <c r="A177" s="12" t="s">
        <v>70</v>
      </c>
      <c r="B177" s="21">
        <v>61</v>
      </c>
      <c r="C177" s="21">
        <v>35</v>
      </c>
      <c r="D177" s="21">
        <v>4</v>
      </c>
      <c r="E177" s="21">
        <v>0.57377049180327866</v>
      </c>
    </row>
    <row r="178" spans="1:5" x14ac:dyDescent="0.2">
      <c r="A178" s="47" t="s">
        <v>143</v>
      </c>
      <c r="B178" s="21">
        <v>29</v>
      </c>
      <c r="C178" s="21">
        <v>25</v>
      </c>
      <c r="D178" s="21">
        <v>4</v>
      </c>
      <c r="E178" s="21">
        <v>0.86206896551724133</v>
      </c>
    </row>
    <row r="179" spans="1:5" x14ac:dyDescent="0.2">
      <c r="A179" s="47" t="s">
        <v>144</v>
      </c>
      <c r="B179" s="21">
        <v>21</v>
      </c>
      <c r="C179" s="21">
        <v>6</v>
      </c>
      <c r="D179" s="21">
        <v>0</v>
      </c>
      <c r="E179" s="21">
        <v>0.2857142857142857</v>
      </c>
    </row>
    <row r="180" spans="1:5" x14ac:dyDescent="0.2">
      <c r="A180" s="47" t="s">
        <v>145</v>
      </c>
      <c r="B180" s="21">
        <v>11</v>
      </c>
      <c r="C180" s="21">
        <v>4</v>
      </c>
      <c r="D180" s="21">
        <v>0</v>
      </c>
      <c r="E180" s="21">
        <v>0.36363636363636365</v>
      </c>
    </row>
    <row r="181" spans="1:5" x14ac:dyDescent="0.2">
      <c r="A181" s="12" t="s">
        <v>73</v>
      </c>
      <c r="B181" s="21">
        <v>129</v>
      </c>
      <c r="C181" s="21">
        <v>99</v>
      </c>
      <c r="D181" s="21">
        <v>14</v>
      </c>
      <c r="E181" s="21">
        <v>0.76744186046511631</v>
      </c>
    </row>
    <row r="182" spans="1:5" x14ac:dyDescent="0.2">
      <c r="A182" s="47" t="s">
        <v>143</v>
      </c>
      <c r="B182" s="21">
        <v>82</v>
      </c>
      <c r="C182" s="21">
        <v>67</v>
      </c>
      <c r="D182" s="21">
        <v>9</v>
      </c>
      <c r="E182" s="21">
        <v>0.81707317073170727</v>
      </c>
    </row>
    <row r="183" spans="1:5" x14ac:dyDescent="0.2">
      <c r="A183" s="47" t="s">
        <v>144</v>
      </c>
      <c r="B183" s="21">
        <v>29</v>
      </c>
      <c r="C183" s="21">
        <v>19</v>
      </c>
      <c r="D183" s="21">
        <v>4</v>
      </c>
      <c r="E183" s="21">
        <v>0.65517241379310343</v>
      </c>
    </row>
    <row r="184" spans="1:5" x14ac:dyDescent="0.2">
      <c r="A184" s="47" t="s">
        <v>145</v>
      </c>
      <c r="B184" s="21">
        <v>18</v>
      </c>
      <c r="C184" s="21">
        <v>13</v>
      </c>
      <c r="D184" s="21">
        <v>1</v>
      </c>
      <c r="E184" s="21">
        <v>0.72222222222222221</v>
      </c>
    </row>
    <row r="185" spans="1:5" x14ac:dyDescent="0.2">
      <c r="A185" s="12" t="s">
        <v>75</v>
      </c>
      <c r="B185" s="21">
        <v>161</v>
      </c>
      <c r="C185" s="21">
        <v>127</v>
      </c>
      <c r="D185" s="21">
        <v>26</v>
      </c>
      <c r="E185" s="21">
        <v>0.78881987577639756</v>
      </c>
    </row>
    <row r="186" spans="1:5" x14ac:dyDescent="0.2">
      <c r="A186" s="47" t="s">
        <v>143</v>
      </c>
      <c r="B186" s="21">
        <v>85</v>
      </c>
      <c r="C186" s="21">
        <v>75</v>
      </c>
      <c r="D186" s="21">
        <v>18</v>
      </c>
      <c r="E186" s="21">
        <v>0.88235294117647056</v>
      </c>
    </row>
    <row r="187" spans="1:5" x14ac:dyDescent="0.2">
      <c r="A187" s="47" t="s">
        <v>144</v>
      </c>
      <c r="B187" s="21">
        <v>37</v>
      </c>
      <c r="C187" s="21">
        <v>26</v>
      </c>
      <c r="D187" s="21">
        <v>4</v>
      </c>
      <c r="E187" s="21">
        <v>0.70270270270270274</v>
      </c>
    </row>
    <row r="188" spans="1:5" x14ac:dyDescent="0.2">
      <c r="A188" s="47" t="s">
        <v>145</v>
      </c>
      <c r="B188" s="21">
        <v>39</v>
      </c>
      <c r="C188" s="21">
        <v>26</v>
      </c>
      <c r="D188" s="21">
        <v>4</v>
      </c>
      <c r="E188" s="21">
        <v>0.66666666666666663</v>
      </c>
    </row>
    <row r="189" spans="1:5" x14ac:dyDescent="0.2">
      <c r="A189" s="12" t="s">
        <v>77</v>
      </c>
      <c r="B189" s="21">
        <v>94</v>
      </c>
      <c r="C189" s="21">
        <v>60</v>
      </c>
      <c r="D189" s="21">
        <v>7</v>
      </c>
      <c r="E189" s="21">
        <v>0.63829787234042556</v>
      </c>
    </row>
    <row r="190" spans="1:5" x14ac:dyDescent="0.2">
      <c r="A190" s="47" t="s">
        <v>143</v>
      </c>
      <c r="B190" s="21">
        <v>21</v>
      </c>
      <c r="C190" s="21">
        <v>17</v>
      </c>
      <c r="D190" s="21">
        <v>2</v>
      </c>
      <c r="E190" s="21">
        <v>0.80952380952380953</v>
      </c>
    </row>
    <row r="191" spans="1:5" x14ac:dyDescent="0.2">
      <c r="A191" s="47" t="s">
        <v>144</v>
      </c>
      <c r="B191" s="21">
        <v>60</v>
      </c>
      <c r="C191" s="21">
        <v>31</v>
      </c>
      <c r="D191" s="21">
        <v>5</v>
      </c>
      <c r="E191" s="21">
        <v>0.51666666666666672</v>
      </c>
    </row>
    <row r="192" spans="1:5" x14ac:dyDescent="0.2">
      <c r="A192" s="47" t="s">
        <v>145</v>
      </c>
      <c r="B192" s="21">
        <v>13</v>
      </c>
      <c r="C192" s="21">
        <v>12</v>
      </c>
      <c r="D192" s="21">
        <v>0</v>
      </c>
      <c r="E192" s="21">
        <v>0.92307692307692313</v>
      </c>
    </row>
    <row r="193" spans="1:5" x14ac:dyDescent="0.2">
      <c r="A193" s="12" t="s">
        <v>79</v>
      </c>
      <c r="B193" s="21">
        <v>30</v>
      </c>
      <c r="C193" s="21">
        <v>22</v>
      </c>
      <c r="D193" s="21">
        <v>1</v>
      </c>
      <c r="E193" s="21">
        <v>0.73333333333333328</v>
      </c>
    </row>
    <row r="194" spans="1:5" x14ac:dyDescent="0.2">
      <c r="A194" s="47" t="s">
        <v>143</v>
      </c>
      <c r="B194" s="21">
        <v>16</v>
      </c>
      <c r="C194" s="21">
        <v>15</v>
      </c>
      <c r="D194" s="21">
        <v>1</v>
      </c>
      <c r="E194" s="21">
        <v>0.9375</v>
      </c>
    </row>
    <row r="195" spans="1:5" x14ac:dyDescent="0.2">
      <c r="A195" s="47" t="s">
        <v>144</v>
      </c>
      <c r="B195" s="21">
        <v>10</v>
      </c>
      <c r="C195" s="21">
        <v>3</v>
      </c>
      <c r="D195" s="21">
        <v>0</v>
      </c>
      <c r="E195" s="21">
        <v>0.3</v>
      </c>
    </row>
    <row r="196" spans="1:5" x14ac:dyDescent="0.2">
      <c r="A196" s="47" t="s">
        <v>145</v>
      </c>
      <c r="B196" s="21">
        <v>4</v>
      </c>
      <c r="C196" s="21">
        <v>4</v>
      </c>
      <c r="D196" s="21">
        <v>0</v>
      </c>
      <c r="E196" s="21">
        <v>1</v>
      </c>
    </row>
    <row r="197" spans="1:5" x14ac:dyDescent="0.2">
      <c r="A197" s="12" t="s">
        <v>81</v>
      </c>
      <c r="B197" s="21">
        <v>39</v>
      </c>
      <c r="C197" s="21">
        <v>22</v>
      </c>
      <c r="D197" s="21">
        <v>1</v>
      </c>
      <c r="E197" s="21">
        <v>0.5641025641025641</v>
      </c>
    </row>
    <row r="198" spans="1:5" x14ac:dyDescent="0.2">
      <c r="A198" s="47" t="s">
        <v>143</v>
      </c>
      <c r="B198" s="21">
        <v>18</v>
      </c>
      <c r="C198" s="21">
        <v>15</v>
      </c>
      <c r="D198" s="21">
        <v>1</v>
      </c>
      <c r="E198" s="21">
        <v>0.83333333333333337</v>
      </c>
    </row>
    <row r="199" spans="1:5" x14ac:dyDescent="0.2">
      <c r="A199" s="47" t="s">
        <v>144</v>
      </c>
      <c r="B199" s="21">
        <v>16</v>
      </c>
      <c r="C199" s="21">
        <v>4</v>
      </c>
      <c r="D199" s="21">
        <v>0</v>
      </c>
      <c r="E199" s="21">
        <v>0.25</v>
      </c>
    </row>
    <row r="200" spans="1:5" x14ac:dyDescent="0.2">
      <c r="A200" s="47" t="s">
        <v>145</v>
      </c>
      <c r="B200" s="21">
        <v>5</v>
      </c>
      <c r="C200" s="21">
        <v>3</v>
      </c>
      <c r="D200" s="21">
        <v>0</v>
      </c>
      <c r="E200" s="21">
        <v>0.6</v>
      </c>
    </row>
    <row r="201" spans="1:5" x14ac:dyDescent="0.2">
      <c r="A201" s="12" t="s">
        <v>83</v>
      </c>
      <c r="B201" s="21">
        <v>4173</v>
      </c>
      <c r="C201" s="21">
        <v>3161</v>
      </c>
      <c r="D201" s="21">
        <v>452</v>
      </c>
      <c r="E201" s="21">
        <v>0.75748861730170136</v>
      </c>
    </row>
    <row r="202" spans="1:5" x14ac:dyDescent="0.2">
      <c r="B202"/>
      <c r="C202"/>
      <c r="D202"/>
      <c r="E202" s="49"/>
    </row>
    <row r="203" spans="1:5" x14ac:dyDescent="0.2">
      <c r="B203"/>
      <c r="C203"/>
      <c r="D203"/>
      <c r="E203" s="4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BCB92-1B4C-4E2F-8B10-602E729EC901}">
  <sheetPr>
    <tabColor theme="7" tint="0.59999389629810485"/>
  </sheetPr>
  <dimension ref="A1:D203"/>
  <sheetViews>
    <sheetView workbookViewId="0">
      <selection activeCell="B33" sqref="B33"/>
    </sheetView>
  </sheetViews>
  <sheetFormatPr baseColWidth="10" defaultColWidth="8.83203125" defaultRowHeight="16" x14ac:dyDescent="0.2"/>
  <cols>
    <col min="1" max="1" width="32.83203125" bestFit="1" customWidth="1"/>
    <col min="2" max="2" width="14.6640625" style="21" bestFit="1" customWidth="1"/>
    <col min="3" max="3" width="6.33203125" style="21" bestFit="1" customWidth="1"/>
    <col min="4" max="4" width="13.6640625" style="21" bestFit="1" customWidth="1"/>
  </cols>
  <sheetData>
    <row r="1" spans="1:4" x14ac:dyDescent="0.2">
      <c r="A1" s="11" t="s">
        <v>146</v>
      </c>
      <c r="B1" s="21" t="s">
        <v>1</v>
      </c>
    </row>
    <row r="3" spans="1:4" x14ac:dyDescent="0.2">
      <c r="A3" s="11" t="s">
        <v>147</v>
      </c>
      <c r="B3" s="21" t="s">
        <v>148</v>
      </c>
      <c r="C3" s="21" t="s">
        <v>149</v>
      </c>
      <c r="D3" s="21" t="s">
        <v>150</v>
      </c>
    </row>
    <row r="4" spans="1:4" x14ac:dyDescent="0.2">
      <c r="A4" s="12" t="s">
        <v>11</v>
      </c>
      <c r="B4" s="21">
        <v>64</v>
      </c>
      <c r="C4" s="21">
        <v>32</v>
      </c>
      <c r="D4" s="21">
        <v>4</v>
      </c>
    </row>
    <row r="5" spans="1:4" x14ac:dyDescent="0.2">
      <c r="A5" s="47" t="s">
        <v>143</v>
      </c>
      <c r="B5" s="21">
        <v>29</v>
      </c>
      <c r="C5" s="21">
        <v>23</v>
      </c>
      <c r="D5" s="21">
        <v>2</v>
      </c>
    </row>
    <row r="6" spans="1:4" x14ac:dyDescent="0.2">
      <c r="A6" s="47" t="s">
        <v>144</v>
      </c>
      <c r="B6" s="21">
        <v>25</v>
      </c>
      <c r="C6" s="21">
        <v>4</v>
      </c>
      <c r="D6" s="21">
        <v>0</v>
      </c>
    </row>
    <row r="7" spans="1:4" x14ac:dyDescent="0.2">
      <c r="A7" s="47" t="s">
        <v>145</v>
      </c>
      <c r="B7" s="21">
        <v>10</v>
      </c>
      <c r="C7" s="21">
        <v>5</v>
      </c>
      <c r="D7" s="21">
        <v>2</v>
      </c>
    </row>
    <row r="8" spans="1:4" x14ac:dyDescent="0.2">
      <c r="A8" s="12" t="s">
        <v>16</v>
      </c>
      <c r="B8" s="21">
        <v>25</v>
      </c>
      <c r="C8" s="21">
        <v>22</v>
      </c>
      <c r="D8" s="21">
        <v>6</v>
      </c>
    </row>
    <row r="9" spans="1:4" x14ac:dyDescent="0.2">
      <c r="A9" s="47" t="s">
        <v>143</v>
      </c>
      <c r="B9" s="21">
        <v>15</v>
      </c>
      <c r="C9" s="21">
        <v>13</v>
      </c>
      <c r="D9" s="21">
        <v>2</v>
      </c>
    </row>
    <row r="10" spans="1:4" x14ac:dyDescent="0.2">
      <c r="A10" s="47" t="s">
        <v>144</v>
      </c>
      <c r="B10" s="21">
        <v>7</v>
      </c>
      <c r="C10" s="21">
        <v>6</v>
      </c>
      <c r="D10" s="21">
        <v>2</v>
      </c>
    </row>
    <row r="11" spans="1:4" x14ac:dyDescent="0.2">
      <c r="A11" s="47" t="s">
        <v>145</v>
      </c>
      <c r="B11" s="21">
        <v>3</v>
      </c>
      <c r="C11" s="21">
        <v>3</v>
      </c>
      <c r="D11" s="21">
        <v>2</v>
      </c>
    </row>
    <row r="12" spans="1:4" x14ac:dyDescent="0.2">
      <c r="A12" s="12" t="s">
        <v>17</v>
      </c>
      <c r="B12" s="21">
        <v>41</v>
      </c>
      <c r="C12" s="21">
        <v>31</v>
      </c>
      <c r="D12" s="21">
        <v>5</v>
      </c>
    </row>
    <row r="13" spans="1:4" x14ac:dyDescent="0.2">
      <c r="A13" s="47" t="s">
        <v>143</v>
      </c>
      <c r="B13" s="21">
        <v>19</v>
      </c>
      <c r="C13" s="21">
        <v>16</v>
      </c>
      <c r="D13" s="21">
        <v>3</v>
      </c>
    </row>
    <row r="14" spans="1:4" x14ac:dyDescent="0.2">
      <c r="A14" s="47" t="s">
        <v>144</v>
      </c>
      <c r="B14" s="21">
        <v>9</v>
      </c>
      <c r="C14" s="21">
        <v>6</v>
      </c>
      <c r="D14" s="21">
        <v>1</v>
      </c>
    </row>
    <row r="15" spans="1:4" x14ac:dyDescent="0.2">
      <c r="A15" s="47" t="s">
        <v>145</v>
      </c>
      <c r="B15" s="21">
        <v>13</v>
      </c>
      <c r="C15" s="21">
        <v>9</v>
      </c>
      <c r="D15" s="21">
        <v>1</v>
      </c>
    </row>
    <row r="16" spans="1:4" x14ac:dyDescent="0.2">
      <c r="A16" s="12" t="s">
        <v>18</v>
      </c>
      <c r="B16" s="21">
        <v>33</v>
      </c>
      <c r="C16" s="21">
        <v>22</v>
      </c>
      <c r="D16" s="21">
        <v>1</v>
      </c>
    </row>
    <row r="17" spans="1:4" x14ac:dyDescent="0.2">
      <c r="A17" s="47" t="s">
        <v>143</v>
      </c>
      <c r="B17" s="21">
        <v>15</v>
      </c>
      <c r="C17" s="21">
        <v>13</v>
      </c>
      <c r="D17" s="21">
        <v>1</v>
      </c>
    </row>
    <row r="18" spans="1:4" x14ac:dyDescent="0.2">
      <c r="A18" s="47" t="s">
        <v>144</v>
      </c>
      <c r="B18" s="21">
        <v>14</v>
      </c>
      <c r="C18" s="21">
        <v>6</v>
      </c>
      <c r="D18" s="21">
        <v>0</v>
      </c>
    </row>
    <row r="19" spans="1:4" x14ac:dyDescent="0.2">
      <c r="A19" s="47" t="s">
        <v>145</v>
      </c>
      <c r="B19" s="21">
        <v>4</v>
      </c>
      <c r="C19" s="21">
        <v>3</v>
      </c>
      <c r="D19" s="21">
        <v>0</v>
      </c>
    </row>
    <row r="20" spans="1:4" x14ac:dyDescent="0.2">
      <c r="A20" s="12" t="s">
        <v>19</v>
      </c>
      <c r="B20" s="21">
        <v>30</v>
      </c>
      <c r="C20" s="21">
        <v>24</v>
      </c>
      <c r="D20" s="21">
        <v>1</v>
      </c>
    </row>
    <row r="21" spans="1:4" x14ac:dyDescent="0.2">
      <c r="A21" s="47" t="s">
        <v>143</v>
      </c>
      <c r="B21" s="21">
        <v>18</v>
      </c>
      <c r="C21" s="21">
        <v>16</v>
      </c>
      <c r="D21" s="21">
        <v>1</v>
      </c>
    </row>
    <row r="22" spans="1:4" x14ac:dyDescent="0.2">
      <c r="A22" s="47" t="s">
        <v>144</v>
      </c>
      <c r="B22" s="21">
        <v>9</v>
      </c>
      <c r="C22" s="21">
        <v>7</v>
      </c>
      <c r="D22" s="21">
        <v>0</v>
      </c>
    </row>
    <row r="23" spans="1:4" x14ac:dyDescent="0.2">
      <c r="A23" s="47" t="s">
        <v>145</v>
      </c>
      <c r="B23" s="21">
        <v>3</v>
      </c>
      <c r="C23" s="21">
        <v>1</v>
      </c>
      <c r="D23" s="21">
        <v>0</v>
      </c>
    </row>
    <row r="24" spans="1:4" x14ac:dyDescent="0.2">
      <c r="A24" s="12" t="s">
        <v>20</v>
      </c>
      <c r="B24" s="21">
        <v>71</v>
      </c>
      <c r="C24" s="21">
        <v>59</v>
      </c>
      <c r="D24" s="21">
        <v>4</v>
      </c>
    </row>
    <row r="25" spans="1:4" x14ac:dyDescent="0.2">
      <c r="A25" s="47" t="s">
        <v>143</v>
      </c>
      <c r="B25" s="21">
        <v>28</v>
      </c>
      <c r="C25" s="21">
        <v>27</v>
      </c>
      <c r="D25" s="21">
        <v>1</v>
      </c>
    </row>
    <row r="26" spans="1:4" x14ac:dyDescent="0.2">
      <c r="A26" s="47" t="s">
        <v>144</v>
      </c>
      <c r="B26" s="21">
        <v>14</v>
      </c>
      <c r="C26" s="21">
        <v>9</v>
      </c>
      <c r="D26" s="21">
        <v>1</v>
      </c>
    </row>
    <row r="27" spans="1:4" x14ac:dyDescent="0.2">
      <c r="A27" s="47" t="s">
        <v>145</v>
      </c>
      <c r="B27" s="21">
        <v>29</v>
      </c>
      <c r="C27" s="21">
        <v>23</v>
      </c>
      <c r="D27" s="21">
        <v>2</v>
      </c>
    </row>
    <row r="28" spans="1:4" x14ac:dyDescent="0.2">
      <c r="A28" s="12" t="s">
        <v>110</v>
      </c>
      <c r="B28" s="21">
        <v>137</v>
      </c>
      <c r="C28" s="21">
        <v>121</v>
      </c>
      <c r="D28" s="21">
        <v>29</v>
      </c>
    </row>
    <row r="29" spans="1:4" x14ac:dyDescent="0.2">
      <c r="A29" s="47" t="s">
        <v>143</v>
      </c>
      <c r="B29" s="21">
        <v>73</v>
      </c>
      <c r="C29" s="21">
        <v>69</v>
      </c>
      <c r="D29" s="21">
        <v>11</v>
      </c>
    </row>
    <row r="30" spans="1:4" x14ac:dyDescent="0.2">
      <c r="A30" s="47" t="s">
        <v>144</v>
      </c>
      <c r="B30" s="21">
        <v>41</v>
      </c>
      <c r="C30" s="21">
        <v>35</v>
      </c>
      <c r="D30" s="21">
        <v>13</v>
      </c>
    </row>
    <row r="31" spans="1:4" x14ac:dyDescent="0.2">
      <c r="A31" s="47" t="s">
        <v>145</v>
      </c>
      <c r="B31" s="21">
        <v>23</v>
      </c>
      <c r="C31" s="21">
        <v>17</v>
      </c>
      <c r="D31" s="21">
        <v>5</v>
      </c>
    </row>
    <row r="32" spans="1:4" x14ac:dyDescent="0.2">
      <c r="A32" s="12" t="s">
        <v>21</v>
      </c>
      <c r="B32" s="21">
        <v>39</v>
      </c>
      <c r="C32" s="21">
        <v>29</v>
      </c>
      <c r="D32" s="21">
        <v>1</v>
      </c>
    </row>
    <row r="33" spans="1:4" x14ac:dyDescent="0.2">
      <c r="A33" s="47" t="s">
        <v>143</v>
      </c>
      <c r="B33" s="21">
        <v>16</v>
      </c>
      <c r="C33" s="21">
        <v>12</v>
      </c>
      <c r="D33" s="21">
        <v>1</v>
      </c>
    </row>
    <row r="34" spans="1:4" x14ac:dyDescent="0.2">
      <c r="A34" s="47" t="s">
        <v>144</v>
      </c>
      <c r="B34" s="21">
        <v>19</v>
      </c>
      <c r="C34" s="21">
        <v>13</v>
      </c>
      <c r="D34" s="21">
        <v>0</v>
      </c>
    </row>
    <row r="35" spans="1:4" x14ac:dyDescent="0.2">
      <c r="A35" s="47" t="s">
        <v>145</v>
      </c>
      <c r="B35" s="21">
        <v>4</v>
      </c>
      <c r="C35" s="21">
        <v>4</v>
      </c>
      <c r="D35" s="21">
        <v>0</v>
      </c>
    </row>
    <row r="36" spans="1:4" x14ac:dyDescent="0.2">
      <c r="A36" s="12" t="s">
        <v>22</v>
      </c>
      <c r="B36" s="21">
        <v>167</v>
      </c>
      <c r="C36" s="21">
        <v>134</v>
      </c>
      <c r="D36" s="21">
        <v>24</v>
      </c>
    </row>
    <row r="37" spans="1:4" x14ac:dyDescent="0.2">
      <c r="A37" s="47" t="s">
        <v>143</v>
      </c>
      <c r="B37" s="21">
        <v>70</v>
      </c>
      <c r="C37" s="21">
        <v>65</v>
      </c>
      <c r="D37" s="21">
        <v>12</v>
      </c>
    </row>
    <row r="38" spans="1:4" x14ac:dyDescent="0.2">
      <c r="A38" s="47" t="s">
        <v>144</v>
      </c>
      <c r="B38" s="21">
        <v>38</v>
      </c>
      <c r="C38" s="21">
        <v>26</v>
      </c>
      <c r="D38" s="21">
        <v>2</v>
      </c>
    </row>
    <row r="39" spans="1:4" x14ac:dyDescent="0.2">
      <c r="A39" s="47" t="s">
        <v>145</v>
      </c>
      <c r="B39" s="21">
        <v>59</v>
      </c>
      <c r="C39" s="21">
        <v>43</v>
      </c>
      <c r="D39" s="21">
        <v>10</v>
      </c>
    </row>
    <row r="40" spans="1:4" x14ac:dyDescent="0.2">
      <c r="A40" s="12" t="s">
        <v>23</v>
      </c>
      <c r="B40" s="21">
        <v>172</v>
      </c>
      <c r="C40" s="21">
        <v>138</v>
      </c>
      <c r="D40" s="21">
        <v>0</v>
      </c>
    </row>
    <row r="41" spans="1:4" x14ac:dyDescent="0.2">
      <c r="A41" s="47" t="s">
        <v>143</v>
      </c>
      <c r="B41" s="21">
        <v>52</v>
      </c>
      <c r="C41" s="21">
        <v>51</v>
      </c>
      <c r="D41" s="21">
        <v>0</v>
      </c>
    </row>
    <row r="42" spans="1:4" x14ac:dyDescent="0.2">
      <c r="A42" s="47" t="s">
        <v>144</v>
      </c>
      <c r="B42" s="21">
        <v>58</v>
      </c>
      <c r="C42" s="21">
        <v>44</v>
      </c>
      <c r="D42" s="21">
        <v>0</v>
      </c>
    </row>
    <row r="43" spans="1:4" x14ac:dyDescent="0.2">
      <c r="A43" s="47" t="s">
        <v>145</v>
      </c>
      <c r="B43" s="21">
        <v>62</v>
      </c>
      <c r="C43" s="21">
        <v>43</v>
      </c>
      <c r="D43" s="21">
        <v>0</v>
      </c>
    </row>
    <row r="44" spans="1:4" x14ac:dyDescent="0.2">
      <c r="A44" s="12" t="s">
        <v>24</v>
      </c>
      <c r="B44" s="21">
        <v>61</v>
      </c>
      <c r="C44" s="21">
        <v>45</v>
      </c>
      <c r="D44" s="21">
        <v>6</v>
      </c>
    </row>
    <row r="45" spans="1:4" x14ac:dyDescent="0.2">
      <c r="A45" s="47" t="s">
        <v>143</v>
      </c>
      <c r="B45" s="21">
        <v>36</v>
      </c>
      <c r="C45" s="21">
        <v>29</v>
      </c>
      <c r="D45" s="21">
        <v>5</v>
      </c>
    </row>
    <row r="46" spans="1:4" x14ac:dyDescent="0.2">
      <c r="A46" s="47" t="s">
        <v>144</v>
      </c>
      <c r="B46" s="21">
        <v>13</v>
      </c>
      <c r="C46" s="21">
        <v>7</v>
      </c>
      <c r="D46" s="21">
        <v>1</v>
      </c>
    </row>
    <row r="47" spans="1:4" x14ac:dyDescent="0.2">
      <c r="A47" s="47" t="s">
        <v>145</v>
      </c>
      <c r="B47" s="21">
        <v>12</v>
      </c>
      <c r="C47" s="21">
        <v>9</v>
      </c>
      <c r="D47" s="21">
        <v>0</v>
      </c>
    </row>
    <row r="48" spans="1:4" x14ac:dyDescent="0.2">
      <c r="A48" s="12" t="s">
        <v>25</v>
      </c>
      <c r="B48" s="21">
        <v>163</v>
      </c>
      <c r="C48" s="21">
        <v>129</v>
      </c>
      <c r="D48" s="21">
        <v>17</v>
      </c>
    </row>
    <row r="49" spans="1:4" x14ac:dyDescent="0.2">
      <c r="A49" s="47" t="s">
        <v>143</v>
      </c>
      <c r="B49" s="21">
        <v>78</v>
      </c>
      <c r="C49" s="21">
        <v>72</v>
      </c>
      <c r="D49" s="21">
        <v>9</v>
      </c>
    </row>
    <row r="50" spans="1:4" x14ac:dyDescent="0.2">
      <c r="A50" s="47" t="s">
        <v>144</v>
      </c>
      <c r="B50" s="21">
        <v>50</v>
      </c>
      <c r="C50" s="21">
        <v>36</v>
      </c>
      <c r="D50" s="21">
        <v>5</v>
      </c>
    </row>
    <row r="51" spans="1:4" x14ac:dyDescent="0.2">
      <c r="A51" s="47" t="s">
        <v>145</v>
      </c>
      <c r="B51" s="21">
        <v>35</v>
      </c>
      <c r="C51" s="21">
        <v>21</v>
      </c>
      <c r="D51" s="21">
        <v>3</v>
      </c>
    </row>
    <row r="52" spans="1:4" x14ac:dyDescent="0.2">
      <c r="A52" s="12" t="s">
        <v>26</v>
      </c>
      <c r="B52" s="21">
        <v>177</v>
      </c>
      <c r="C52" s="21">
        <v>162</v>
      </c>
      <c r="D52" s="21">
        <v>30</v>
      </c>
    </row>
    <row r="53" spans="1:4" x14ac:dyDescent="0.2">
      <c r="A53" s="47" t="s">
        <v>143</v>
      </c>
      <c r="B53" s="21">
        <v>84</v>
      </c>
      <c r="C53" s="21">
        <v>82</v>
      </c>
      <c r="D53" s="21">
        <v>18</v>
      </c>
    </row>
    <row r="54" spans="1:4" x14ac:dyDescent="0.2">
      <c r="A54" s="47" t="s">
        <v>144</v>
      </c>
      <c r="B54" s="21">
        <v>47</v>
      </c>
      <c r="C54" s="21">
        <v>38</v>
      </c>
      <c r="D54" s="21">
        <v>7</v>
      </c>
    </row>
    <row r="55" spans="1:4" x14ac:dyDescent="0.2">
      <c r="A55" s="47" t="s">
        <v>145</v>
      </c>
      <c r="B55" s="21">
        <v>46</v>
      </c>
      <c r="C55" s="21">
        <v>42</v>
      </c>
      <c r="D55" s="21">
        <v>5</v>
      </c>
    </row>
    <row r="56" spans="1:4" x14ac:dyDescent="0.2">
      <c r="A56" s="12" t="s">
        <v>123</v>
      </c>
      <c r="B56" s="21">
        <v>22</v>
      </c>
      <c r="C56" s="21">
        <v>16</v>
      </c>
      <c r="D56" s="21">
        <v>1</v>
      </c>
    </row>
    <row r="57" spans="1:4" x14ac:dyDescent="0.2">
      <c r="A57" s="47" t="s">
        <v>143</v>
      </c>
      <c r="B57" s="21">
        <v>19</v>
      </c>
      <c r="C57" s="21">
        <v>15</v>
      </c>
      <c r="D57" s="21">
        <v>1</v>
      </c>
    </row>
    <row r="58" spans="1:4" x14ac:dyDescent="0.2">
      <c r="A58" s="47" t="s">
        <v>144</v>
      </c>
      <c r="B58" s="21">
        <v>1</v>
      </c>
      <c r="C58" s="21">
        <v>0</v>
      </c>
      <c r="D58" s="21">
        <v>0</v>
      </c>
    </row>
    <row r="59" spans="1:4" x14ac:dyDescent="0.2">
      <c r="A59" s="47" t="s">
        <v>145</v>
      </c>
      <c r="B59" s="21">
        <v>2</v>
      </c>
      <c r="C59" s="21">
        <v>1</v>
      </c>
      <c r="D59" s="21">
        <v>0</v>
      </c>
    </row>
    <row r="60" spans="1:4" x14ac:dyDescent="0.2">
      <c r="A60" s="12" t="s">
        <v>27</v>
      </c>
      <c r="B60" s="21">
        <v>198</v>
      </c>
      <c r="C60" s="21">
        <v>175</v>
      </c>
      <c r="D60" s="21">
        <v>34</v>
      </c>
    </row>
    <row r="61" spans="1:4" x14ac:dyDescent="0.2">
      <c r="A61" s="47" t="s">
        <v>143</v>
      </c>
      <c r="B61" s="21">
        <v>137</v>
      </c>
      <c r="C61" s="21">
        <v>127</v>
      </c>
      <c r="D61" s="21">
        <v>26</v>
      </c>
    </row>
    <row r="62" spans="1:4" x14ac:dyDescent="0.2">
      <c r="A62" s="47" t="s">
        <v>144</v>
      </c>
      <c r="B62" s="21">
        <v>49</v>
      </c>
      <c r="C62" s="21">
        <v>38</v>
      </c>
      <c r="D62" s="21">
        <v>4</v>
      </c>
    </row>
    <row r="63" spans="1:4" x14ac:dyDescent="0.2">
      <c r="A63" s="47" t="s">
        <v>145</v>
      </c>
      <c r="B63" s="21">
        <v>12</v>
      </c>
      <c r="C63" s="21">
        <v>10</v>
      </c>
      <c r="D63" s="21">
        <v>4</v>
      </c>
    </row>
    <row r="64" spans="1:4" x14ac:dyDescent="0.2">
      <c r="A64" s="12" t="s">
        <v>28</v>
      </c>
      <c r="B64" s="21">
        <v>217</v>
      </c>
      <c r="C64" s="21">
        <v>133</v>
      </c>
      <c r="D64" s="21">
        <v>19</v>
      </c>
    </row>
    <row r="65" spans="1:4" x14ac:dyDescent="0.2">
      <c r="A65" s="47" t="s">
        <v>143</v>
      </c>
      <c r="B65" s="21">
        <v>51</v>
      </c>
      <c r="C65" s="21">
        <v>42</v>
      </c>
      <c r="D65" s="21">
        <v>6</v>
      </c>
    </row>
    <row r="66" spans="1:4" x14ac:dyDescent="0.2">
      <c r="A66" s="47" t="s">
        <v>144</v>
      </c>
      <c r="B66" s="21">
        <v>86</v>
      </c>
      <c r="C66" s="21">
        <v>46</v>
      </c>
      <c r="D66" s="21">
        <v>8</v>
      </c>
    </row>
    <row r="67" spans="1:4" x14ac:dyDescent="0.2">
      <c r="A67" s="47" t="s">
        <v>145</v>
      </c>
      <c r="B67" s="21">
        <v>80</v>
      </c>
      <c r="C67" s="21">
        <v>45</v>
      </c>
      <c r="D67" s="21">
        <v>5</v>
      </c>
    </row>
    <row r="68" spans="1:4" x14ac:dyDescent="0.2">
      <c r="A68" s="12" t="s">
        <v>29</v>
      </c>
      <c r="B68" s="21">
        <v>28</v>
      </c>
      <c r="C68" s="21">
        <v>20</v>
      </c>
      <c r="D68" s="21">
        <v>0</v>
      </c>
    </row>
    <row r="69" spans="1:4" x14ac:dyDescent="0.2">
      <c r="A69" s="47" t="s">
        <v>143</v>
      </c>
      <c r="B69" s="21">
        <v>19</v>
      </c>
      <c r="C69" s="21">
        <v>16</v>
      </c>
      <c r="D69" s="21">
        <v>0</v>
      </c>
    </row>
    <row r="70" spans="1:4" x14ac:dyDescent="0.2">
      <c r="A70" s="47" t="s">
        <v>144</v>
      </c>
      <c r="B70" s="21">
        <v>5</v>
      </c>
      <c r="C70" s="21">
        <v>3</v>
      </c>
      <c r="D70" s="21">
        <v>0</v>
      </c>
    </row>
    <row r="71" spans="1:4" x14ac:dyDescent="0.2">
      <c r="A71" s="47" t="s">
        <v>145</v>
      </c>
      <c r="B71" s="21">
        <v>4</v>
      </c>
      <c r="C71" s="21">
        <v>1</v>
      </c>
      <c r="D71" s="21">
        <v>0</v>
      </c>
    </row>
    <row r="72" spans="1:4" x14ac:dyDescent="0.2">
      <c r="A72" s="12" t="s">
        <v>30</v>
      </c>
      <c r="B72" s="21">
        <v>32</v>
      </c>
      <c r="C72" s="21">
        <v>17</v>
      </c>
      <c r="D72" s="21">
        <v>2</v>
      </c>
    </row>
    <row r="73" spans="1:4" x14ac:dyDescent="0.2">
      <c r="A73" s="47" t="s">
        <v>143</v>
      </c>
      <c r="B73" s="21">
        <v>8</v>
      </c>
      <c r="C73" s="21">
        <v>2</v>
      </c>
      <c r="D73" s="21">
        <v>0</v>
      </c>
    </row>
    <row r="74" spans="1:4" x14ac:dyDescent="0.2">
      <c r="A74" s="47" t="s">
        <v>144</v>
      </c>
      <c r="B74" s="21">
        <v>9</v>
      </c>
      <c r="C74" s="21">
        <v>7</v>
      </c>
      <c r="D74" s="21">
        <v>1</v>
      </c>
    </row>
    <row r="75" spans="1:4" x14ac:dyDescent="0.2">
      <c r="A75" s="47" t="s">
        <v>145</v>
      </c>
      <c r="B75" s="21">
        <v>15</v>
      </c>
      <c r="C75" s="21">
        <v>8</v>
      </c>
      <c r="D75" s="21">
        <v>1</v>
      </c>
    </row>
    <row r="76" spans="1:4" x14ac:dyDescent="0.2">
      <c r="A76" s="12" t="s">
        <v>31</v>
      </c>
      <c r="B76" s="21">
        <v>110</v>
      </c>
      <c r="C76" s="21">
        <v>63</v>
      </c>
      <c r="D76" s="21">
        <v>12</v>
      </c>
    </row>
    <row r="77" spans="1:4" x14ac:dyDescent="0.2">
      <c r="A77" s="47" t="s">
        <v>143</v>
      </c>
      <c r="B77" s="21">
        <v>46</v>
      </c>
      <c r="C77" s="21">
        <v>40</v>
      </c>
      <c r="D77" s="21">
        <v>11</v>
      </c>
    </row>
    <row r="78" spans="1:4" x14ac:dyDescent="0.2">
      <c r="A78" s="47" t="s">
        <v>144</v>
      </c>
      <c r="B78" s="21">
        <v>41</v>
      </c>
      <c r="C78" s="21">
        <v>13</v>
      </c>
      <c r="D78" s="21">
        <v>0</v>
      </c>
    </row>
    <row r="79" spans="1:4" x14ac:dyDescent="0.2">
      <c r="A79" s="47" t="s">
        <v>145</v>
      </c>
      <c r="B79" s="21">
        <v>23</v>
      </c>
      <c r="C79" s="21">
        <v>10</v>
      </c>
      <c r="D79" s="21">
        <v>1</v>
      </c>
    </row>
    <row r="80" spans="1:4" x14ac:dyDescent="0.2">
      <c r="A80" s="12" t="s">
        <v>32</v>
      </c>
      <c r="B80" s="21">
        <v>97</v>
      </c>
      <c r="C80" s="21">
        <v>80</v>
      </c>
      <c r="D80" s="21">
        <v>8</v>
      </c>
    </row>
    <row r="81" spans="1:4" x14ac:dyDescent="0.2">
      <c r="A81" s="47" t="s">
        <v>143</v>
      </c>
      <c r="B81" s="21">
        <v>38</v>
      </c>
      <c r="C81" s="21">
        <v>35</v>
      </c>
      <c r="D81" s="21">
        <v>3</v>
      </c>
    </row>
    <row r="82" spans="1:4" x14ac:dyDescent="0.2">
      <c r="A82" s="47" t="s">
        <v>144</v>
      </c>
      <c r="B82" s="21">
        <v>41</v>
      </c>
      <c r="C82" s="21">
        <v>32</v>
      </c>
      <c r="D82" s="21">
        <v>1</v>
      </c>
    </row>
    <row r="83" spans="1:4" x14ac:dyDescent="0.2">
      <c r="A83" s="47" t="s">
        <v>145</v>
      </c>
      <c r="B83" s="21">
        <v>18</v>
      </c>
      <c r="C83" s="21">
        <v>13</v>
      </c>
      <c r="D83" s="21">
        <v>4</v>
      </c>
    </row>
    <row r="84" spans="1:4" x14ac:dyDescent="0.2">
      <c r="A84" s="12" t="s">
        <v>33</v>
      </c>
      <c r="B84" s="21">
        <v>60</v>
      </c>
      <c r="C84" s="21">
        <v>46</v>
      </c>
      <c r="D84" s="21">
        <v>5</v>
      </c>
    </row>
    <row r="85" spans="1:4" x14ac:dyDescent="0.2">
      <c r="A85" s="47" t="s">
        <v>143</v>
      </c>
      <c r="B85" s="21">
        <v>35</v>
      </c>
      <c r="C85" s="21">
        <v>25</v>
      </c>
      <c r="D85" s="21">
        <v>5</v>
      </c>
    </row>
    <row r="86" spans="1:4" x14ac:dyDescent="0.2">
      <c r="A86" s="47" t="s">
        <v>144</v>
      </c>
      <c r="B86" s="21">
        <v>19</v>
      </c>
      <c r="C86" s="21">
        <v>16</v>
      </c>
      <c r="D86" s="21">
        <v>0</v>
      </c>
    </row>
    <row r="87" spans="1:4" x14ac:dyDescent="0.2">
      <c r="A87" s="47" t="s">
        <v>145</v>
      </c>
      <c r="B87" s="21">
        <v>6</v>
      </c>
      <c r="C87" s="21">
        <v>5</v>
      </c>
      <c r="D87" s="21">
        <v>0</v>
      </c>
    </row>
    <row r="88" spans="1:4" x14ac:dyDescent="0.2">
      <c r="A88" s="12" t="s">
        <v>34</v>
      </c>
      <c r="B88" s="21">
        <v>34</v>
      </c>
      <c r="C88" s="21">
        <v>17</v>
      </c>
      <c r="D88" s="21">
        <v>4</v>
      </c>
    </row>
    <row r="89" spans="1:4" x14ac:dyDescent="0.2">
      <c r="A89" s="47" t="s">
        <v>143</v>
      </c>
      <c r="B89" s="21">
        <v>17</v>
      </c>
      <c r="C89" s="21">
        <v>15</v>
      </c>
      <c r="D89" s="21">
        <v>4</v>
      </c>
    </row>
    <row r="90" spans="1:4" x14ac:dyDescent="0.2">
      <c r="A90" s="47" t="s">
        <v>144</v>
      </c>
      <c r="B90" s="21">
        <v>7</v>
      </c>
      <c r="C90" s="21">
        <v>1</v>
      </c>
      <c r="D90" s="21">
        <v>0</v>
      </c>
    </row>
    <row r="91" spans="1:4" x14ac:dyDescent="0.2">
      <c r="A91" s="47" t="s">
        <v>145</v>
      </c>
      <c r="B91" s="21">
        <v>10</v>
      </c>
      <c r="C91" s="21">
        <v>1</v>
      </c>
      <c r="D91" s="21">
        <v>0</v>
      </c>
    </row>
    <row r="92" spans="1:4" x14ac:dyDescent="0.2">
      <c r="A92" s="12" t="s">
        <v>35</v>
      </c>
      <c r="B92" s="21">
        <v>52</v>
      </c>
      <c r="C92" s="21">
        <v>45</v>
      </c>
      <c r="D92" s="21">
        <v>5</v>
      </c>
    </row>
    <row r="93" spans="1:4" x14ac:dyDescent="0.2">
      <c r="A93" s="47" t="s">
        <v>143</v>
      </c>
      <c r="B93" s="21">
        <v>31</v>
      </c>
      <c r="C93" s="21">
        <v>30</v>
      </c>
      <c r="D93" s="21">
        <v>2</v>
      </c>
    </row>
    <row r="94" spans="1:4" x14ac:dyDescent="0.2">
      <c r="A94" s="47" t="s">
        <v>144</v>
      </c>
      <c r="B94" s="21">
        <v>12</v>
      </c>
      <c r="C94" s="21">
        <v>7</v>
      </c>
      <c r="D94" s="21">
        <v>2</v>
      </c>
    </row>
    <row r="95" spans="1:4" x14ac:dyDescent="0.2">
      <c r="A95" s="47" t="s">
        <v>145</v>
      </c>
      <c r="B95" s="21">
        <v>9</v>
      </c>
      <c r="C95" s="21">
        <v>8</v>
      </c>
      <c r="D95" s="21">
        <v>1</v>
      </c>
    </row>
    <row r="96" spans="1:4" x14ac:dyDescent="0.2">
      <c r="A96" s="12" t="s">
        <v>36</v>
      </c>
      <c r="B96" s="21">
        <v>263</v>
      </c>
      <c r="C96" s="21">
        <v>204</v>
      </c>
      <c r="D96" s="21">
        <v>48</v>
      </c>
    </row>
    <row r="97" spans="1:4" x14ac:dyDescent="0.2">
      <c r="A97" s="47" t="s">
        <v>143</v>
      </c>
      <c r="B97" s="21">
        <v>129</v>
      </c>
      <c r="C97" s="21">
        <v>112</v>
      </c>
      <c r="D97" s="21">
        <v>37</v>
      </c>
    </row>
    <row r="98" spans="1:4" x14ac:dyDescent="0.2">
      <c r="A98" s="47" t="s">
        <v>144</v>
      </c>
      <c r="B98" s="21">
        <v>109</v>
      </c>
      <c r="C98" s="21">
        <v>72</v>
      </c>
      <c r="D98" s="21">
        <v>10</v>
      </c>
    </row>
    <row r="99" spans="1:4" x14ac:dyDescent="0.2">
      <c r="A99" s="47" t="s">
        <v>145</v>
      </c>
      <c r="B99" s="21">
        <v>25</v>
      </c>
      <c r="C99" s="21">
        <v>20</v>
      </c>
      <c r="D99" s="21">
        <v>1</v>
      </c>
    </row>
    <row r="100" spans="1:4" x14ac:dyDescent="0.2">
      <c r="A100" s="12" t="s">
        <v>37</v>
      </c>
      <c r="B100" s="21">
        <v>97</v>
      </c>
      <c r="C100" s="21">
        <v>78</v>
      </c>
      <c r="D100" s="21">
        <v>12</v>
      </c>
    </row>
    <row r="101" spans="1:4" x14ac:dyDescent="0.2">
      <c r="A101" s="47" t="s">
        <v>143</v>
      </c>
      <c r="B101" s="21">
        <v>31</v>
      </c>
      <c r="C101" s="21">
        <v>28</v>
      </c>
      <c r="D101" s="21">
        <v>4</v>
      </c>
    </row>
    <row r="102" spans="1:4" x14ac:dyDescent="0.2">
      <c r="A102" s="47" t="s">
        <v>144</v>
      </c>
      <c r="B102" s="21">
        <v>32</v>
      </c>
      <c r="C102" s="21">
        <v>18</v>
      </c>
      <c r="D102" s="21">
        <v>2</v>
      </c>
    </row>
    <row r="103" spans="1:4" x14ac:dyDescent="0.2">
      <c r="A103" s="47" t="s">
        <v>145</v>
      </c>
      <c r="B103" s="21">
        <v>34</v>
      </c>
      <c r="C103" s="21">
        <v>32</v>
      </c>
      <c r="D103" s="21">
        <v>6</v>
      </c>
    </row>
    <row r="104" spans="1:4" x14ac:dyDescent="0.2">
      <c r="A104" s="12" t="s">
        <v>38</v>
      </c>
      <c r="B104" s="21">
        <v>225</v>
      </c>
      <c r="C104" s="21">
        <v>185</v>
      </c>
      <c r="D104" s="21">
        <v>38</v>
      </c>
    </row>
    <row r="105" spans="1:4" x14ac:dyDescent="0.2">
      <c r="A105" s="47" t="s">
        <v>143</v>
      </c>
      <c r="B105" s="21">
        <v>71</v>
      </c>
      <c r="C105" s="21">
        <v>61</v>
      </c>
      <c r="D105" s="21">
        <v>3</v>
      </c>
    </row>
    <row r="106" spans="1:4" x14ac:dyDescent="0.2">
      <c r="A106" s="47" t="s">
        <v>144</v>
      </c>
      <c r="B106" s="21">
        <v>118</v>
      </c>
      <c r="C106" s="21">
        <v>93</v>
      </c>
      <c r="D106" s="21">
        <v>27</v>
      </c>
    </row>
    <row r="107" spans="1:4" x14ac:dyDescent="0.2">
      <c r="A107" s="47" t="s">
        <v>145</v>
      </c>
      <c r="B107" s="21">
        <v>36</v>
      </c>
      <c r="C107" s="21">
        <v>31</v>
      </c>
      <c r="D107" s="21">
        <v>8</v>
      </c>
    </row>
    <row r="108" spans="1:4" x14ac:dyDescent="0.2">
      <c r="A108" s="12" t="s">
        <v>39</v>
      </c>
      <c r="B108" s="21">
        <v>165</v>
      </c>
      <c r="C108" s="21">
        <v>128</v>
      </c>
      <c r="D108" s="21">
        <v>24</v>
      </c>
    </row>
    <row r="109" spans="1:4" x14ac:dyDescent="0.2">
      <c r="A109" s="47" t="s">
        <v>143</v>
      </c>
      <c r="B109" s="21">
        <v>74</v>
      </c>
      <c r="C109" s="21">
        <v>64</v>
      </c>
      <c r="D109" s="21">
        <v>11</v>
      </c>
    </row>
    <row r="110" spans="1:4" x14ac:dyDescent="0.2">
      <c r="A110" s="47" t="s">
        <v>144</v>
      </c>
      <c r="B110" s="21">
        <v>69</v>
      </c>
      <c r="C110" s="21">
        <v>46</v>
      </c>
      <c r="D110" s="21">
        <v>8</v>
      </c>
    </row>
    <row r="111" spans="1:4" x14ac:dyDescent="0.2">
      <c r="A111" s="47" t="s">
        <v>145</v>
      </c>
      <c r="B111" s="21">
        <v>22</v>
      </c>
      <c r="C111" s="21">
        <v>18</v>
      </c>
      <c r="D111" s="21">
        <v>5</v>
      </c>
    </row>
    <row r="112" spans="1:4" x14ac:dyDescent="0.2">
      <c r="A112" s="12" t="s">
        <v>40</v>
      </c>
      <c r="B112" s="21">
        <v>19</v>
      </c>
      <c r="C112" s="21">
        <v>16</v>
      </c>
      <c r="D112" s="21">
        <v>2</v>
      </c>
    </row>
    <row r="113" spans="1:4" x14ac:dyDescent="0.2">
      <c r="A113" s="47" t="s">
        <v>143</v>
      </c>
      <c r="B113" s="21">
        <v>14</v>
      </c>
      <c r="C113" s="21">
        <v>13</v>
      </c>
      <c r="D113" s="21">
        <v>2</v>
      </c>
    </row>
    <row r="114" spans="1:4" x14ac:dyDescent="0.2">
      <c r="A114" s="47" t="s">
        <v>144</v>
      </c>
      <c r="B114" s="21">
        <v>4</v>
      </c>
      <c r="C114" s="21">
        <v>3</v>
      </c>
      <c r="D114" s="21">
        <v>0</v>
      </c>
    </row>
    <row r="115" spans="1:4" x14ac:dyDescent="0.2">
      <c r="A115" s="47" t="s">
        <v>145</v>
      </c>
      <c r="B115" s="21">
        <v>1</v>
      </c>
      <c r="C115" s="21">
        <v>0</v>
      </c>
      <c r="D115" s="21">
        <v>0</v>
      </c>
    </row>
    <row r="116" spans="1:4" x14ac:dyDescent="0.2">
      <c r="A116" s="12" t="s">
        <v>41</v>
      </c>
      <c r="B116" s="21">
        <v>82</v>
      </c>
      <c r="C116" s="21">
        <v>67</v>
      </c>
      <c r="D116" s="21">
        <v>3</v>
      </c>
    </row>
    <row r="117" spans="1:4" x14ac:dyDescent="0.2">
      <c r="A117" s="47" t="s">
        <v>143</v>
      </c>
      <c r="B117" s="21">
        <v>46</v>
      </c>
      <c r="C117" s="21">
        <v>40</v>
      </c>
      <c r="D117" s="21">
        <v>3</v>
      </c>
    </row>
    <row r="118" spans="1:4" x14ac:dyDescent="0.2">
      <c r="A118" s="47" t="s">
        <v>144</v>
      </c>
      <c r="B118" s="21">
        <v>19</v>
      </c>
      <c r="C118" s="21">
        <v>13</v>
      </c>
      <c r="D118" s="21">
        <v>0</v>
      </c>
    </row>
    <row r="119" spans="1:4" x14ac:dyDescent="0.2">
      <c r="A119" s="47" t="s">
        <v>145</v>
      </c>
      <c r="B119" s="21">
        <v>17</v>
      </c>
      <c r="C119" s="21">
        <v>14</v>
      </c>
      <c r="D119" s="21">
        <v>0</v>
      </c>
    </row>
    <row r="120" spans="1:4" x14ac:dyDescent="0.2">
      <c r="A120" s="12" t="s">
        <v>42</v>
      </c>
      <c r="B120" s="21">
        <v>76</v>
      </c>
      <c r="C120" s="21">
        <v>60</v>
      </c>
      <c r="D120" s="21">
        <v>6</v>
      </c>
    </row>
    <row r="121" spans="1:4" x14ac:dyDescent="0.2">
      <c r="A121" s="47" t="s">
        <v>143</v>
      </c>
      <c r="B121" s="21">
        <v>40</v>
      </c>
      <c r="C121" s="21">
        <v>35</v>
      </c>
      <c r="D121" s="21">
        <v>3</v>
      </c>
    </row>
    <row r="122" spans="1:4" x14ac:dyDescent="0.2">
      <c r="A122" s="47" t="s">
        <v>144</v>
      </c>
      <c r="B122" s="21">
        <v>17</v>
      </c>
      <c r="C122" s="21">
        <v>12</v>
      </c>
      <c r="D122" s="21">
        <v>0</v>
      </c>
    </row>
    <row r="123" spans="1:4" x14ac:dyDescent="0.2">
      <c r="A123" s="47" t="s">
        <v>145</v>
      </c>
      <c r="B123" s="21">
        <v>19</v>
      </c>
      <c r="C123" s="21">
        <v>13</v>
      </c>
      <c r="D123" s="21">
        <v>3</v>
      </c>
    </row>
    <row r="124" spans="1:4" x14ac:dyDescent="0.2">
      <c r="A124" s="12" t="s">
        <v>43</v>
      </c>
      <c r="B124" s="21">
        <v>96</v>
      </c>
      <c r="C124" s="21">
        <v>74</v>
      </c>
      <c r="D124" s="21">
        <v>6</v>
      </c>
    </row>
    <row r="125" spans="1:4" x14ac:dyDescent="0.2">
      <c r="A125" s="47" t="s">
        <v>143</v>
      </c>
      <c r="B125" s="21">
        <v>66</v>
      </c>
      <c r="C125" s="21">
        <v>55</v>
      </c>
      <c r="D125" s="21">
        <v>4</v>
      </c>
    </row>
    <row r="126" spans="1:4" x14ac:dyDescent="0.2">
      <c r="A126" s="47" t="s">
        <v>144</v>
      </c>
      <c r="B126" s="21">
        <v>18</v>
      </c>
      <c r="C126" s="21">
        <v>13</v>
      </c>
      <c r="D126" s="21">
        <v>2</v>
      </c>
    </row>
    <row r="127" spans="1:4" x14ac:dyDescent="0.2">
      <c r="A127" s="47" t="s">
        <v>145</v>
      </c>
      <c r="B127" s="21">
        <v>12</v>
      </c>
      <c r="C127" s="21">
        <v>6</v>
      </c>
      <c r="D127" s="21">
        <v>0</v>
      </c>
    </row>
    <row r="128" spans="1:4" x14ac:dyDescent="0.2">
      <c r="A128" s="12" t="s">
        <v>44</v>
      </c>
      <c r="B128" s="21">
        <v>32</v>
      </c>
      <c r="C128" s="21">
        <v>27</v>
      </c>
      <c r="D128" s="21">
        <v>0</v>
      </c>
    </row>
    <row r="129" spans="1:4" x14ac:dyDescent="0.2">
      <c r="A129" s="47" t="s">
        <v>143</v>
      </c>
      <c r="B129" s="21">
        <v>14</v>
      </c>
      <c r="C129" s="21">
        <v>14</v>
      </c>
      <c r="D129" s="21">
        <v>0</v>
      </c>
    </row>
    <row r="130" spans="1:4" x14ac:dyDescent="0.2">
      <c r="A130" s="47" t="s">
        <v>144</v>
      </c>
      <c r="B130" s="21">
        <v>8</v>
      </c>
      <c r="C130" s="21">
        <v>6</v>
      </c>
      <c r="D130" s="21">
        <v>0</v>
      </c>
    </row>
    <row r="131" spans="1:4" x14ac:dyDescent="0.2">
      <c r="A131" s="47" t="s">
        <v>145</v>
      </c>
      <c r="B131" s="21">
        <v>10</v>
      </c>
      <c r="C131" s="21">
        <v>7</v>
      </c>
      <c r="D131" s="21">
        <v>0</v>
      </c>
    </row>
    <row r="132" spans="1:4" x14ac:dyDescent="0.2">
      <c r="A132" s="12" t="s">
        <v>45</v>
      </c>
      <c r="B132" s="21">
        <v>6</v>
      </c>
      <c r="C132" s="21">
        <v>4</v>
      </c>
      <c r="D132" s="21">
        <v>0</v>
      </c>
    </row>
    <row r="133" spans="1:4" x14ac:dyDescent="0.2">
      <c r="A133" s="47" t="s">
        <v>143</v>
      </c>
      <c r="B133" s="21">
        <v>3</v>
      </c>
      <c r="C133" s="21">
        <v>2</v>
      </c>
      <c r="D133" s="21">
        <v>0</v>
      </c>
    </row>
    <row r="134" spans="1:4" x14ac:dyDescent="0.2">
      <c r="A134" s="47" t="s">
        <v>144</v>
      </c>
      <c r="B134" s="21">
        <v>2</v>
      </c>
      <c r="C134" s="21">
        <v>1</v>
      </c>
      <c r="D134" s="21">
        <v>0</v>
      </c>
    </row>
    <row r="135" spans="1:4" x14ac:dyDescent="0.2">
      <c r="A135" s="47" t="s">
        <v>145</v>
      </c>
      <c r="B135" s="21">
        <v>1</v>
      </c>
      <c r="C135" s="21">
        <v>1</v>
      </c>
      <c r="D135" s="21">
        <v>0</v>
      </c>
    </row>
    <row r="136" spans="1:4" x14ac:dyDescent="0.2">
      <c r="A136" s="12" t="s">
        <v>48</v>
      </c>
      <c r="B136" s="21">
        <v>15</v>
      </c>
      <c r="C136" s="21">
        <v>12</v>
      </c>
      <c r="D136" s="21">
        <v>1</v>
      </c>
    </row>
    <row r="137" spans="1:4" x14ac:dyDescent="0.2">
      <c r="A137" s="47" t="s">
        <v>143</v>
      </c>
      <c r="B137" s="21">
        <v>7</v>
      </c>
      <c r="C137" s="21">
        <v>6</v>
      </c>
      <c r="D137" s="21">
        <v>1</v>
      </c>
    </row>
    <row r="138" spans="1:4" x14ac:dyDescent="0.2">
      <c r="A138" s="47" t="s">
        <v>144</v>
      </c>
      <c r="B138" s="21">
        <v>4</v>
      </c>
      <c r="C138" s="21">
        <v>4</v>
      </c>
      <c r="D138" s="21">
        <v>0</v>
      </c>
    </row>
    <row r="139" spans="1:4" x14ac:dyDescent="0.2">
      <c r="A139" s="47" t="s">
        <v>145</v>
      </c>
      <c r="B139" s="21">
        <v>4</v>
      </c>
      <c r="C139" s="21">
        <v>2</v>
      </c>
      <c r="D139" s="21">
        <v>0</v>
      </c>
    </row>
    <row r="140" spans="1:4" x14ac:dyDescent="0.2">
      <c r="A140" s="12" t="s">
        <v>53</v>
      </c>
      <c r="B140" s="21">
        <v>18</v>
      </c>
      <c r="C140" s="21">
        <v>15</v>
      </c>
      <c r="D140" s="21">
        <v>0</v>
      </c>
    </row>
    <row r="141" spans="1:4" x14ac:dyDescent="0.2">
      <c r="A141" s="47" t="s">
        <v>143</v>
      </c>
      <c r="B141" s="21">
        <v>10</v>
      </c>
      <c r="C141" s="21">
        <v>8</v>
      </c>
      <c r="D141" s="21">
        <v>0</v>
      </c>
    </row>
    <row r="142" spans="1:4" x14ac:dyDescent="0.2">
      <c r="A142" s="47" t="s">
        <v>144</v>
      </c>
      <c r="B142" s="21">
        <v>4</v>
      </c>
      <c r="C142" s="21">
        <v>3</v>
      </c>
      <c r="D142" s="21">
        <v>0</v>
      </c>
    </row>
    <row r="143" spans="1:4" x14ac:dyDescent="0.2">
      <c r="A143" s="47" t="s">
        <v>145</v>
      </c>
      <c r="B143" s="21">
        <v>4</v>
      </c>
      <c r="C143" s="21">
        <v>4</v>
      </c>
      <c r="D143" s="21">
        <v>0</v>
      </c>
    </row>
    <row r="144" spans="1:4" x14ac:dyDescent="0.2">
      <c r="A144" s="12" t="s">
        <v>58</v>
      </c>
      <c r="B144" s="21">
        <v>40</v>
      </c>
      <c r="C144" s="21">
        <v>29</v>
      </c>
      <c r="D144" s="21">
        <v>4</v>
      </c>
    </row>
    <row r="145" spans="1:4" x14ac:dyDescent="0.2">
      <c r="A145" s="47" t="s">
        <v>143</v>
      </c>
      <c r="B145" s="21">
        <v>27</v>
      </c>
      <c r="C145" s="21">
        <v>20</v>
      </c>
      <c r="D145" s="21">
        <v>3</v>
      </c>
    </row>
    <row r="146" spans="1:4" x14ac:dyDescent="0.2">
      <c r="A146" s="47" t="s">
        <v>144</v>
      </c>
      <c r="B146" s="21">
        <v>6</v>
      </c>
      <c r="C146" s="21">
        <v>5</v>
      </c>
      <c r="D146" s="21">
        <v>1</v>
      </c>
    </row>
    <row r="147" spans="1:4" x14ac:dyDescent="0.2">
      <c r="A147" s="47" t="s">
        <v>145</v>
      </c>
      <c r="B147" s="21">
        <v>7</v>
      </c>
      <c r="C147" s="21">
        <v>4</v>
      </c>
      <c r="D147" s="21">
        <v>0</v>
      </c>
    </row>
    <row r="148" spans="1:4" x14ac:dyDescent="0.2">
      <c r="A148" s="12" t="s">
        <v>130</v>
      </c>
      <c r="B148" s="21">
        <v>13</v>
      </c>
      <c r="C148" s="21">
        <v>9</v>
      </c>
      <c r="D148" s="21">
        <v>0</v>
      </c>
    </row>
    <row r="149" spans="1:4" x14ac:dyDescent="0.2">
      <c r="A149" s="47" t="s">
        <v>144</v>
      </c>
      <c r="B149" s="21">
        <v>4</v>
      </c>
      <c r="C149" s="21">
        <v>3</v>
      </c>
      <c r="D149" s="21">
        <v>0</v>
      </c>
    </row>
    <row r="150" spans="1:4" x14ac:dyDescent="0.2">
      <c r="A150" s="47" t="s">
        <v>145</v>
      </c>
      <c r="B150" s="21">
        <v>9</v>
      </c>
      <c r="C150" s="21">
        <v>6</v>
      </c>
      <c r="D150" s="21">
        <v>0</v>
      </c>
    </row>
    <row r="151" spans="1:4" x14ac:dyDescent="0.2">
      <c r="A151" s="12" t="s">
        <v>60</v>
      </c>
      <c r="B151" s="21">
        <v>130</v>
      </c>
      <c r="C151" s="21">
        <v>112</v>
      </c>
      <c r="D151" s="21">
        <v>15</v>
      </c>
    </row>
    <row r="152" spans="1:4" x14ac:dyDescent="0.2">
      <c r="A152" s="47" t="s">
        <v>143</v>
      </c>
      <c r="B152" s="21">
        <v>70</v>
      </c>
      <c r="C152" s="21">
        <v>60</v>
      </c>
      <c r="D152" s="21">
        <v>5</v>
      </c>
    </row>
    <row r="153" spans="1:4" x14ac:dyDescent="0.2">
      <c r="A153" s="47" t="s">
        <v>144</v>
      </c>
      <c r="B153" s="21">
        <v>43</v>
      </c>
      <c r="C153" s="21">
        <v>38</v>
      </c>
      <c r="D153" s="21">
        <v>4</v>
      </c>
    </row>
    <row r="154" spans="1:4" x14ac:dyDescent="0.2">
      <c r="A154" s="47" t="s">
        <v>145</v>
      </c>
      <c r="B154" s="21">
        <v>17</v>
      </c>
      <c r="C154" s="21">
        <v>14</v>
      </c>
      <c r="D154" s="21">
        <v>6</v>
      </c>
    </row>
    <row r="155" spans="1:4" x14ac:dyDescent="0.2">
      <c r="A155" s="12" t="s">
        <v>62</v>
      </c>
      <c r="B155" s="21">
        <v>63</v>
      </c>
      <c r="C155" s="21">
        <v>45</v>
      </c>
      <c r="D155" s="21">
        <v>2</v>
      </c>
    </row>
    <row r="156" spans="1:4" x14ac:dyDescent="0.2">
      <c r="A156" s="47" t="s">
        <v>143</v>
      </c>
      <c r="B156" s="21">
        <v>38</v>
      </c>
      <c r="C156" s="21">
        <v>32</v>
      </c>
      <c r="D156" s="21">
        <v>1</v>
      </c>
    </row>
    <row r="157" spans="1:4" x14ac:dyDescent="0.2">
      <c r="A157" s="47" t="s">
        <v>144</v>
      </c>
      <c r="B157" s="21">
        <v>18</v>
      </c>
      <c r="C157" s="21">
        <v>9</v>
      </c>
      <c r="D157" s="21">
        <v>1</v>
      </c>
    </row>
    <row r="158" spans="1:4" x14ac:dyDescent="0.2">
      <c r="A158" s="47" t="s">
        <v>145</v>
      </c>
      <c r="B158" s="21">
        <v>7</v>
      </c>
      <c r="C158" s="21">
        <v>4</v>
      </c>
      <c r="D158" s="21">
        <v>0</v>
      </c>
    </row>
    <row r="159" spans="1:4" x14ac:dyDescent="0.2">
      <c r="A159" s="12" t="s">
        <v>64</v>
      </c>
      <c r="B159" s="21">
        <v>54</v>
      </c>
      <c r="C159" s="21">
        <v>50</v>
      </c>
      <c r="D159" s="21">
        <v>6</v>
      </c>
    </row>
    <row r="160" spans="1:4" x14ac:dyDescent="0.2">
      <c r="A160" s="47" t="s">
        <v>143</v>
      </c>
      <c r="B160" s="21">
        <v>26</v>
      </c>
      <c r="C160" s="21">
        <v>24</v>
      </c>
      <c r="D160" s="21">
        <v>0</v>
      </c>
    </row>
    <row r="161" spans="1:4" x14ac:dyDescent="0.2">
      <c r="A161" s="47" t="s">
        <v>144</v>
      </c>
      <c r="B161" s="21">
        <v>20</v>
      </c>
      <c r="C161" s="21">
        <v>18</v>
      </c>
      <c r="D161" s="21">
        <v>4</v>
      </c>
    </row>
    <row r="162" spans="1:4" x14ac:dyDescent="0.2">
      <c r="A162" s="47" t="s">
        <v>145</v>
      </c>
      <c r="B162" s="21">
        <v>8</v>
      </c>
      <c r="C162" s="21">
        <v>8</v>
      </c>
      <c r="D162" s="21">
        <v>2</v>
      </c>
    </row>
    <row r="163" spans="1:4" x14ac:dyDescent="0.2">
      <c r="A163" s="12" t="s">
        <v>66</v>
      </c>
      <c r="B163" s="21">
        <v>194</v>
      </c>
      <c r="C163" s="21">
        <v>160</v>
      </c>
      <c r="D163" s="21">
        <v>33</v>
      </c>
    </row>
    <row r="164" spans="1:4" x14ac:dyDescent="0.2">
      <c r="A164" s="47" t="s">
        <v>143</v>
      </c>
      <c r="B164" s="21">
        <v>89</v>
      </c>
      <c r="C164" s="21">
        <v>84</v>
      </c>
      <c r="D164" s="21">
        <v>13</v>
      </c>
    </row>
    <row r="165" spans="1:4" x14ac:dyDescent="0.2">
      <c r="A165" s="47" t="s">
        <v>144</v>
      </c>
      <c r="B165" s="21">
        <v>57</v>
      </c>
      <c r="C165" s="21">
        <v>39</v>
      </c>
      <c r="D165" s="21">
        <v>10</v>
      </c>
    </row>
    <row r="166" spans="1:4" x14ac:dyDescent="0.2">
      <c r="A166" s="47" t="s">
        <v>145</v>
      </c>
      <c r="B166" s="21">
        <v>48</v>
      </c>
      <c r="C166" s="21">
        <v>37</v>
      </c>
      <c r="D166" s="21">
        <v>10</v>
      </c>
    </row>
    <row r="167" spans="1:4" x14ac:dyDescent="0.2">
      <c r="A167" s="12" t="s">
        <v>67</v>
      </c>
      <c r="B167" s="21">
        <v>166</v>
      </c>
      <c r="C167" s="21">
        <v>119</v>
      </c>
      <c r="D167" s="21">
        <v>19</v>
      </c>
    </row>
    <row r="168" spans="1:4" x14ac:dyDescent="0.2">
      <c r="A168" s="47" t="s">
        <v>143</v>
      </c>
      <c r="B168" s="21">
        <v>69</v>
      </c>
      <c r="C168" s="21">
        <v>34</v>
      </c>
      <c r="D168" s="21">
        <v>0</v>
      </c>
    </row>
    <row r="169" spans="1:4" x14ac:dyDescent="0.2">
      <c r="A169" s="47" t="s">
        <v>144</v>
      </c>
      <c r="B169" s="21">
        <v>63</v>
      </c>
      <c r="C169" s="21">
        <v>52</v>
      </c>
      <c r="D169" s="21">
        <v>12</v>
      </c>
    </row>
    <row r="170" spans="1:4" x14ac:dyDescent="0.2">
      <c r="A170" s="47" t="s">
        <v>145</v>
      </c>
      <c r="B170" s="21">
        <v>34</v>
      </c>
      <c r="C170" s="21">
        <v>33</v>
      </c>
      <c r="D170" s="21">
        <v>7</v>
      </c>
    </row>
    <row r="171" spans="1:4" x14ac:dyDescent="0.2">
      <c r="A171" s="12" t="s">
        <v>68</v>
      </c>
      <c r="B171" s="21">
        <v>267</v>
      </c>
      <c r="C171" s="21">
        <v>142</v>
      </c>
      <c r="D171" s="21">
        <v>15</v>
      </c>
    </row>
    <row r="172" spans="1:4" x14ac:dyDescent="0.2">
      <c r="A172" s="47" t="s">
        <v>143</v>
      </c>
      <c r="B172" s="21">
        <v>54</v>
      </c>
      <c r="C172" s="21">
        <v>48</v>
      </c>
      <c r="D172" s="21">
        <v>8</v>
      </c>
    </row>
    <row r="173" spans="1:4" x14ac:dyDescent="0.2">
      <c r="A173" s="47" t="s">
        <v>144</v>
      </c>
      <c r="B173" s="21">
        <v>195</v>
      </c>
      <c r="C173" s="21">
        <v>80</v>
      </c>
      <c r="D173" s="21">
        <v>5</v>
      </c>
    </row>
    <row r="174" spans="1:4" x14ac:dyDescent="0.2">
      <c r="A174" s="47" t="s">
        <v>145</v>
      </c>
      <c r="B174" s="21">
        <v>18</v>
      </c>
      <c r="C174" s="21">
        <v>14</v>
      </c>
      <c r="D174" s="21">
        <v>2</v>
      </c>
    </row>
    <row r="175" spans="1:4" x14ac:dyDescent="0.2">
      <c r="A175" s="12" t="s">
        <v>69</v>
      </c>
      <c r="B175" s="21">
        <v>7</v>
      </c>
      <c r="C175" s="21">
        <v>5</v>
      </c>
      <c r="D175" s="21">
        <v>0</v>
      </c>
    </row>
    <row r="176" spans="1:4" x14ac:dyDescent="0.2">
      <c r="A176" s="47" t="s">
        <v>143</v>
      </c>
      <c r="B176" s="21">
        <v>5</v>
      </c>
      <c r="C176" s="21">
        <v>4</v>
      </c>
      <c r="D176" s="21">
        <v>0</v>
      </c>
    </row>
    <row r="177" spans="1:4" x14ac:dyDescent="0.2">
      <c r="A177" s="47" t="s">
        <v>144</v>
      </c>
      <c r="B177" s="21">
        <v>1</v>
      </c>
      <c r="C177" s="21">
        <v>1</v>
      </c>
      <c r="D177" s="21">
        <v>0</v>
      </c>
    </row>
    <row r="178" spans="1:4" x14ac:dyDescent="0.2">
      <c r="A178" s="47" t="s">
        <v>145</v>
      </c>
      <c r="B178" s="21">
        <v>1</v>
      </c>
      <c r="C178" s="21">
        <v>0</v>
      </c>
      <c r="D178" s="21">
        <v>0</v>
      </c>
    </row>
    <row r="179" spans="1:4" x14ac:dyDescent="0.2">
      <c r="A179" s="12" t="s">
        <v>70</v>
      </c>
      <c r="B179" s="21">
        <v>84</v>
      </c>
      <c r="C179" s="21">
        <v>59</v>
      </c>
      <c r="D179" s="21">
        <v>9</v>
      </c>
    </row>
    <row r="180" spans="1:4" x14ac:dyDescent="0.2">
      <c r="A180" s="47" t="s">
        <v>143</v>
      </c>
      <c r="B180" s="21">
        <v>38</v>
      </c>
      <c r="C180" s="21">
        <v>33</v>
      </c>
      <c r="D180" s="21">
        <v>7</v>
      </c>
    </row>
    <row r="181" spans="1:4" x14ac:dyDescent="0.2">
      <c r="A181" s="47" t="s">
        <v>144</v>
      </c>
      <c r="B181" s="21">
        <v>36</v>
      </c>
      <c r="C181" s="21">
        <v>20</v>
      </c>
      <c r="D181" s="21">
        <v>2</v>
      </c>
    </row>
    <row r="182" spans="1:4" x14ac:dyDescent="0.2">
      <c r="A182" s="47" t="s">
        <v>145</v>
      </c>
      <c r="B182" s="21">
        <v>10</v>
      </c>
      <c r="C182" s="21">
        <v>6</v>
      </c>
      <c r="D182" s="21">
        <v>0</v>
      </c>
    </row>
    <row r="183" spans="1:4" x14ac:dyDescent="0.2">
      <c r="A183" s="12" t="s">
        <v>73</v>
      </c>
      <c r="B183" s="21">
        <v>118</v>
      </c>
      <c r="C183" s="21">
        <v>99</v>
      </c>
      <c r="D183" s="21">
        <v>25</v>
      </c>
    </row>
    <row r="184" spans="1:4" x14ac:dyDescent="0.2">
      <c r="A184" s="47" t="s">
        <v>143</v>
      </c>
      <c r="B184" s="21">
        <v>74</v>
      </c>
      <c r="C184" s="21">
        <v>64</v>
      </c>
      <c r="D184" s="21">
        <v>17</v>
      </c>
    </row>
    <row r="185" spans="1:4" x14ac:dyDescent="0.2">
      <c r="A185" s="47" t="s">
        <v>144</v>
      </c>
      <c r="B185" s="21">
        <v>27</v>
      </c>
      <c r="C185" s="21">
        <v>20</v>
      </c>
      <c r="D185" s="21">
        <v>4</v>
      </c>
    </row>
    <row r="186" spans="1:4" x14ac:dyDescent="0.2">
      <c r="A186" s="47" t="s">
        <v>145</v>
      </c>
      <c r="B186" s="21">
        <v>17</v>
      </c>
      <c r="C186" s="21">
        <v>15</v>
      </c>
      <c r="D186" s="21">
        <v>4</v>
      </c>
    </row>
    <row r="187" spans="1:4" x14ac:dyDescent="0.2">
      <c r="A187" s="12" t="s">
        <v>75</v>
      </c>
      <c r="B187" s="21">
        <v>142</v>
      </c>
      <c r="C187" s="21">
        <v>110</v>
      </c>
      <c r="D187" s="21">
        <v>22</v>
      </c>
    </row>
    <row r="188" spans="1:4" x14ac:dyDescent="0.2">
      <c r="A188" s="47" t="s">
        <v>143</v>
      </c>
      <c r="B188" s="21">
        <v>79</v>
      </c>
      <c r="C188" s="21">
        <v>71</v>
      </c>
      <c r="D188" s="21">
        <v>19</v>
      </c>
    </row>
    <row r="189" spans="1:4" x14ac:dyDescent="0.2">
      <c r="A189" s="47" t="s">
        <v>144</v>
      </c>
      <c r="B189" s="21">
        <v>45</v>
      </c>
      <c r="C189" s="21">
        <v>26</v>
      </c>
      <c r="D189" s="21">
        <v>2</v>
      </c>
    </row>
    <row r="190" spans="1:4" x14ac:dyDescent="0.2">
      <c r="A190" s="47" t="s">
        <v>145</v>
      </c>
      <c r="B190" s="21">
        <v>18</v>
      </c>
      <c r="C190" s="21">
        <v>13</v>
      </c>
      <c r="D190" s="21">
        <v>1</v>
      </c>
    </row>
    <row r="191" spans="1:4" x14ac:dyDescent="0.2">
      <c r="A191" s="12" t="s">
        <v>77</v>
      </c>
      <c r="B191" s="21">
        <v>137</v>
      </c>
      <c r="C191" s="21">
        <v>83</v>
      </c>
      <c r="D191" s="21">
        <v>14</v>
      </c>
    </row>
    <row r="192" spans="1:4" x14ac:dyDescent="0.2">
      <c r="A192" s="47" t="s">
        <v>143</v>
      </c>
      <c r="B192" s="21">
        <v>51</v>
      </c>
      <c r="C192" s="21">
        <v>45</v>
      </c>
      <c r="D192" s="21">
        <v>11</v>
      </c>
    </row>
    <row r="193" spans="1:4" x14ac:dyDescent="0.2">
      <c r="A193" s="47" t="s">
        <v>144</v>
      </c>
      <c r="B193" s="21">
        <v>72</v>
      </c>
      <c r="C193" s="21">
        <v>31</v>
      </c>
      <c r="D193" s="21">
        <v>2</v>
      </c>
    </row>
    <row r="194" spans="1:4" x14ac:dyDescent="0.2">
      <c r="A194" s="47" t="s">
        <v>145</v>
      </c>
      <c r="B194" s="21">
        <v>14</v>
      </c>
      <c r="C194" s="21">
        <v>7</v>
      </c>
      <c r="D194" s="21">
        <v>1</v>
      </c>
    </row>
    <row r="195" spans="1:4" x14ac:dyDescent="0.2">
      <c r="A195" s="12" t="s">
        <v>79</v>
      </c>
      <c r="B195" s="21">
        <v>31</v>
      </c>
      <c r="C195" s="21">
        <v>24</v>
      </c>
      <c r="D195" s="21">
        <v>6</v>
      </c>
    </row>
    <row r="196" spans="1:4" x14ac:dyDescent="0.2">
      <c r="A196" s="47" t="s">
        <v>143</v>
      </c>
      <c r="B196" s="21">
        <v>14</v>
      </c>
      <c r="C196" s="21">
        <v>13</v>
      </c>
      <c r="D196" s="21">
        <v>5</v>
      </c>
    </row>
    <row r="197" spans="1:4" x14ac:dyDescent="0.2">
      <c r="A197" s="47" t="s">
        <v>144</v>
      </c>
      <c r="B197" s="21">
        <v>11</v>
      </c>
      <c r="C197" s="21">
        <v>7</v>
      </c>
      <c r="D197" s="21">
        <v>0</v>
      </c>
    </row>
    <row r="198" spans="1:4" x14ac:dyDescent="0.2">
      <c r="A198" s="47" t="s">
        <v>145</v>
      </c>
      <c r="B198" s="21">
        <v>6</v>
      </c>
      <c r="C198" s="21">
        <v>4</v>
      </c>
      <c r="D198" s="21">
        <v>1</v>
      </c>
    </row>
    <row r="199" spans="1:4" x14ac:dyDescent="0.2">
      <c r="A199" s="12" t="s">
        <v>81</v>
      </c>
      <c r="B199" s="21">
        <v>45</v>
      </c>
      <c r="C199" s="21">
        <v>38</v>
      </c>
      <c r="D199" s="21">
        <v>2</v>
      </c>
    </row>
    <row r="200" spans="1:4" x14ac:dyDescent="0.2">
      <c r="A200" s="47" t="s">
        <v>143</v>
      </c>
      <c r="B200" s="21">
        <v>25</v>
      </c>
      <c r="C200" s="21">
        <v>24</v>
      </c>
      <c r="D200" s="21">
        <v>2</v>
      </c>
    </row>
    <row r="201" spans="1:4" x14ac:dyDescent="0.2">
      <c r="A201" s="47" t="s">
        <v>144</v>
      </c>
      <c r="B201" s="21">
        <v>18</v>
      </c>
      <c r="C201" s="21">
        <v>12</v>
      </c>
      <c r="D201" s="21">
        <v>0</v>
      </c>
    </row>
    <row r="202" spans="1:4" x14ac:dyDescent="0.2">
      <c r="A202" s="47" t="s">
        <v>145</v>
      </c>
      <c r="B202" s="21">
        <v>2</v>
      </c>
      <c r="C202" s="21">
        <v>2</v>
      </c>
      <c r="D202" s="21">
        <v>0</v>
      </c>
    </row>
    <row r="203" spans="1:4" x14ac:dyDescent="0.2">
      <c r="A203" s="12" t="s">
        <v>83</v>
      </c>
      <c r="B203" s="21">
        <v>4615</v>
      </c>
      <c r="C203" s="21">
        <v>3514</v>
      </c>
      <c r="D203" s="21">
        <v>530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93981-1C17-4D05-9507-6F781DBA56F5}">
  <sheetPr>
    <tabColor theme="0"/>
  </sheetPr>
  <dimension ref="A1:G445"/>
  <sheetViews>
    <sheetView topLeftCell="A276" workbookViewId="0">
      <selection activeCell="H276" sqref="H276"/>
    </sheetView>
  </sheetViews>
  <sheetFormatPr baseColWidth="10" defaultColWidth="8.83203125" defaultRowHeight="16" x14ac:dyDescent="0.2"/>
  <sheetData>
    <row r="1" spans="1:7" x14ac:dyDescent="0.2">
      <c r="A1" t="s">
        <v>97</v>
      </c>
      <c r="B1" t="s">
        <v>151</v>
      </c>
      <c r="C1" t="s">
        <v>101</v>
      </c>
      <c r="D1" t="s">
        <v>103</v>
      </c>
      <c r="E1" t="s">
        <v>152</v>
      </c>
      <c r="F1" t="s">
        <v>105</v>
      </c>
      <c r="G1" t="s">
        <v>146</v>
      </c>
    </row>
    <row r="2" spans="1:7" x14ac:dyDescent="0.2">
      <c r="A2" t="s">
        <v>11</v>
      </c>
      <c r="B2" t="s">
        <v>143</v>
      </c>
      <c r="C2">
        <v>20</v>
      </c>
      <c r="D2">
        <v>18</v>
      </c>
      <c r="E2">
        <v>0.9</v>
      </c>
      <c r="F2">
        <v>1</v>
      </c>
      <c r="G2" t="s">
        <v>121</v>
      </c>
    </row>
    <row r="3" spans="1:7" x14ac:dyDescent="0.2">
      <c r="A3" t="s">
        <v>11</v>
      </c>
      <c r="B3" t="s">
        <v>144</v>
      </c>
      <c r="C3">
        <v>19</v>
      </c>
      <c r="D3">
        <v>9</v>
      </c>
      <c r="E3">
        <v>0.47360000000000002</v>
      </c>
      <c r="F3">
        <v>2</v>
      </c>
      <c r="G3" t="s">
        <v>121</v>
      </c>
    </row>
    <row r="4" spans="1:7" x14ac:dyDescent="0.2">
      <c r="A4" t="s">
        <v>11</v>
      </c>
      <c r="B4" t="s">
        <v>145</v>
      </c>
      <c r="C4">
        <v>20</v>
      </c>
      <c r="D4">
        <v>11</v>
      </c>
      <c r="E4">
        <v>0.55000000000000004</v>
      </c>
      <c r="F4">
        <v>3</v>
      </c>
      <c r="G4" t="s">
        <v>121</v>
      </c>
    </row>
    <row r="5" spans="1:7" x14ac:dyDescent="0.2">
      <c r="A5" t="s">
        <v>16</v>
      </c>
      <c r="B5" t="s">
        <v>143</v>
      </c>
      <c r="C5">
        <v>7</v>
      </c>
      <c r="D5">
        <v>4</v>
      </c>
      <c r="E5">
        <v>0.57140000000000002</v>
      </c>
      <c r="F5">
        <v>0</v>
      </c>
      <c r="G5" t="s">
        <v>121</v>
      </c>
    </row>
    <row r="6" spans="1:7" x14ac:dyDescent="0.2">
      <c r="A6" t="s">
        <v>16</v>
      </c>
      <c r="B6" t="s">
        <v>144</v>
      </c>
      <c r="C6">
        <v>5</v>
      </c>
      <c r="D6">
        <v>3</v>
      </c>
      <c r="E6">
        <v>0.6</v>
      </c>
      <c r="F6">
        <v>0</v>
      </c>
      <c r="G6" t="s">
        <v>121</v>
      </c>
    </row>
    <row r="7" spans="1:7" x14ac:dyDescent="0.2">
      <c r="A7" t="s">
        <v>16</v>
      </c>
      <c r="B7" t="s">
        <v>145</v>
      </c>
      <c r="C7">
        <v>3</v>
      </c>
      <c r="D7">
        <v>3</v>
      </c>
      <c r="E7">
        <v>1</v>
      </c>
      <c r="F7">
        <v>0</v>
      </c>
      <c r="G7" t="s">
        <v>121</v>
      </c>
    </row>
    <row r="8" spans="1:7" x14ac:dyDescent="0.2">
      <c r="A8" t="s">
        <v>17</v>
      </c>
      <c r="B8" t="s">
        <v>143</v>
      </c>
      <c r="C8">
        <v>12</v>
      </c>
      <c r="D8">
        <v>8</v>
      </c>
      <c r="E8">
        <v>0.66659999999999997</v>
      </c>
      <c r="F8">
        <v>1</v>
      </c>
      <c r="G8" t="s">
        <v>121</v>
      </c>
    </row>
    <row r="9" spans="1:7" x14ac:dyDescent="0.2">
      <c r="A9" t="s">
        <v>17</v>
      </c>
      <c r="B9" t="s">
        <v>144</v>
      </c>
      <c r="C9">
        <v>20</v>
      </c>
      <c r="D9">
        <v>13</v>
      </c>
      <c r="E9">
        <v>0.65</v>
      </c>
      <c r="F9">
        <v>1</v>
      </c>
      <c r="G9" t="s">
        <v>121</v>
      </c>
    </row>
    <row r="10" spans="1:7" x14ac:dyDescent="0.2">
      <c r="A10" t="s">
        <v>17</v>
      </c>
      <c r="B10" t="s">
        <v>145</v>
      </c>
      <c r="C10">
        <v>7</v>
      </c>
      <c r="D10">
        <v>4</v>
      </c>
      <c r="E10">
        <v>0.57140000000000002</v>
      </c>
      <c r="F10">
        <v>1</v>
      </c>
      <c r="G10" t="s">
        <v>121</v>
      </c>
    </row>
    <row r="11" spans="1:7" x14ac:dyDescent="0.2">
      <c r="A11" t="s">
        <v>18</v>
      </c>
      <c r="B11" t="s">
        <v>143</v>
      </c>
      <c r="C11">
        <v>22</v>
      </c>
      <c r="D11">
        <v>19</v>
      </c>
      <c r="E11">
        <v>0.86360000000000003</v>
      </c>
      <c r="F11">
        <v>1</v>
      </c>
      <c r="G11" t="s">
        <v>121</v>
      </c>
    </row>
    <row r="12" spans="1:7" x14ac:dyDescent="0.2">
      <c r="A12" t="s">
        <v>18</v>
      </c>
      <c r="B12" t="s">
        <v>144</v>
      </c>
      <c r="C12">
        <v>5</v>
      </c>
      <c r="D12">
        <v>1</v>
      </c>
      <c r="E12">
        <v>0.2</v>
      </c>
      <c r="F12">
        <v>0</v>
      </c>
      <c r="G12" t="s">
        <v>121</v>
      </c>
    </row>
    <row r="13" spans="1:7" x14ac:dyDescent="0.2">
      <c r="A13" t="s">
        <v>18</v>
      </c>
      <c r="B13" t="s">
        <v>145</v>
      </c>
      <c r="C13">
        <v>4</v>
      </c>
      <c r="D13">
        <v>2</v>
      </c>
      <c r="E13">
        <v>0.5</v>
      </c>
      <c r="F13">
        <v>1</v>
      </c>
      <c r="G13" t="s">
        <v>121</v>
      </c>
    </row>
    <row r="14" spans="1:7" x14ac:dyDescent="0.2">
      <c r="A14" t="s">
        <v>19</v>
      </c>
      <c r="B14" t="s">
        <v>143</v>
      </c>
      <c r="C14">
        <v>18</v>
      </c>
      <c r="D14">
        <v>17</v>
      </c>
      <c r="E14">
        <v>0.94440000000000002</v>
      </c>
      <c r="F14">
        <v>3</v>
      </c>
      <c r="G14" t="s">
        <v>121</v>
      </c>
    </row>
    <row r="15" spans="1:7" x14ac:dyDescent="0.2">
      <c r="A15" t="s">
        <v>19</v>
      </c>
      <c r="B15" t="s">
        <v>144</v>
      </c>
      <c r="C15">
        <v>6</v>
      </c>
      <c r="D15">
        <v>5</v>
      </c>
      <c r="E15">
        <v>0.83330000000000004</v>
      </c>
      <c r="F15">
        <v>0</v>
      </c>
      <c r="G15" t="s">
        <v>121</v>
      </c>
    </row>
    <row r="16" spans="1:7" x14ac:dyDescent="0.2">
      <c r="A16" t="s">
        <v>20</v>
      </c>
      <c r="B16" t="s">
        <v>143</v>
      </c>
      <c r="C16">
        <v>44</v>
      </c>
      <c r="D16">
        <v>39</v>
      </c>
      <c r="E16">
        <v>0.88629999999999998</v>
      </c>
      <c r="F16">
        <v>6</v>
      </c>
      <c r="G16" t="s">
        <v>121</v>
      </c>
    </row>
    <row r="17" spans="1:7" x14ac:dyDescent="0.2">
      <c r="A17" t="s">
        <v>20</v>
      </c>
      <c r="B17" t="s">
        <v>144</v>
      </c>
      <c r="C17">
        <v>19</v>
      </c>
      <c r="D17">
        <v>11</v>
      </c>
      <c r="E17">
        <v>0.57889999999999997</v>
      </c>
      <c r="F17">
        <v>0</v>
      </c>
      <c r="G17" t="s">
        <v>121</v>
      </c>
    </row>
    <row r="18" spans="1:7" x14ac:dyDescent="0.2">
      <c r="A18" t="s">
        <v>20</v>
      </c>
      <c r="B18" t="s">
        <v>145</v>
      </c>
      <c r="C18">
        <v>22</v>
      </c>
      <c r="D18">
        <v>18</v>
      </c>
      <c r="E18">
        <v>0.81810000000000005</v>
      </c>
      <c r="F18">
        <v>3</v>
      </c>
      <c r="G18" t="s">
        <v>121</v>
      </c>
    </row>
    <row r="19" spans="1:7" x14ac:dyDescent="0.2">
      <c r="A19" t="s">
        <v>110</v>
      </c>
      <c r="B19" t="s">
        <v>143</v>
      </c>
      <c r="C19">
        <v>76</v>
      </c>
      <c r="D19">
        <v>69</v>
      </c>
      <c r="E19">
        <v>0.90780000000000005</v>
      </c>
      <c r="F19">
        <v>10</v>
      </c>
      <c r="G19" t="s">
        <v>121</v>
      </c>
    </row>
    <row r="20" spans="1:7" x14ac:dyDescent="0.2">
      <c r="A20" t="s">
        <v>110</v>
      </c>
      <c r="B20" t="s">
        <v>144</v>
      </c>
      <c r="C20">
        <v>25</v>
      </c>
      <c r="D20">
        <v>19</v>
      </c>
      <c r="E20">
        <v>0.76</v>
      </c>
      <c r="F20">
        <v>6</v>
      </c>
      <c r="G20" t="s">
        <v>121</v>
      </c>
    </row>
    <row r="21" spans="1:7" x14ac:dyDescent="0.2">
      <c r="A21" t="s">
        <v>110</v>
      </c>
      <c r="B21" t="s">
        <v>145</v>
      </c>
      <c r="C21">
        <v>8</v>
      </c>
      <c r="D21">
        <v>3</v>
      </c>
      <c r="E21">
        <v>0.375</v>
      </c>
      <c r="F21">
        <v>0</v>
      </c>
      <c r="G21" t="s">
        <v>121</v>
      </c>
    </row>
    <row r="22" spans="1:7" x14ac:dyDescent="0.2">
      <c r="A22" t="s">
        <v>21</v>
      </c>
      <c r="B22" t="s">
        <v>143</v>
      </c>
      <c r="C22">
        <v>30</v>
      </c>
      <c r="D22">
        <v>28</v>
      </c>
      <c r="E22">
        <v>0.93330000000000002</v>
      </c>
      <c r="F22">
        <v>3</v>
      </c>
      <c r="G22" t="s">
        <v>121</v>
      </c>
    </row>
    <row r="23" spans="1:7" x14ac:dyDescent="0.2">
      <c r="A23" t="s">
        <v>21</v>
      </c>
      <c r="B23" t="s">
        <v>144</v>
      </c>
      <c r="C23">
        <v>16</v>
      </c>
      <c r="D23">
        <v>14</v>
      </c>
      <c r="E23">
        <v>0.875</v>
      </c>
      <c r="F23">
        <v>0</v>
      </c>
      <c r="G23" t="s">
        <v>121</v>
      </c>
    </row>
    <row r="24" spans="1:7" x14ac:dyDescent="0.2">
      <c r="A24" t="s">
        <v>21</v>
      </c>
      <c r="B24" t="s">
        <v>145</v>
      </c>
      <c r="C24">
        <v>11</v>
      </c>
      <c r="D24">
        <v>8</v>
      </c>
      <c r="E24">
        <v>0.72719999999999996</v>
      </c>
      <c r="F24">
        <v>2</v>
      </c>
      <c r="G24" t="s">
        <v>121</v>
      </c>
    </row>
    <row r="25" spans="1:7" x14ac:dyDescent="0.2">
      <c r="A25" t="s">
        <v>22</v>
      </c>
      <c r="B25" t="s">
        <v>143</v>
      </c>
      <c r="C25">
        <v>56</v>
      </c>
      <c r="D25">
        <v>47</v>
      </c>
      <c r="E25">
        <v>0.83919999999999995</v>
      </c>
      <c r="F25">
        <v>3</v>
      </c>
      <c r="G25" t="s">
        <v>121</v>
      </c>
    </row>
    <row r="26" spans="1:7" x14ac:dyDescent="0.2">
      <c r="A26" t="s">
        <v>22</v>
      </c>
      <c r="B26" t="s">
        <v>144</v>
      </c>
      <c r="C26">
        <v>30</v>
      </c>
      <c r="D26">
        <v>21</v>
      </c>
      <c r="E26">
        <v>0.7</v>
      </c>
      <c r="F26">
        <v>6</v>
      </c>
      <c r="G26" t="s">
        <v>121</v>
      </c>
    </row>
    <row r="27" spans="1:7" x14ac:dyDescent="0.2">
      <c r="A27" t="s">
        <v>22</v>
      </c>
      <c r="B27" t="s">
        <v>145</v>
      </c>
      <c r="C27">
        <v>78</v>
      </c>
      <c r="D27">
        <v>57</v>
      </c>
      <c r="E27">
        <v>0.73070000000000002</v>
      </c>
      <c r="F27">
        <v>9</v>
      </c>
      <c r="G27" t="s">
        <v>121</v>
      </c>
    </row>
    <row r="28" spans="1:7" x14ac:dyDescent="0.2">
      <c r="A28" t="s">
        <v>23</v>
      </c>
      <c r="B28" t="s">
        <v>143</v>
      </c>
      <c r="C28">
        <v>42</v>
      </c>
      <c r="D28">
        <v>41</v>
      </c>
      <c r="E28">
        <v>0.97609999999999997</v>
      </c>
      <c r="F28">
        <v>0</v>
      </c>
      <c r="G28" t="s">
        <v>121</v>
      </c>
    </row>
    <row r="29" spans="1:7" x14ac:dyDescent="0.2">
      <c r="A29" t="s">
        <v>23</v>
      </c>
      <c r="B29" t="s">
        <v>144</v>
      </c>
      <c r="C29">
        <v>45</v>
      </c>
      <c r="D29">
        <v>35</v>
      </c>
      <c r="E29">
        <v>0.77769999999999995</v>
      </c>
      <c r="F29">
        <v>0</v>
      </c>
      <c r="G29" t="s">
        <v>121</v>
      </c>
    </row>
    <row r="30" spans="1:7" x14ac:dyDescent="0.2">
      <c r="A30" t="s">
        <v>23</v>
      </c>
      <c r="B30" t="s">
        <v>145</v>
      </c>
      <c r="C30">
        <v>61</v>
      </c>
      <c r="D30">
        <v>33</v>
      </c>
      <c r="E30">
        <v>0.54090000000000005</v>
      </c>
      <c r="F30">
        <v>0</v>
      </c>
      <c r="G30" t="s">
        <v>121</v>
      </c>
    </row>
    <row r="31" spans="1:7" x14ac:dyDescent="0.2">
      <c r="A31" t="s">
        <v>24</v>
      </c>
      <c r="B31" t="s">
        <v>143</v>
      </c>
      <c r="C31">
        <v>12</v>
      </c>
      <c r="D31">
        <v>10</v>
      </c>
      <c r="E31">
        <v>0.83330000000000004</v>
      </c>
      <c r="F31">
        <v>0</v>
      </c>
      <c r="G31" t="s">
        <v>121</v>
      </c>
    </row>
    <row r="32" spans="1:7" x14ac:dyDescent="0.2">
      <c r="A32" t="s">
        <v>24</v>
      </c>
      <c r="B32" t="s">
        <v>144</v>
      </c>
      <c r="C32">
        <v>9</v>
      </c>
      <c r="D32">
        <v>6</v>
      </c>
      <c r="E32">
        <v>0.66659999999999997</v>
      </c>
      <c r="F32">
        <v>1</v>
      </c>
      <c r="G32" t="s">
        <v>121</v>
      </c>
    </row>
    <row r="33" spans="1:7" x14ac:dyDescent="0.2">
      <c r="A33" t="s">
        <v>24</v>
      </c>
      <c r="B33" t="s">
        <v>145</v>
      </c>
      <c r="C33">
        <v>7</v>
      </c>
      <c r="D33">
        <v>5</v>
      </c>
      <c r="E33">
        <v>0.71419999999999995</v>
      </c>
      <c r="F33">
        <v>2</v>
      </c>
      <c r="G33" t="s">
        <v>121</v>
      </c>
    </row>
    <row r="34" spans="1:7" x14ac:dyDescent="0.2">
      <c r="A34" t="s">
        <v>25</v>
      </c>
      <c r="B34" t="s">
        <v>143</v>
      </c>
      <c r="C34">
        <v>74</v>
      </c>
      <c r="D34">
        <v>66</v>
      </c>
      <c r="E34">
        <v>0.89180000000000004</v>
      </c>
      <c r="F34">
        <v>11</v>
      </c>
      <c r="G34" t="s">
        <v>121</v>
      </c>
    </row>
    <row r="35" spans="1:7" x14ac:dyDescent="0.2">
      <c r="A35" t="s">
        <v>25</v>
      </c>
      <c r="B35" t="s">
        <v>144</v>
      </c>
      <c r="C35">
        <v>49</v>
      </c>
      <c r="D35">
        <v>32</v>
      </c>
      <c r="E35">
        <v>0.65300000000000002</v>
      </c>
      <c r="F35">
        <v>5</v>
      </c>
      <c r="G35" t="s">
        <v>121</v>
      </c>
    </row>
    <row r="36" spans="1:7" x14ac:dyDescent="0.2">
      <c r="A36" t="s">
        <v>25</v>
      </c>
      <c r="B36" t="s">
        <v>145</v>
      </c>
      <c r="C36">
        <v>40</v>
      </c>
      <c r="D36">
        <v>32</v>
      </c>
      <c r="E36">
        <v>0.8</v>
      </c>
      <c r="F36">
        <v>6</v>
      </c>
      <c r="G36" t="s">
        <v>121</v>
      </c>
    </row>
    <row r="37" spans="1:7" x14ac:dyDescent="0.2">
      <c r="A37" t="s">
        <v>26</v>
      </c>
      <c r="B37" t="s">
        <v>143</v>
      </c>
      <c r="C37">
        <v>77</v>
      </c>
      <c r="D37">
        <v>69</v>
      </c>
      <c r="E37">
        <v>0.89610000000000001</v>
      </c>
      <c r="F37">
        <v>9</v>
      </c>
      <c r="G37" t="s">
        <v>121</v>
      </c>
    </row>
    <row r="38" spans="1:7" x14ac:dyDescent="0.2">
      <c r="A38" t="s">
        <v>26</v>
      </c>
      <c r="B38" t="s">
        <v>144</v>
      </c>
      <c r="C38">
        <v>33</v>
      </c>
      <c r="D38">
        <v>24</v>
      </c>
      <c r="E38">
        <v>0.72719999999999996</v>
      </c>
      <c r="F38">
        <v>3</v>
      </c>
      <c r="G38" t="s">
        <v>121</v>
      </c>
    </row>
    <row r="39" spans="1:7" x14ac:dyDescent="0.2">
      <c r="A39" t="s">
        <v>26</v>
      </c>
      <c r="B39" t="s">
        <v>145</v>
      </c>
      <c r="C39">
        <v>51</v>
      </c>
      <c r="D39">
        <v>47</v>
      </c>
      <c r="E39">
        <v>0.92149999999999999</v>
      </c>
      <c r="F39">
        <v>15</v>
      </c>
      <c r="G39" t="s">
        <v>121</v>
      </c>
    </row>
    <row r="40" spans="1:7" x14ac:dyDescent="0.2">
      <c r="A40" t="s">
        <v>123</v>
      </c>
      <c r="B40" t="s">
        <v>143</v>
      </c>
      <c r="C40">
        <v>25</v>
      </c>
      <c r="D40">
        <v>22</v>
      </c>
      <c r="E40">
        <v>0.88</v>
      </c>
      <c r="F40">
        <v>0</v>
      </c>
      <c r="G40" t="s">
        <v>121</v>
      </c>
    </row>
    <row r="41" spans="1:7" x14ac:dyDescent="0.2">
      <c r="A41" t="s">
        <v>123</v>
      </c>
      <c r="B41" t="s">
        <v>144</v>
      </c>
      <c r="C41">
        <v>10</v>
      </c>
      <c r="D41">
        <v>5</v>
      </c>
      <c r="E41">
        <v>0.5</v>
      </c>
      <c r="F41">
        <v>1</v>
      </c>
      <c r="G41" t="s">
        <v>121</v>
      </c>
    </row>
    <row r="42" spans="1:7" x14ac:dyDescent="0.2">
      <c r="A42" t="s">
        <v>123</v>
      </c>
      <c r="B42" t="s">
        <v>145</v>
      </c>
      <c r="C42">
        <v>5</v>
      </c>
      <c r="D42">
        <v>3</v>
      </c>
      <c r="E42">
        <v>0.6</v>
      </c>
      <c r="F42">
        <v>0</v>
      </c>
      <c r="G42" t="s">
        <v>121</v>
      </c>
    </row>
    <row r="43" spans="1:7" x14ac:dyDescent="0.2">
      <c r="A43" t="s">
        <v>27</v>
      </c>
      <c r="B43" t="s">
        <v>143</v>
      </c>
      <c r="C43">
        <v>105</v>
      </c>
      <c r="D43">
        <v>94</v>
      </c>
      <c r="E43">
        <v>0.8952</v>
      </c>
      <c r="F43">
        <v>17</v>
      </c>
      <c r="G43" t="s">
        <v>121</v>
      </c>
    </row>
    <row r="44" spans="1:7" x14ac:dyDescent="0.2">
      <c r="A44" t="s">
        <v>27</v>
      </c>
      <c r="B44" t="s">
        <v>144</v>
      </c>
      <c r="C44">
        <v>57</v>
      </c>
      <c r="D44">
        <v>50</v>
      </c>
      <c r="E44">
        <v>0.87709999999999999</v>
      </c>
      <c r="F44">
        <v>10</v>
      </c>
      <c r="G44" t="s">
        <v>121</v>
      </c>
    </row>
    <row r="45" spans="1:7" x14ac:dyDescent="0.2">
      <c r="A45" t="s">
        <v>27</v>
      </c>
      <c r="B45" t="s">
        <v>145</v>
      </c>
      <c r="C45">
        <v>22</v>
      </c>
      <c r="D45">
        <v>19</v>
      </c>
      <c r="E45">
        <v>0.86360000000000003</v>
      </c>
      <c r="F45">
        <v>6</v>
      </c>
      <c r="G45" t="s">
        <v>121</v>
      </c>
    </row>
    <row r="46" spans="1:7" x14ac:dyDescent="0.2">
      <c r="A46" t="s">
        <v>28</v>
      </c>
      <c r="B46" t="s">
        <v>143</v>
      </c>
      <c r="C46">
        <v>46</v>
      </c>
      <c r="D46">
        <v>34</v>
      </c>
      <c r="E46">
        <v>0.73909999999999998</v>
      </c>
      <c r="F46">
        <v>5</v>
      </c>
      <c r="G46" t="s">
        <v>121</v>
      </c>
    </row>
    <row r="47" spans="1:7" x14ac:dyDescent="0.2">
      <c r="A47" t="s">
        <v>28</v>
      </c>
      <c r="B47" t="s">
        <v>144</v>
      </c>
      <c r="C47">
        <v>64</v>
      </c>
      <c r="D47">
        <v>40</v>
      </c>
      <c r="E47">
        <v>0.625</v>
      </c>
      <c r="F47">
        <v>5</v>
      </c>
      <c r="G47" t="s">
        <v>121</v>
      </c>
    </row>
    <row r="48" spans="1:7" x14ac:dyDescent="0.2">
      <c r="A48" t="s">
        <v>28</v>
      </c>
      <c r="B48" t="s">
        <v>145</v>
      </c>
      <c r="C48">
        <v>57</v>
      </c>
      <c r="D48">
        <v>33</v>
      </c>
      <c r="E48">
        <v>0.57889999999999997</v>
      </c>
      <c r="F48">
        <v>2</v>
      </c>
      <c r="G48" t="s">
        <v>121</v>
      </c>
    </row>
    <row r="49" spans="1:7" x14ac:dyDescent="0.2">
      <c r="A49" t="s">
        <v>29</v>
      </c>
      <c r="B49" t="s">
        <v>143</v>
      </c>
      <c r="C49">
        <v>10</v>
      </c>
      <c r="D49">
        <v>9</v>
      </c>
      <c r="E49">
        <v>0.9</v>
      </c>
      <c r="F49">
        <v>0</v>
      </c>
      <c r="G49" t="s">
        <v>121</v>
      </c>
    </row>
    <row r="50" spans="1:7" x14ac:dyDescent="0.2">
      <c r="A50" t="s">
        <v>29</v>
      </c>
      <c r="B50" t="s">
        <v>144</v>
      </c>
      <c r="C50">
        <v>6</v>
      </c>
      <c r="D50">
        <v>4</v>
      </c>
      <c r="E50">
        <v>0.66659999999999997</v>
      </c>
      <c r="F50">
        <v>1</v>
      </c>
      <c r="G50" t="s">
        <v>121</v>
      </c>
    </row>
    <row r="51" spans="1:7" x14ac:dyDescent="0.2">
      <c r="A51" t="s">
        <v>30</v>
      </c>
      <c r="B51" t="s">
        <v>143</v>
      </c>
      <c r="C51">
        <v>17</v>
      </c>
      <c r="D51">
        <v>11</v>
      </c>
      <c r="E51">
        <v>0.64700000000000002</v>
      </c>
      <c r="F51">
        <v>0</v>
      </c>
      <c r="G51" t="s">
        <v>121</v>
      </c>
    </row>
    <row r="52" spans="1:7" x14ac:dyDescent="0.2">
      <c r="A52" t="s">
        <v>30</v>
      </c>
      <c r="B52" t="s">
        <v>144</v>
      </c>
      <c r="C52">
        <v>13</v>
      </c>
      <c r="D52">
        <v>7</v>
      </c>
      <c r="E52">
        <v>0.53839999999999999</v>
      </c>
      <c r="F52">
        <v>0</v>
      </c>
      <c r="G52" t="s">
        <v>121</v>
      </c>
    </row>
    <row r="53" spans="1:7" x14ac:dyDescent="0.2">
      <c r="A53" t="s">
        <v>30</v>
      </c>
      <c r="B53" t="s">
        <v>145</v>
      </c>
      <c r="C53">
        <v>5</v>
      </c>
      <c r="D53">
        <v>2</v>
      </c>
      <c r="E53">
        <v>0.4</v>
      </c>
      <c r="F53">
        <v>0</v>
      </c>
      <c r="G53" t="s">
        <v>121</v>
      </c>
    </row>
    <row r="54" spans="1:7" x14ac:dyDescent="0.2">
      <c r="A54" t="s">
        <v>31</v>
      </c>
      <c r="B54" t="s">
        <v>143</v>
      </c>
      <c r="C54">
        <v>63</v>
      </c>
      <c r="D54">
        <v>55</v>
      </c>
      <c r="E54">
        <v>0.873</v>
      </c>
      <c r="F54">
        <v>18</v>
      </c>
      <c r="G54" t="s">
        <v>121</v>
      </c>
    </row>
    <row r="55" spans="1:7" x14ac:dyDescent="0.2">
      <c r="A55" t="s">
        <v>31</v>
      </c>
      <c r="B55" t="s">
        <v>144</v>
      </c>
      <c r="C55">
        <v>45</v>
      </c>
      <c r="D55">
        <v>24</v>
      </c>
      <c r="E55">
        <v>0.5333</v>
      </c>
      <c r="F55">
        <v>4</v>
      </c>
      <c r="G55" t="s">
        <v>121</v>
      </c>
    </row>
    <row r="56" spans="1:7" x14ac:dyDescent="0.2">
      <c r="A56" t="s">
        <v>31</v>
      </c>
      <c r="B56" t="s">
        <v>145</v>
      </c>
      <c r="C56">
        <v>32</v>
      </c>
      <c r="D56">
        <v>19</v>
      </c>
      <c r="E56">
        <v>0.59370000000000001</v>
      </c>
      <c r="F56">
        <v>7</v>
      </c>
      <c r="G56" t="s">
        <v>121</v>
      </c>
    </row>
    <row r="57" spans="1:7" x14ac:dyDescent="0.2">
      <c r="A57" t="s">
        <v>32</v>
      </c>
      <c r="B57" t="s">
        <v>143</v>
      </c>
      <c r="C57">
        <v>52</v>
      </c>
      <c r="D57">
        <v>45</v>
      </c>
      <c r="E57">
        <v>0.86529999999999996</v>
      </c>
      <c r="F57">
        <v>11</v>
      </c>
      <c r="G57" t="s">
        <v>121</v>
      </c>
    </row>
    <row r="58" spans="1:7" x14ac:dyDescent="0.2">
      <c r="A58" t="s">
        <v>32</v>
      </c>
      <c r="B58" t="s">
        <v>144</v>
      </c>
      <c r="C58">
        <v>46</v>
      </c>
      <c r="D58">
        <v>36</v>
      </c>
      <c r="E58">
        <v>0.78259999999999996</v>
      </c>
      <c r="F58">
        <v>4</v>
      </c>
      <c r="G58" t="s">
        <v>121</v>
      </c>
    </row>
    <row r="59" spans="1:7" x14ac:dyDescent="0.2">
      <c r="A59" t="s">
        <v>32</v>
      </c>
      <c r="B59" t="s">
        <v>145</v>
      </c>
      <c r="C59">
        <v>16</v>
      </c>
      <c r="D59">
        <v>14</v>
      </c>
      <c r="E59">
        <v>0.875</v>
      </c>
      <c r="F59">
        <v>4</v>
      </c>
      <c r="G59" t="s">
        <v>121</v>
      </c>
    </row>
    <row r="60" spans="1:7" x14ac:dyDescent="0.2">
      <c r="A60" t="s">
        <v>33</v>
      </c>
      <c r="B60" t="s">
        <v>143</v>
      </c>
      <c r="C60">
        <v>35</v>
      </c>
      <c r="D60">
        <v>29</v>
      </c>
      <c r="E60">
        <v>0.82850000000000001</v>
      </c>
      <c r="F60">
        <v>6</v>
      </c>
      <c r="G60" t="s">
        <v>121</v>
      </c>
    </row>
    <row r="61" spans="1:7" x14ac:dyDescent="0.2">
      <c r="A61" t="s">
        <v>33</v>
      </c>
      <c r="B61" t="s">
        <v>144</v>
      </c>
      <c r="C61">
        <v>24</v>
      </c>
      <c r="D61">
        <v>20</v>
      </c>
      <c r="E61">
        <v>0.83330000000000004</v>
      </c>
      <c r="F61">
        <v>0</v>
      </c>
      <c r="G61" t="s">
        <v>121</v>
      </c>
    </row>
    <row r="62" spans="1:7" x14ac:dyDescent="0.2">
      <c r="A62" t="s">
        <v>33</v>
      </c>
      <c r="B62" t="s">
        <v>145</v>
      </c>
      <c r="C62">
        <v>8</v>
      </c>
      <c r="D62">
        <v>5</v>
      </c>
      <c r="E62">
        <v>0.625</v>
      </c>
      <c r="F62">
        <v>0</v>
      </c>
      <c r="G62" t="s">
        <v>121</v>
      </c>
    </row>
    <row r="63" spans="1:7" x14ac:dyDescent="0.2">
      <c r="A63" t="s">
        <v>34</v>
      </c>
      <c r="B63" t="s">
        <v>143</v>
      </c>
      <c r="C63">
        <v>21</v>
      </c>
      <c r="D63">
        <v>19</v>
      </c>
      <c r="E63">
        <v>0.90469999999999995</v>
      </c>
      <c r="F63">
        <v>2</v>
      </c>
      <c r="G63" t="s">
        <v>121</v>
      </c>
    </row>
    <row r="64" spans="1:7" x14ac:dyDescent="0.2">
      <c r="A64" t="s">
        <v>34</v>
      </c>
      <c r="B64" t="s">
        <v>144</v>
      </c>
      <c r="C64">
        <v>9</v>
      </c>
      <c r="D64">
        <v>5</v>
      </c>
      <c r="E64">
        <v>0.55549999999999999</v>
      </c>
      <c r="F64">
        <v>0</v>
      </c>
      <c r="G64" t="s">
        <v>121</v>
      </c>
    </row>
    <row r="65" spans="1:7" x14ac:dyDescent="0.2">
      <c r="A65" t="s">
        <v>34</v>
      </c>
      <c r="B65" t="s">
        <v>145</v>
      </c>
      <c r="C65">
        <v>11</v>
      </c>
      <c r="D65">
        <v>6</v>
      </c>
      <c r="E65">
        <v>0.5454</v>
      </c>
      <c r="F65">
        <v>0</v>
      </c>
      <c r="G65" t="s">
        <v>121</v>
      </c>
    </row>
    <row r="66" spans="1:7" x14ac:dyDescent="0.2">
      <c r="A66" t="s">
        <v>35</v>
      </c>
      <c r="B66" t="s">
        <v>143</v>
      </c>
      <c r="C66">
        <v>23</v>
      </c>
      <c r="D66">
        <v>21</v>
      </c>
      <c r="E66">
        <v>0.91300000000000003</v>
      </c>
      <c r="F66">
        <v>0</v>
      </c>
      <c r="G66" t="s">
        <v>121</v>
      </c>
    </row>
    <row r="67" spans="1:7" x14ac:dyDescent="0.2">
      <c r="A67" t="s">
        <v>35</v>
      </c>
      <c r="B67" t="s">
        <v>144</v>
      </c>
      <c r="C67">
        <v>12</v>
      </c>
      <c r="D67">
        <v>8</v>
      </c>
      <c r="E67">
        <v>0.66659999999999997</v>
      </c>
      <c r="F67">
        <v>0</v>
      </c>
      <c r="G67" t="s">
        <v>121</v>
      </c>
    </row>
    <row r="68" spans="1:7" x14ac:dyDescent="0.2">
      <c r="A68" t="s">
        <v>35</v>
      </c>
      <c r="B68" t="s">
        <v>145</v>
      </c>
      <c r="C68">
        <v>4</v>
      </c>
      <c r="D68">
        <v>4</v>
      </c>
      <c r="E68">
        <v>1</v>
      </c>
      <c r="F68">
        <v>2</v>
      </c>
      <c r="G68" t="s">
        <v>121</v>
      </c>
    </row>
    <row r="69" spans="1:7" x14ac:dyDescent="0.2">
      <c r="A69" t="s">
        <v>36</v>
      </c>
      <c r="B69" t="s">
        <v>143</v>
      </c>
      <c r="C69">
        <v>59</v>
      </c>
      <c r="D69">
        <v>49</v>
      </c>
      <c r="E69">
        <v>0.83050000000000002</v>
      </c>
      <c r="F69">
        <v>11</v>
      </c>
      <c r="G69" t="s">
        <v>121</v>
      </c>
    </row>
    <row r="70" spans="1:7" x14ac:dyDescent="0.2">
      <c r="A70" t="s">
        <v>36</v>
      </c>
      <c r="B70" t="s">
        <v>144</v>
      </c>
      <c r="C70">
        <v>87</v>
      </c>
      <c r="D70">
        <v>69</v>
      </c>
      <c r="E70">
        <v>0.79310000000000003</v>
      </c>
      <c r="F70">
        <v>12</v>
      </c>
      <c r="G70" t="s">
        <v>121</v>
      </c>
    </row>
    <row r="71" spans="1:7" x14ac:dyDescent="0.2">
      <c r="A71" t="s">
        <v>36</v>
      </c>
      <c r="B71" t="s">
        <v>145</v>
      </c>
      <c r="C71">
        <v>31</v>
      </c>
      <c r="D71">
        <v>21</v>
      </c>
      <c r="E71">
        <v>0.6774</v>
      </c>
      <c r="F71">
        <v>3</v>
      </c>
      <c r="G71" t="s">
        <v>121</v>
      </c>
    </row>
    <row r="72" spans="1:7" x14ac:dyDescent="0.2">
      <c r="A72" t="s">
        <v>37</v>
      </c>
      <c r="B72" t="s">
        <v>143</v>
      </c>
      <c r="C72">
        <v>15</v>
      </c>
      <c r="D72">
        <v>15</v>
      </c>
      <c r="E72">
        <v>1</v>
      </c>
      <c r="F72">
        <v>4</v>
      </c>
      <c r="G72" t="s">
        <v>121</v>
      </c>
    </row>
    <row r="73" spans="1:7" x14ac:dyDescent="0.2">
      <c r="A73" t="s">
        <v>37</v>
      </c>
      <c r="B73" t="s">
        <v>144</v>
      </c>
      <c r="C73">
        <v>32</v>
      </c>
      <c r="D73">
        <v>22</v>
      </c>
      <c r="E73">
        <v>0.6875</v>
      </c>
      <c r="F73">
        <v>1</v>
      </c>
      <c r="G73" t="s">
        <v>121</v>
      </c>
    </row>
    <row r="74" spans="1:7" x14ac:dyDescent="0.2">
      <c r="A74" t="s">
        <v>37</v>
      </c>
      <c r="B74" t="s">
        <v>145</v>
      </c>
      <c r="C74">
        <v>24</v>
      </c>
      <c r="D74">
        <v>17</v>
      </c>
      <c r="E74">
        <v>0.70830000000000004</v>
      </c>
      <c r="F74">
        <v>2</v>
      </c>
      <c r="G74" t="s">
        <v>121</v>
      </c>
    </row>
    <row r="75" spans="1:7" x14ac:dyDescent="0.2">
      <c r="A75" t="s">
        <v>39</v>
      </c>
      <c r="B75" t="s">
        <v>143</v>
      </c>
      <c r="C75">
        <v>53</v>
      </c>
      <c r="D75">
        <v>38</v>
      </c>
      <c r="E75">
        <v>0.71689999999999998</v>
      </c>
      <c r="F75">
        <v>2</v>
      </c>
      <c r="G75" t="s">
        <v>121</v>
      </c>
    </row>
    <row r="76" spans="1:7" x14ac:dyDescent="0.2">
      <c r="A76" t="s">
        <v>39</v>
      </c>
      <c r="B76" t="s">
        <v>144</v>
      </c>
      <c r="C76">
        <v>52</v>
      </c>
      <c r="D76">
        <v>42</v>
      </c>
      <c r="E76">
        <v>0.80759999999999998</v>
      </c>
      <c r="F76">
        <v>9</v>
      </c>
      <c r="G76" t="s">
        <v>121</v>
      </c>
    </row>
    <row r="77" spans="1:7" x14ac:dyDescent="0.2">
      <c r="A77" t="s">
        <v>39</v>
      </c>
      <c r="B77" t="s">
        <v>145</v>
      </c>
      <c r="C77">
        <v>24</v>
      </c>
      <c r="D77">
        <v>17</v>
      </c>
      <c r="E77">
        <v>0.70830000000000004</v>
      </c>
      <c r="F77">
        <v>2</v>
      </c>
      <c r="G77" t="s">
        <v>121</v>
      </c>
    </row>
    <row r="78" spans="1:7" x14ac:dyDescent="0.2">
      <c r="A78" t="s">
        <v>38</v>
      </c>
      <c r="B78" t="s">
        <v>143</v>
      </c>
      <c r="C78">
        <v>66</v>
      </c>
      <c r="D78">
        <v>57</v>
      </c>
      <c r="E78">
        <v>0.86360000000000003</v>
      </c>
      <c r="F78">
        <v>7</v>
      </c>
      <c r="G78" t="s">
        <v>121</v>
      </c>
    </row>
    <row r="79" spans="1:7" x14ac:dyDescent="0.2">
      <c r="A79" t="s">
        <v>38</v>
      </c>
      <c r="B79" t="s">
        <v>144</v>
      </c>
      <c r="C79">
        <v>92</v>
      </c>
      <c r="D79">
        <v>69</v>
      </c>
      <c r="E79">
        <v>0.75</v>
      </c>
      <c r="F79">
        <v>15</v>
      </c>
      <c r="G79" t="s">
        <v>121</v>
      </c>
    </row>
    <row r="80" spans="1:7" x14ac:dyDescent="0.2">
      <c r="A80" t="s">
        <v>38</v>
      </c>
      <c r="B80" t="s">
        <v>145</v>
      </c>
      <c r="C80">
        <v>28</v>
      </c>
      <c r="D80">
        <v>23</v>
      </c>
      <c r="E80">
        <v>0.82140000000000002</v>
      </c>
      <c r="F80">
        <v>6</v>
      </c>
      <c r="G80" t="s">
        <v>121</v>
      </c>
    </row>
    <row r="81" spans="1:7" x14ac:dyDescent="0.2">
      <c r="A81" t="s">
        <v>40</v>
      </c>
      <c r="B81" t="s">
        <v>143</v>
      </c>
      <c r="C81">
        <v>12</v>
      </c>
      <c r="D81">
        <v>12</v>
      </c>
      <c r="E81">
        <v>1</v>
      </c>
      <c r="F81">
        <v>3</v>
      </c>
      <c r="G81" t="s">
        <v>121</v>
      </c>
    </row>
    <row r="82" spans="1:7" x14ac:dyDescent="0.2">
      <c r="A82" t="s">
        <v>40</v>
      </c>
      <c r="B82" t="s">
        <v>144</v>
      </c>
      <c r="C82">
        <v>8</v>
      </c>
      <c r="D82">
        <v>6</v>
      </c>
      <c r="E82">
        <v>0.75</v>
      </c>
      <c r="F82">
        <v>0</v>
      </c>
      <c r="G82" t="s">
        <v>121</v>
      </c>
    </row>
    <row r="83" spans="1:7" x14ac:dyDescent="0.2">
      <c r="A83" t="s">
        <v>44</v>
      </c>
      <c r="B83" t="s">
        <v>143</v>
      </c>
      <c r="C83">
        <v>17</v>
      </c>
      <c r="D83">
        <v>14</v>
      </c>
      <c r="E83">
        <v>0.82350000000000001</v>
      </c>
      <c r="F83">
        <v>0</v>
      </c>
      <c r="G83" t="s">
        <v>121</v>
      </c>
    </row>
    <row r="84" spans="1:7" x14ac:dyDescent="0.2">
      <c r="A84" t="s">
        <v>44</v>
      </c>
      <c r="B84" t="s">
        <v>144</v>
      </c>
      <c r="C84">
        <v>11</v>
      </c>
      <c r="D84">
        <v>7</v>
      </c>
      <c r="E84">
        <v>0.63629999999999998</v>
      </c>
      <c r="F84">
        <v>0</v>
      </c>
      <c r="G84" t="s">
        <v>121</v>
      </c>
    </row>
    <row r="85" spans="1:7" x14ac:dyDescent="0.2">
      <c r="A85" t="s">
        <v>44</v>
      </c>
      <c r="B85" t="s">
        <v>145</v>
      </c>
      <c r="C85">
        <v>10</v>
      </c>
      <c r="D85">
        <v>5</v>
      </c>
      <c r="E85">
        <v>0.5</v>
      </c>
      <c r="F85">
        <v>1</v>
      </c>
      <c r="G85" t="s">
        <v>121</v>
      </c>
    </row>
    <row r="86" spans="1:7" x14ac:dyDescent="0.2">
      <c r="A86" t="s">
        <v>45</v>
      </c>
      <c r="B86" t="s">
        <v>143</v>
      </c>
      <c r="C86">
        <v>6</v>
      </c>
      <c r="D86">
        <v>4</v>
      </c>
      <c r="E86">
        <v>0.66659999999999997</v>
      </c>
      <c r="F86">
        <v>0</v>
      </c>
      <c r="G86" t="s">
        <v>121</v>
      </c>
    </row>
    <row r="87" spans="1:7" x14ac:dyDescent="0.2">
      <c r="A87" t="s">
        <v>45</v>
      </c>
      <c r="B87" t="s">
        <v>144</v>
      </c>
      <c r="C87">
        <v>4</v>
      </c>
      <c r="D87">
        <v>3</v>
      </c>
      <c r="E87">
        <v>0.75</v>
      </c>
      <c r="F87">
        <v>0</v>
      </c>
      <c r="G87" t="s">
        <v>121</v>
      </c>
    </row>
    <row r="88" spans="1:7" x14ac:dyDescent="0.2">
      <c r="A88" t="s">
        <v>45</v>
      </c>
      <c r="B88" t="s">
        <v>145</v>
      </c>
      <c r="C88">
        <v>1</v>
      </c>
      <c r="D88">
        <v>1</v>
      </c>
      <c r="E88">
        <v>1</v>
      </c>
      <c r="F88">
        <v>0</v>
      </c>
      <c r="G88" t="s">
        <v>121</v>
      </c>
    </row>
    <row r="89" spans="1:7" x14ac:dyDescent="0.2">
      <c r="A89" t="s">
        <v>48</v>
      </c>
      <c r="B89" t="s">
        <v>143</v>
      </c>
      <c r="C89">
        <v>10</v>
      </c>
      <c r="D89">
        <v>10</v>
      </c>
      <c r="E89">
        <v>1</v>
      </c>
      <c r="F89">
        <v>1</v>
      </c>
      <c r="G89" t="s">
        <v>121</v>
      </c>
    </row>
    <row r="90" spans="1:7" x14ac:dyDescent="0.2">
      <c r="A90" t="s">
        <v>48</v>
      </c>
      <c r="B90" t="s">
        <v>144</v>
      </c>
      <c r="C90">
        <v>6</v>
      </c>
      <c r="D90">
        <v>3</v>
      </c>
      <c r="E90">
        <v>0.5</v>
      </c>
      <c r="F90">
        <v>0</v>
      </c>
      <c r="G90" t="s">
        <v>121</v>
      </c>
    </row>
    <row r="91" spans="1:7" x14ac:dyDescent="0.2">
      <c r="A91" t="s">
        <v>48</v>
      </c>
      <c r="B91" t="s">
        <v>145</v>
      </c>
      <c r="C91">
        <v>6</v>
      </c>
      <c r="D91">
        <v>4</v>
      </c>
      <c r="E91">
        <v>0.66659999999999997</v>
      </c>
      <c r="F91">
        <v>1</v>
      </c>
      <c r="G91" t="s">
        <v>121</v>
      </c>
    </row>
    <row r="92" spans="1:7" x14ac:dyDescent="0.2">
      <c r="A92" t="s">
        <v>53</v>
      </c>
      <c r="B92" t="s">
        <v>143</v>
      </c>
      <c r="C92">
        <v>3</v>
      </c>
      <c r="D92">
        <v>3</v>
      </c>
      <c r="E92">
        <v>1</v>
      </c>
      <c r="F92">
        <v>0</v>
      </c>
      <c r="G92" t="s">
        <v>121</v>
      </c>
    </row>
    <row r="93" spans="1:7" x14ac:dyDescent="0.2">
      <c r="A93" t="s">
        <v>53</v>
      </c>
      <c r="B93" t="s">
        <v>144</v>
      </c>
      <c r="C93">
        <v>1</v>
      </c>
      <c r="D93">
        <v>1</v>
      </c>
      <c r="E93">
        <v>1</v>
      </c>
      <c r="F93">
        <v>0</v>
      </c>
      <c r="G93" t="s">
        <v>121</v>
      </c>
    </row>
    <row r="94" spans="1:7" x14ac:dyDescent="0.2">
      <c r="A94" t="s">
        <v>53</v>
      </c>
      <c r="B94" t="s">
        <v>145</v>
      </c>
      <c r="C94">
        <v>2</v>
      </c>
      <c r="D94">
        <v>2</v>
      </c>
      <c r="E94">
        <v>1</v>
      </c>
      <c r="F94">
        <v>0</v>
      </c>
      <c r="G94" t="s">
        <v>121</v>
      </c>
    </row>
    <row r="95" spans="1:7" x14ac:dyDescent="0.2">
      <c r="A95" t="s">
        <v>58</v>
      </c>
      <c r="B95" t="s">
        <v>143</v>
      </c>
      <c r="C95">
        <v>22</v>
      </c>
      <c r="D95">
        <v>20</v>
      </c>
      <c r="E95">
        <v>0.90900000000000003</v>
      </c>
      <c r="F95">
        <v>1</v>
      </c>
      <c r="G95" t="s">
        <v>121</v>
      </c>
    </row>
    <row r="96" spans="1:7" x14ac:dyDescent="0.2">
      <c r="A96" t="s">
        <v>58</v>
      </c>
      <c r="B96" t="s">
        <v>144</v>
      </c>
      <c r="C96">
        <v>13</v>
      </c>
      <c r="D96">
        <v>8</v>
      </c>
      <c r="E96">
        <v>0.61529999999999996</v>
      </c>
      <c r="F96">
        <v>1</v>
      </c>
      <c r="G96" t="s">
        <v>121</v>
      </c>
    </row>
    <row r="97" spans="1:7" x14ac:dyDescent="0.2">
      <c r="A97" t="s">
        <v>58</v>
      </c>
      <c r="B97" t="s">
        <v>145</v>
      </c>
      <c r="C97">
        <v>6</v>
      </c>
      <c r="D97">
        <v>5</v>
      </c>
      <c r="E97">
        <v>0.83330000000000004</v>
      </c>
      <c r="F97">
        <v>0</v>
      </c>
      <c r="G97" t="s">
        <v>121</v>
      </c>
    </row>
    <row r="98" spans="1:7" x14ac:dyDescent="0.2">
      <c r="A98" t="s">
        <v>41</v>
      </c>
      <c r="B98" t="s">
        <v>143</v>
      </c>
      <c r="C98">
        <v>25</v>
      </c>
      <c r="D98">
        <v>21</v>
      </c>
      <c r="E98">
        <v>0.84</v>
      </c>
      <c r="F98">
        <v>1</v>
      </c>
      <c r="G98" t="s">
        <v>121</v>
      </c>
    </row>
    <row r="99" spans="1:7" x14ac:dyDescent="0.2">
      <c r="A99" t="s">
        <v>41</v>
      </c>
      <c r="B99" t="s">
        <v>144</v>
      </c>
      <c r="C99">
        <v>32</v>
      </c>
      <c r="D99">
        <v>23</v>
      </c>
      <c r="E99">
        <v>0.71870000000000001</v>
      </c>
      <c r="F99">
        <v>0</v>
      </c>
      <c r="G99" t="s">
        <v>121</v>
      </c>
    </row>
    <row r="100" spans="1:7" x14ac:dyDescent="0.2">
      <c r="A100" t="s">
        <v>41</v>
      </c>
      <c r="B100" t="s">
        <v>145</v>
      </c>
      <c r="C100">
        <v>10</v>
      </c>
      <c r="D100">
        <v>8</v>
      </c>
      <c r="E100">
        <v>0.8</v>
      </c>
      <c r="F100">
        <v>2</v>
      </c>
      <c r="G100" t="s">
        <v>121</v>
      </c>
    </row>
    <row r="101" spans="1:7" x14ac:dyDescent="0.2">
      <c r="A101" t="s">
        <v>42</v>
      </c>
      <c r="B101" t="s">
        <v>143</v>
      </c>
      <c r="C101">
        <v>38</v>
      </c>
      <c r="D101">
        <v>37</v>
      </c>
      <c r="E101">
        <v>0.97360000000000002</v>
      </c>
      <c r="F101">
        <v>3</v>
      </c>
      <c r="G101" t="s">
        <v>121</v>
      </c>
    </row>
    <row r="102" spans="1:7" x14ac:dyDescent="0.2">
      <c r="A102" t="s">
        <v>42</v>
      </c>
      <c r="B102" t="s">
        <v>144</v>
      </c>
      <c r="C102">
        <v>12</v>
      </c>
      <c r="D102">
        <v>9</v>
      </c>
      <c r="E102">
        <v>0.75</v>
      </c>
      <c r="F102">
        <v>2</v>
      </c>
      <c r="G102" t="s">
        <v>121</v>
      </c>
    </row>
    <row r="103" spans="1:7" x14ac:dyDescent="0.2">
      <c r="A103" t="s">
        <v>42</v>
      </c>
      <c r="B103" t="s">
        <v>145</v>
      </c>
      <c r="C103">
        <v>13</v>
      </c>
      <c r="D103">
        <v>8</v>
      </c>
      <c r="E103">
        <v>0.61529999999999996</v>
      </c>
      <c r="F103">
        <v>1</v>
      </c>
      <c r="G103" t="s">
        <v>121</v>
      </c>
    </row>
    <row r="104" spans="1:7" x14ac:dyDescent="0.2">
      <c r="A104" t="s">
        <v>43</v>
      </c>
      <c r="B104" t="s">
        <v>143</v>
      </c>
      <c r="C104">
        <v>47</v>
      </c>
      <c r="D104">
        <v>41</v>
      </c>
      <c r="E104">
        <v>0.87229999999999996</v>
      </c>
      <c r="F104">
        <v>3</v>
      </c>
      <c r="G104" t="s">
        <v>121</v>
      </c>
    </row>
    <row r="105" spans="1:7" x14ac:dyDescent="0.2">
      <c r="A105" t="s">
        <v>43</v>
      </c>
      <c r="B105" t="s">
        <v>144</v>
      </c>
      <c r="C105">
        <v>29</v>
      </c>
      <c r="D105">
        <v>19</v>
      </c>
      <c r="E105">
        <v>0.65510000000000002</v>
      </c>
      <c r="F105">
        <v>4</v>
      </c>
      <c r="G105" t="s">
        <v>121</v>
      </c>
    </row>
    <row r="106" spans="1:7" x14ac:dyDescent="0.2">
      <c r="A106" t="s">
        <v>43</v>
      </c>
      <c r="B106" t="s">
        <v>145</v>
      </c>
      <c r="C106">
        <v>11</v>
      </c>
      <c r="D106">
        <v>6</v>
      </c>
      <c r="E106">
        <v>0.5454</v>
      </c>
      <c r="F106">
        <v>0</v>
      </c>
      <c r="G106" t="s">
        <v>121</v>
      </c>
    </row>
    <row r="107" spans="1:7" x14ac:dyDescent="0.2">
      <c r="A107" t="s">
        <v>130</v>
      </c>
      <c r="B107" t="s">
        <v>144</v>
      </c>
      <c r="C107">
        <v>5</v>
      </c>
      <c r="D107">
        <v>3</v>
      </c>
      <c r="E107">
        <v>0.6</v>
      </c>
      <c r="F107">
        <v>0</v>
      </c>
      <c r="G107" t="s">
        <v>121</v>
      </c>
    </row>
    <row r="108" spans="1:7" x14ac:dyDescent="0.2">
      <c r="A108" t="s">
        <v>130</v>
      </c>
      <c r="B108" t="s">
        <v>145</v>
      </c>
      <c r="C108">
        <v>12</v>
      </c>
      <c r="D108">
        <v>8</v>
      </c>
      <c r="E108">
        <v>0.66659999999999997</v>
      </c>
      <c r="F108">
        <v>0</v>
      </c>
      <c r="G108" t="s">
        <v>121</v>
      </c>
    </row>
    <row r="109" spans="1:7" x14ac:dyDescent="0.2">
      <c r="A109" t="s">
        <v>60</v>
      </c>
      <c r="B109" t="s">
        <v>143</v>
      </c>
      <c r="C109">
        <v>61</v>
      </c>
      <c r="D109">
        <v>54</v>
      </c>
      <c r="E109">
        <v>0.88519999999999999</v>
      </c>
      <c r="F109">
        <v>6</v>
      </c>
      <c r="G109" t="s">
        <v>121</v>
      </c>
    </row>
    <row r="110" spans="1:7" x14ac:dyDescent="0.2">
      <c r="A110" t="s">
        <v>60</v>
      </c>
      <c r="B110" t="s">
        <v>144</v>
      </c>
      <c r="C110">
        <v>47</v>
      </c>
      <c r="D110">
        <v>43</v>
      </c>
      <c r="E110">
        <v>0.91479999999999995</v>
      </c>
      <c r="F110">
        <v>11</v>
      </c>
      <c r="G110" t="s">
        <v>121</v>
      </c>
    </row>
    <row r="111" spans="1:7" x14ac:dyDescent="0.2">
      <c r="A111" t="s">
        <v>60</v>
      </c>
      <c r="B111" t="s">
        <v>145</v>
      </c>
      <c r="C111">
        <v>14</v>
      </c>
      <c r="D111">
        <v>13</v>
      </c>
      <c r="E111">
        <v>0.92849999999999999</v>
      </c>
      <c r="F111">
        <v>2</v>
      </c>
      <c r="G111" t="s">
        <v>121</v>
      </c>
    </row>
    <row r="112" spans="1:7" x14ac:dyDescent="0.2">
      <c r="A112" t="s">
        <v>62</v>
      </c>
      <c r="B112" t="s">
        <v>143</v>
      </c>
      <c r="C112">
        <v>31</v>
      </c>
      <c r="D112">
        <v>29</v>
      </c>
      <c r="E112">
        <v>0.93540000000000001</v>
      </c>
      <c r="F112">
        <v>0</v>
      </c>
      <c r="G112" t="s">
        <v>121</v>
      </c>
    </row>
    <row r="113" spans="1:7" x14ac:dyDescent="0.2">
      <c r="A113" t="s">
        <v>62</v>
      </c>
      <c r="B113" t="s">
        <v>144</v>
      </c>
      <c r="C113">
        <v>25</v>
      </c>
      <c r="D113">
        <v>15</v>
      </c>
      <c r="E113">
        <v>0.6</v>
      </c>
      <c r="F113">
        <v>0</v>
      </c>
      <c r="G113" t="s">
        <v>121</v>
      </c>
    </row>
    <row r="114" spans="1:7" x14ac:dyDescent="0.2">
      <c r="A114" t="s">
        <v>62</v>
      </c>
      <c r="B114" t="s">
        <v>145</v>
      </c>
      <c r="C114">
        <v>17</v>
      </c>
      <c r="D114">
        <v>12</v>
      </c>
      <c r="E114">
        <v>0.70579999999999998</v>
      </c>
      <c r="F114">
        <v>0</v>
      </c>
      <c r="G114" t="s">
        <v>121</v>
      </c>
    </row>
    <row r="115" spans="1:7" x14ac:dyDescent="0.2">
      <c r="A115" t="s">
        <v>64</v>
      </c>
      <c r="B115" t="s">
        <v>143</v>
      </c>
      <c r="C115">
        <v>17</v>
      </c>
      <c r="D115">
        <v>14</v>
      </c>
      <c r="E115">
        <v>0.82350000000000001</v>
      </c>
      <c r="F115">
        <v>1</v>
      </c>
      <c r="G115" t="s">
        <v>121</v>
      </c>
    </row>
    <row r="116" spans="1:7" x14ac:dyDescent="0.2">
      <c r="A116" t="s">
        <v>64</v>
      </c>
      <c r="B116" t="s">
        <v>144</v>
      </c>
      <c r="C116">
        <v>19</v>
      </c>
      <c r="D116">
        <v>13</v>
      </c>
      <c r="E116">
        <v>0.68420000000000003</v>
      </c>
      <c r="F116">
        <v>0</v>
      </c>
      <c r="G116" t="s">
        <v>121</v>
      </c>
    </row>
    <row r="117" spans="1:7" x14ac:dyDescent="0.2">
      <c r="A117" t="s">
        <v>64</v>
      </c>
      <c r="B117" t="s">
        <v>145</v>
      </c>
      <c r="C117">
        <v>7</v>
      </c>
      <c r="D117">
        <v>3</v>
      </c>
      <c r="E117">
        <v>0.42849999999999999</v>
      </c>
      <c r="F117">
        <v>0</v>
      </c>
      <c r="G117" t="s">
        <v>121</v>
      </c>
    </row>
    <row r="118" spans="1:7" x14ac:dyDescent="0.2">
      <c r="A118" t="s">
        <v>66</v>
      </c>
      <c r="B118" t="s">
        <v>143</v>
      </c>
      <c r="C118">
        <v>93</v>
      </c>
      <c r="D118">
        <v>81</v>
      </c>
      <c r="E118">
        <v>0.87090000000000001</v>
      </c>
      <c r="F118">
        <v>18</v>
      </c>
      <c r="G118" t="s">
        <v>121</v>
      </c>
    </row>
    <row r="119" spans="1:7" x14ac:dyDescent="0.2">
      <c r="A119" t="s">
        <v>66</v>
      </c>
      <c r="B119" t="s">
        <v>144</v>
      </c>
      <c r="C119">
        <v>67</v>
      </c>
      <c r="D119">
        <v>49</v>
      </c>
      <c r="E119">
        <v>0.73129999999999995</v>
      </c>
      <c r="F119">
        <v>13</v>
      </c>
      <c r="G119" t="s">
        <v>121</v>
      </c>
    </row>
    <row r="120" spans="1:7" x14ac:dyDescent="0.2">
      <c r="A120" t="s">
        <v>66</v>
      </c>
      <c r="B120" t="s">
        <v>145</v>
      </c>
      <c r="C120">
        <v>53</v>
      </c>
      <c r="D120">
        <v>36</v>
      </c>
      <c r="E120">
        <v>0.67920000000000003</v>
      </c>
      <c r="F120">
        <v>7</v>
      </c>
      <c r="G120" t="s">
        <v>121</v>
      </c>
    </row>
    <row r="121" spans="1:7" x14ac:dyDescent="0.2">
      <c r="A121" t="s">
        <v>67</v>
      </c>
      <c r="B121" t="s">
        <v>143</v>
      </c>
      <c r="C121">
        <v>52</v>
      </c>
      <c r="D121">
        <v>32</v>
      </c>
      <c r="E121">
        <v>0.61529999999999996</v>
      </c>
      <c r="F121">
        <v>0</v>
      </c>
      <c r="G121" t="s">
        <v>121</v>
      </c>
    </row>
    <row r="122" spans="1:7" x14ac:dyDescent="0.2">
      <c r="A122" t="s">
        <v>67</v>
      </c>
      <c r="B122" t="s">
        <v>144</v>
      </c>
      <c r="C122">
        <v>45</v>
      </c>
      <c r="D122">
        <v>35</v>
      </c>
      <c r="E122">
        <v>0.77769999999999995</v>
      </c>
      <c r="F122">
        <v>11</v>
      </c>
      <c r="G122" t="s">
        <v>121</v>
      </c>
    </row>
    <row r="123" spans="1:7" x14ac:dyDescent="0.2">
      <c r="A123" t="s">
        <v>67</v>
      </c>
      <c r="B123" t="s">
        <v>145</v>
      </c>
      <c r="C123">
        <v>42</v>
      </c>
      <c r="D123">
        <v>38</v>
      </c>
      <c r="E123">
        <v>0.90469999999999995</v>
      </c>
      <c r="F123">
        <v>13</v>
      </c>
      <c r="G123" t="s">
        <v>121</v>
      </c>
    </row>
    <row r="124" spans="1:7" x14ac:dyDescent="0.2">
      <c r="A124" t="s">
        <v>68</v>
      </c>
      <c r="B124" t="s">
        <v>143</v>
      </c>
      <c r="C124">
        <v>30</v>
      </c>
      <c r="D124">
        <v>29</v>
      </c>
      <c r="E124">
        <v>0.96660000000000001</v>
      </c>
      <c r="F124">
        <v>3</v>
      </c>
      <c r="G124" t="s">
        <v>121</v>
      </c>
    </row>
    <row r="125" spans="1:7" x14ac:dyDescent="0.2">
      <c r="A125" t="s">
        <v>68</v>
      </c>
      <c r="B125" t="s">
        <v>144</v>
      </c>
      <c r="C125">
        <v>166</v>
      </c>
      <c r="D125">
        <v>77</v>
      </c>
      <c r="E125">
        <v>0.46379999999999999</v>
      </c>
      <c r="F125">
        <v>1</v>
      </c>
      <c r="G125" t="s">
        <v>121</v>
      </c>
    </row>
    <row r="126" spans="1:7" x14ac:dyDescent="0.2">
      <c r="A126" t="s">
        <v>68</v>
      </c>
      <c r="B126" t="s">
        <v>145</v>
      </c>
      <c r="C126">
        <v>18</v>
      </c>
      <c r="D126">
        <v>12</v>
      </c>
      <c r="E126">
        <v>0.66659999999999997</v>
      </c>
      <c r="F126">
        <v>0</v>
      </c>
      <c r="G126" t="s">
        <v>121</v>
      </c>
    </row>
    <row r="127" spans="1:7" x14ac:dyDescent="0.2">
      <c r="A127" t="s">
        <v>69</v>
      </c>
      <c r="B127" t="s">
        <v>143</v>
      </c>
      <c r="C127">
        <v>3</v>
      </c>
      <c r="D127">
        <v>2</v>
      </c>
      <c r="E127">
        <v>0.66659999999999997</v>
      </c>
      <c r="F127">
        <v>0</v>
      </c>
      <c r="G127" t="s">
        <v>121</v>
      </c>
    </row>
    <row r="128" spans="1:7" x14ac:dyDescent="0.2">
      <c r="A128" t="s">
        <v>69</v>
      </c>
      <c r="B128" t="s">
        <v>144</v>
      </c>
      <c r="C128">
        <v>2</v>
      </c>
      <c r="D128">
        <v>2</v>
      </c>
      <c r="E128">
        <v>1</v>
      </c>
      <c r="F128">
        <v>0</v>
      </c>
      <c r="G128" t="s">
        <v>121</v>
      </c>
    </row>
    <row r="129" spans="1:7" x14ac:dyDescent="0.2">
      <c r="A129" t="s">
        <v>69</v>
      </c>
      <c r="B129" t="s">
        <v>145</v>
      </c>
      <c r="C129">
        <v>2</v>
      </c>
      <c r="D129">
        <v>1</v>
      </c>
      <c r="E129">
        <v>0.5</v>
      </c>
      <c r="F129">
        <v>0</v>
      </c>
      <c r="G129" t="s">
        <v>121</v>
      </c>
    </row>
    <row r="130" spans="1:7" x14ac:dyDescent="0.2">
      <c r="A130" t="s">
        <v>70</v>
      </c>
      <c r="B130" t="s">
        <v>143</v>
      </c>
      <c r="C130">
        <v>29</v>
      </c>
      <c r="D130">
        <v>25</v>
      </c>
      <c r="E130">
        <v>0.86199999999999999</v>
      </c>
      <c r="F130">
        <v>4</v>
      </c>
      <c r="G130" t="s">
        <v>121</v>
      </c>
    </row>
    <row r="131" spans="1:7" x14ac:dyDescent="0.2">
      <c r="A131" t="s">
        <v>70</v>
      </c>
      <c r="B131" t="s">
        <v>144</v>
      </c>
      <c r="C131">
        <v>21</v>
      </c>
      <c r="D131">
        <v>6</v>
      </c>
      <c r="E131">
        <v>0.28570000000000001</v>
      </c>
      <c r="F131">
        <v>0</v>
      </c>
      <c r="G131" t="s">
        <v>121</v>
      </c>
    </row>
    <row r="132" spans="1:7" x14ac:dyDescent="0.2">
      <c r="A132" t="s">
        <v>70</v>
      </c>
      <c r="B132" t="s">
        <v>145</v>
      </c>
      <c r="C132">
        <v>11</v>
      </c>
      <c r="D132">
        <v>4</v>
      </c>
      <c r="E132">
        <v>0.36359999999999998</v>
      </c>
      <c r="F132">
        <v>0</v>
      </c>
      <c r="G132" t="s">
        <v>121</v>
      </c>
    </row>
    <row r="133" spans="1:7" x14ac:dyDescent="0.2">
      <c r="A133" t="s">
        <v>73</v>
      </c>
      <c r="B133" t="s">
        <v>143</v>
      </c>
      <c r="C133">
        <v>82</v>
      </c>
      <c r="D133">
        <v>67</v>
      </c>
      <c r="E133">
        <v>0.81699999999999995</v>
      </c>
      <c r="F133">
        <v>9</v>
      </c>
      <c r="G133" t="s">
        <v>121</v>
      </c>
    </row>
    <row r="134" spans="1:7" x14ac:dyDescent="0.2">
      <c r="A134" t="s">
        <v>73</v>
      </c>
      <c r="B134" t="s">
        <v>144</v>
      </c>
      <c r="C134">
        <v>29</v>
      </c>
      <c r="D134">
        <v>19</v>
      </c>
      <c r="E134">
        <v>0.65510000000000002</v>
      </c>
      <c r="F134">
        <v>4</v>
      </c>
      <c r="G134" t="s">
        <v>121</v>
      </c>
    </row>
    <row r="135" spans="1:7" x14ac:dyDescent="0.2">
      <c r="A135" t="s">
        <v>73</v>
      </c>
      <c r="B135" t="s">
        <v>145</v>
      </c>
      <c r="C135">
        <v>18</v>
      </c>
      <c r="D135">
        <v>13</v>
      </c>
      <c r="E135">
        <v>0.72219999999999995</v>
      </c>
      <c r="F135">
        <v>1</v>
      </c>
      <c r="G135" t="s">
        <v>121</v>
      </c>
    </row>
    <row r="136" spans="1:7" x14ac:dyDescent="0.2">
      <c r="A136" t="s">
        <v>75</v>
      </c>
      <c r="B136" t="s">
        <v>143</v>
      </c>
      <c r="C136">
        <v>85</v>
      </c>
      <c r="D136">
        <v>75</v>
      </c>
      <c r="E136">
        <v>0.88229999999999997</v>
      </c>
      <c r="F136">
        <v>18</v>
      </c>
      <c r="G136" t="s">
        <v>121</v>
      </c>
    </row>
    <row r="137" spans="1:7" x14ac:dyDescent="0.2">
      <c r="A137" t="s">
        <v>75</v>
      </c>
      <c r="B137" t="s">
        <v>144</v>
      </c>
      <c r="C137">
        <v>37</v>
      </c>
      <c r="D137">
        <v>26</v>
      </c>
      <c r="E137">
        <v>0.70269999999999999</v>
      </c>
      <c r="F137">
        <v>4</v>
      </c>
      <c r="G137" t="s">
        <v>121</v>
      </c>
    </row>
    <row r="138" spans="1:7" x14ac:dyDescent="0.2">
      <c r="A138" t="s">
        <v>75</v>
      </c>
      <c r="B138" t="s">
        <v>145</v>
      </c>
      <c r="C138">
        <v>39</v>
      </c>
      <c r="D138">
        <v>26</v>
      </c>
      <c r="E138">
        <v>0.66659999999999997</v>
      </c>
      <c r="F138">
        <v>4</v>
      </c>
      <c r="G138" t="s">
        <v>121</v>
      </c>
    </row>
    <row r="139" spans="1:7" x14ac:dyDescent="0.2">
      <c r="A139" t="s">
        <v>77</v>
      </c>
      <c r="B139" t="s">
        <v>143</v>
      </c>
      <c r="C139">
        <v>21</v>
      </c>
      <c r="D139">
        <v>17</v>
      </c>
      <c r="E139">
        <v>0.8095</v>
      </c>
      <c r="F139">
        <v>2</v>
      </c>
      <c r="G139" t="s">
        <v>121</v>
      </c>
    </row>
    <row r="140" spans="1:7" x14ac:dyDescent="0.2">
      <c r="A140" t="s">
        <v>77</v>
      </c>
      <c r="B140" t="s">
        <v>144</v>
      </c>
      <c r="C140">
        <v>60</v>
      </c>
      <c r="D140">
        <v>31</v>
      </c>
      <c r="E140">
        <v>0.51659999999999995</v>
      </c>
      <c r="F140">
        <v>5</v>
      </c>
      <c r="G140" t="s">
        <v>121</v>
      </c>
    </row>
    <row r="141" spans="1:7" x14ac:dyDescent="0.2">
      <c r="A141" t="s">
        <v>77</v>
      </c>
      <c r="B141" t="s">
        <v>145</v>
      </c>
      <c r="C141">
        <v>13</v>
      </c>
      <c r="D141">
        <v>12</v>
      </c>
      <c r="E141">
        <v>0.92300000000000004</v>
      </c>
      <c r="F141">
        <v>0</v>
      </c>
      <c r="G141" t="s">
        <v>121</v>
      </c>
    </row>
    <row r="142" spans="1:7" x14ac:dyDescent="0.2">
      <c r="A142" t="s">
        <v>79</v>
      </c>
      <c r="B142" t="s">
        <v>143</v>
      </c>
      <c r="C142">
        <v>16</v>
      </c>
      <c r="D142">
        <v>15</v>
      </c>
      <c r="E142">
        <v>0.9375</v>
      </c>
      <c r="F142">
        <v>1</v>
      </c>
      <c r="G142" t="s">
        <v>121</v>
      </c>
    </row>
    <row r="143" spans="1:7" x14ac:dyDescent="0.2">
      <c r="A143" t="s">
        <v>79</v>
      </c>
      <c r="B143" t="s">
        <v>144</v>
      </c>
      <c r="C143">
        <v>10</v>
      </c>
      <c r="D143">
        <v>3</v>
      </c>
      <c r="E143">
        <v>0.3</v>
      </c>
      <c r="F143">
        <v>0</v>
      </c>
      <c r="G143" t="s">
        <v>121</v>
      </c>
    </row>
    <row r="144" spans="1:7" x14ac:dyDescent="0.2">
      <c r="A144" t="s">
        <v>79</v>
      </c>
      <c r="B144" t="s">
        <v>145</v>
      </c>
      <c r="C144">
        <v>4</v>
      </c>
      <c r="D144">
        <v>4</v>
      </c>
      <c r="E144">
        <v>1</v>
      </c>
      <c r="F144">
        <v>0</v>
      </c>
      <c r="G144" t="s">
        <v>121</v>
      </c>
    </row>
    <row r="145" spans="1:7" x14ac:dyDescent="0.2">
      <c r="A145" t="s">
        <v>81</v>
      </c>
      <c r="B145" t="s">
        <v>143</v>
      </c>
      <c r="C145">
        <v>18</v>
      </c>
      <c r="D145">
        <v>15</v>
      </c>
      <c r="E145">
        <v>0.83330000000000004</v>
      </c>
      <c r="F145">
        <v>1</v>
      </c>
      <c r="G145" t="s">
        <v>121</v>
      </c>
    </row>
    <row r="146" spans="1:7" x14ac:dyDescent="0.2">
      <c r="A146" t="s">
        <v>81</v>
      </c>
      <c r="B146" t="s">
        <v>144</v>
      </c>
      <c r="C146">
        <v>16</v>
      </c>
      <c r="D146">
        <v>4</v>
      </c>
      <c r="E146">
        <v>0.25</v>
      </c>
      <c r="F146">
        <v>0</v>
      </c>
      <c r="G146" t="s">
        <v>121</v>
      </c>
    </row>
    <row r="147" spans="1:7" x14ac:dyDescent="0.2">
      <c r="A147" t="s">
        <v>81</v>
      </c>
      <c r="B147" t="s">
        <v>145</v>
      </c>
      <c r="C147">
        <v>5</v>
      </c>
      <c r="D147">
        <v>3</v>
      </c>
      <c r="E147">
        <v>0.6</v>
      </c>
      <c r="F147">
        <v>0</v>
      </c>
      <c r="G147" t="s">
        <v>121</v>
      </c>
    </row>
    <row r="148" spans="1:7" x14ac:dyDescent="0.2">
      <c r="A148" t="s">
        <v>11</v>
      </c>
      <c r="B148" t="s">
        <v>143</v>
      </c>
      <c r="C148">
        <v>26</v>
      </c>
      <c r="D148">
        <v>21</v>
      </c>
      <c r="E148">
        <v>0.80759999999999998</v>
      </c>
      <c r="F148">
        <v>0</v>
      </c>
      <c r="G148" t="s">
        <v>122</v>
      </c>
    </row>
    <row r="149" spans="1:7" x14ac:dyDescent="0.2">
      <c r="A149" t="s">
        <v>11</v>
      </c>
      <c r="B149" t="s">
        <v>144</v>
      </c>
      <c r="C149">
        <v>17</v>
      </c>
      <c r="D149">
        <v>4</v>
      </c>
      <c r="E149">
        <v>0.23519999999999999</v>
      </c>
      <c r="F149">
        <v>2</v>
      </c>
      <c r="G149" t="s">
        <v>122</v>
      </c>
    </row>
    <row r="150" spans="1:7" x14ac:dyDescent="0.2">
      <c r="A150" t="s">
        <v>11</v>
      </c>
      <c r="B150" t="s">
        <v>145</v>
      </c>
      <c r="C150">
        <v>10</v>
      </c>
      <c r="D150">
        <v>4</v>
      </c>
      <c r="E150">
        <v>0.4</v>
      </c>
      <c r="F150">
        <v>1</v>
      </c>
      <c r="G150" t="s">
        <v>122</v>
      </c>
    </row>
    <row r="151" spans="1:7" x14ac:dyDescent="0.2">
      <c r="A151" t="s">
        <v>16</v>
      </c>
      <c r="B151" t="s">
        <v>143</v>
      </c>
      <c r="C151">
        <v>18</v>
      </c>
      <c r="D151">
        <v>15</v>
      </c>
      <c r="E151">
        <v>0.83330000000000004</v>
      </c>
      <c r="F151">
        <v>0</v>
      </c>
      <c r="G151" t="s">
        <v>122</v>
      </c>
    </row>
    <row r="152" spans="1:7" x14ac:dyDescent="0.2">
      <c r="A152" t="s">
        <v>16</v>
      </c>
      <c r="B152" t="s">
        <v>144</v>
      </c>
      <c r="C152">
        <v>7</v>
      </c>
      <c r="D152">
        <v>4</v>
      </c>
      <c r="E152">
        <v>0.57140000000000002</v>
      </c>
      <c r="F152">
        <v>0</v>
      </c>
      <c r="G152" t="s">
        <v>122</v>
      </c>
    </row>
    <row r="153" spans="1:7" x14ac:dyDescent="0.2">
      <c r="A153" t="s">
        <v>16</v>
      </c>
      <c r="B153" t="s">
        <v>145</v>
      </c>
      <c r="C153">
        <v>6</v>
      </c>
      <c r="D153">
        <v>5</v>
      </c>
      <c r="E153">
        <v>0.83330000000000004</v>
      </c>
      <c r="F153">
        <v>0</v>
      </c>
      <c r="G153" t="s">
        <v>122</v>
      </c>
    </row>
    <row r="154" spans="1:7" x14ac:dyDescent="0.2">
      <c r="A154" t="s">
        <v>17</v>
      </c>
      <c r="B154" t="s">
        <v>143</v>
      </c>
      <c r="C154">
        <v>12</v>
      </c>
      <c r="D154">
        <v>11</v>
      </c>
      <c r="E154">
        <v>0.91659999999999997</v>
      </c>
      <c r="F154">
        <v>0</v>
      </c>
      <c r="G154" t="s">
        <v>122</v>
      </c>
    </row>
    <row r="155" spans="1:7" x14ac:dyDescent="0.2">
      <c r="A155" t="s">
        <v>17</v>
      </c>
      <c r="B155" t="s">
        <v>144</v>
      </c>
      <c r="C155">
        <v>7</v>
      </c>
      <c r="D155">
        <v>5</v>
      </c>
      <c r="E155">
        <v>0.71419999999999995</v>
      </c>
      <c r="F155">
        <v>0</v>
      </c>
      <c r="G155" t="s">
        <v>122</v>
      </c>
    </row>
    <row r="156" spans="1:7" x14ac:dyDescent="0.2">
      <c r="A156" t="s">
        <v>17</v>
      </c>
      <c r="B156" t="s">
        <v>145</v>
      </c>
      <c r="C156">
        <v>8</v>
      </c>
      <c r="D156">
        <v>2</v>
      </c>
      <c r="E156">
        <v>0.25</v>
      </c>
      <c r="F156">
        <v>0</v>
      </c>
      <c r="G156" t="s">
        <v>122</v>
      </c>
    </row>
    <row r="157" spans="1:7" x14ac:dyDescent="0.2">
      <c r="A157" t="s">
        <v>18</v>
      </c>
      <c r="B157" t="s">
        <v>143</v>
      </c>
      <c r="C157">
        <v>22</v>
      </c>
      <c r="D157">
        <v>19</v>
      </c>
      <c r="E157">
        <v>0.86360000000000003</v>
      </c>
      <c r="F157">
        <v>0</v>
      </c>
      <c r="G157" t="s">
        <v>122</v>
      </c>
    </row>
    <row r="158" spans="1:7" x14ac:dyDescent="0.2">
      <c r="A158" t="s">
        <v>18</v>
      </c>
      <c r="B158" t="s">
        <v>144</v>
      </c>
      <c r="C158">
        <v>9</v>
      </c>
      <c r="D158">
        <v>4</v>
      </c>
      <c r="E158">
        <v>0.44440000000000002</v>
      </c>
      <c r="F158">
        <v>0</v>
      </c>
      <c r="G158" t="s">
        <v>122</v>
      </c>
    </row>
    <row r="159" spans="1:7" x14ac:dyDescent="0.2">
      <c r="A159" t="s">
        <v>18</v>
      </c>
      <c r="B159" t="s">
        <v>145</v>
      </c>
      <c r="C159">
        <v>4</v>
      </c>
      <c r="D159">
        <v>3</v>
      </c>
      <c r="E159">
        <v>0.75</v>
      </c>
      <c r="F159">
        <v>0</v>
      </c>
      <c r="G159" t="s">
        <v>122</v>
      </c>
    </row>
    <row r="160" spans="1:7" x14ac:dyDescent="0.2">
      <c r="A160" t="s">
        <v>19</v>
      </c>
      <c r="B160" t="s">
        <v>143</v>
      </c>
      <c r="C160">
        <v>27</v>
      </c>
      <c r="D160">
        <v>24</v>
      </c>
      <c r="E160">
        <v>0.88880000000000003</v>
      </c>
      <c r="F160">
        <v>2</v>
      </c>
      <c r="G160" t="s">
        <v>122</v>
      </c>
    </row>
    <row r="161" spans="1:7" x14ac:dyDescent="0.2">
      <c r="A161" t="s">
        <v>19</v>
      </c>
      <c r="B161" t="s">
        <v>144</v>
      </c>
      <c r="C161">
        <v>8</v>
      </c>
      <c r="D161">
        <v>5</v>
      </c>
      <c r="E161">
        <v>0.625</v>
      </c>
      <c r="F161">
        <v>1</v>
      </c>
      <c r="G161" t="s">
        <v>122</v>
      </c>
    </row>
    <row r="162" spans="1:7" x14ac:dyDescent="0.2">
      <c r="A162" t="s">
        <v>19</v>
      </c>
      <c r="B162" t="s">
        <v>145</v>
      </c>
      <c r="C162">
        <v>2</v>
      </c>
      <c r="D162">
        <v>1</v>
      </c>
      <c r="E162">
        <v>0.5</v>
      </c>
      <c r="F162">
        <v>0</v>
      </c>
      <c r="G162" t="s">
        <v>122</v>
      </c>
    </row>
    <row r="163" spans="1:7" x14ac:dyDescent="0.2">
      <c r="A163" t="s">
        <v>20</v>
      </c>
      <c r="B163" t="s">
        <v>143</v>
      </c>
      <c r="C163">
        <v>25</v>
      </c>
      <c r="D163">
        <v>22</v>
      </c>
      <c r="E163">
        <v>0.88</v>
      </c>
      <c r="F163">
        <v>4</v>
      </c>
      <c r="G163" t="s">
        <v>122</v>
      </c>
    </row>
    <row r="164" spans="1:7" x14ac:dyDescent="0.2">
      <c r="A164" t="s">
        <v>20</v>
      </c>
      <c r="B164" t="s">
        <v>144</v>
      </c>
      <c r="C164">
        <v>17</v>
      </c>
      <c r="D164">
        <v>8</v>
      </c>
      <c r="E164">
        <v>0.47049999999999997</v>
      </c>
      <c r="F164">
        <v>3</v>
      </c>
      <c r="G164" t="s">
        <v>122</v>
      </c>
    </row>
    <row r="165" spans="1:7" x14ac:dyDescent="0.2">
      <c r="A165" t="s">
        <v>20</v>
      </c>
      <c r="B165" t="s">
        <v>145</v>
      </c>
      <c r="C165">
        <v>21</v>
      </c>
      <c r="D165">
        <v>16</v>
      </c>
      <c r="E165">
        <v>0.76190000000000002</v>
      </c>
      <c r="F165">
        <v>1</v>
      </c>
      <c r="G165" t="s">
        <v>122</v>
      </c>
    </row>
    <row r="166" spans="1:7" x14ac:dyDescent="0.2">
      <c r="A166" t="s">
        <v>110</v>
      </c>
      <c r="B166" t="s">
        <v>143</v>
      </c>
      <c r="C166">
        <v>59</v>
      </c>
      <c r="D166">
        <v>54</v>
      </c>
      <c r="E166">
        <v>0.91520000000000001</v>
      </c>
      <c r="F166">
        <v>7</v>
      </c>
      <c r="G166" t="s">
        <v>122</v>
      </c>
    </row>
    <row r="167" spans="1:7" x14ac:dyDescent="0.2">
      <c r="A167" t="s">
        <v>110</v>
      </c>
      <c r="B167" t="s">
        <v>144</v>
      </c>
      <c r="C167">
        <v>22</v>
      </c>
      <c r="D167">
        <v>21</v>
      </c>
      <c r="E167">
        <v>0.95450000000000002</v>
      </c>
      <c r="F167">
        <v>8</v>
      </c>
      <c r="G167" t="s">
        <v>122</v>
      </c>
    </row>
    <row r="168" spans="1:7" x14ac:dyDescent="0.2">
      <c r="A168" t="s">
        <v>110</v>
      </c>
      <c r="B168" t="s">
        <v>145</v>
      </c>
      <c r="C168">
        <v>17</v>
      </c>
      <c r="D168">
        <v>13</v>
      </c>
      <c r="E168">
        <v>0.76470000000000005</v>
      </c>
      <c r="F168">
        <v>3</v>
      </c>
      <c r="G168" t="s">
        <v>122</v>
      </c>
    </row>
    <row r="169" spans="1:7" x14ac:dyDescent="0.2">
      <c r="A169" t="s">
        <v>21</v>
      </c>
      <c r="B169" t="s">
        <v>143</v>
      </c>
      <c r="C169">
        <v>20</v>
      </c>
      <c r="D169">
        <v>19</v>
      </c>
      <c r="E169">
        <v>0.95</v>
      </c>
      <c r="F169">
        <v>0</v>
      </c>
      <c r="G169" t="s">
        <v>122</v>
      </c>
    </row>
    <row r="170" spans="1:7" x14ac:dyDescent="0.2">
      <c r="A170" t="s">
        <v>21</v>
      </c>
      <c r="B170" t="s">
        <v>144</v>
      </c>
      <c r="C170">
        <v>13</v>
      </c>
      <c r="D170">
        <v>8</v>
      </c>
      <c r="E170">
        <v>0.61529999999999996</v>
      </c>
      <c r="F170">
        <v>2</v>
      </c>
      <c r="G170" t="s">
        <v>122</v>
      </c>
    </row>
    <row r="171" spans="1:7" x14ac:dyDescent="0.2">
      <c r="A171" t="s">
        <v>21</v>
      </c>
      <c r="B171" t="s">
        <v>145</v>
      </c>
      <c r="C171">
        <v>9</v>
      </c>
      <c r="D171">
        <v>7</v>
      </c>
      <c r="E171">
        <v>0.77769999999999995</v>
      </c>
      <c r="F171">
        <v>1</v>
      </c>
      <c r="G171" t="s">
        <v>122</v>
      </c>
    </row>
    <row r="172" spans="1:7" x14ac:dyDescent="0.2">
      <c r="A172" t="s">
        <v>22</v>
      </c>
      <c r="B172" t="s">
        <v>143</v>
      </c>
      <c r="C172">
        <v>66</v>
      </c>
      <c r="D172">
        <v>57</v>
      </c>
      <c r="E172">
        <v>0.86360000000000003</v>
      </c>
      <c r="F172">
        <v>6</v>
      </c>
      <c r="G172" t="s">
        <v>122</v>
      </c>
    </row>
    <row r="173" spans="1:7" x14ac:dyDescent="0.2">
      <c r="A173" t="s">
        <v>22</v>
      </c>
      <c r="B173" t="s">
        <v>144</v>
      </c>
      <c r="C173">
        <v>37</v>
      </c>
      <c r="D173">
        <v>24</v>
      </c>
      <c r="E173">
        <v>0.64859999999999995</v>
      </c>
      <c r="F173">
        <v>1</v>
      </c>
      <c r="G173" t="s">
        <v>122</v>
      </c>
    </row>
    <row r="174" spans="1:7" x14ac:dyDescent="0.2">
      <c r="A174" t="s">
        <v>22</v>
      </c>
      <c r="B174" t="s">
        <v>145</v>
      </c>
      <c r="C174">
        <v>57</v>
      </c>
      <c r="D174">
        <v>44</v>
      </c>
      <c r="E174">
        <v>0.77190000000000003</v>
      </c>
      <c r="F174">
        <v>6</v>
      </c>
      <c r="G174" t="s">
        <v>122</v>
      </c>
    </row>
    <row r="175" spans="1:7" x14ac:dyDescent="0.2">
      <c r="A175" t="s">
        <v>23</v>
      </c>
      <c r="B175" t="s">
        <v>143</v>
      </c>
      <c r="C175">
        <v>44</v>
      </c>
      <c r="D175">
        <v>41</v>
      </c>
      <c r="E175">
        <v>0.93179999999999996</v>
      </c>
      <c r="F175">
        <v>0</v>
      </c>
      <c r="G175" t="s">
        <v>122</v>
      </c>
    </row>
    <row r="176" spans="1:7" x14ac:dyDescent="0.2">
      <c r="A176" t="s">
        <v>23</v>
      </c>
      <c r="B176" t="s">
        <v>144</v>
      </c>
      <c r="C176">
        <v>49</v>
      </c>
      <c r="D176">
        <v>40</v>
      </c>
      <c r="E176">
        <v>0.81630000000000003</v>
      </c>
      <c r="F176">
        <v>1</v>
      </c>
      <c r="G176" t="s">
        <v>122</v>
      </c>
    </row>
    <row r="177" spans="1:7" x14ac:dyDescent="0.2">
      <c r="A177" t="s">
        <v>23</v>
      </c>
      <c r="B177" t="s">
        <v>145</v>
      </c>
      <c r="C177">
        <v>74</v>
      </c>
      <c r="D177">
        <v>49</v>
      </c>
      <c r="E177">
        <v>0.66210000000000002</v>
      </c>
      <c r="F177">
        <v>0</v>
      </c>
      <c r="G177" t="s">
        <v>122</v>
      </c>
    </row>
    <row r="178" spans="1:7" x14ac:dyDescent="0.2">
      <c r="A178" t="s">
        <v>24</v>
      </c>
      <c r="B178" t="s">
        <v>143</v>
      </c>
      <c r="C178">
        <v>34</v>
      </c>
      <c r="D178">
        <v>30</v>
      </c>
      <c r="E178">
        <v>0.88229999999999997</v>
      </c>
      <c r="F178">
        <v>2</v>
      </c>
      <c r="G178" t="s">
        <v>122</v>
      </c>
    </row>
    <row r="179" spans="1:7" x14ac:dyDescent="0.2">
      <c r="A179" t="s">
        <v>24</v>
      </c>
      <c r="B179" t="s">
        <v>144</v>
      </c>
      <c r="C179">
        <v>11</v>
      </c>
      <c r="D179">
        <v>6</v>
      </c>
      <c r="E179">
        <v>0.5454</v>
      </c>
      <c r="F179">
        <v>0</v>
      </c>
      <c r="G179" t="s">
        <v>122</v>
      </c>
    </row>
    <row r="180" spans="1:7" x14ac:dyDescent="0.2">
      <c r="A180" t="s">
        <v>24</v>
      </c>
      <c r="B180" t="s">
        <v>145</v>
      </c>
      <c r="C180">
        <v>7</v>
      </c>
      <c r="D180">
        <v>4</v>
      </c>
      <c r="E180">
        <v>0.57140000000000002</v>
      </c>
      <c r="F180">
        <v>1</v>
      </c>
      <c r="G180" t="s">
        <v>122</v>
      </c>
    </row>
    <row r="181" spans="1:7" x14ac:dyDescent="0.2">
      <c r="A181" t="s">
        <v>25</v>
      </c>
      <c r="B181" t="s">
        <v>143</v>
      </c>
      <c r="C181">
        <v>82</v>
      </c>
      <c r="D181">
        <v>71</v>
      </c>
      <c r="E181">
        <v>0.86580000000000001</v>
      </c>
      <c r="F181">
        <v>9</v>
      </c>
      <c r="G181" t="s">
        <v>122</v>
      </c>
    </row>
    <row r="182" spans="1:7" x14ac:dyDescent="0.2">
      <c r="A182" t="s">
        <v>25</v>
      </c>
      <c r="B182" t="s">
        <v>144</v>
      </c>
      <c r="C182">
        <v>53</v>
      </c>
      <c r="D182">
        <v>36</v>
      </c>
      <c r="E182">
        <v>0.67920000000000003</v>
      </c>
      <c r="F182">
        <v>1</v>
      </c>
      <c r="G182" t="s">
        <v>122</v>
      </c>
    </row>
    <row r="183" spans="1:7" x14ac:dyDescent="0.2">
      <c r="A183" t="s">
        <v>25</v>
      </c>
      <c r="B183" t="s">
        <v>145</v>
      </c>
      <c r="C183">
        <v>35</v>
      </c>
      <c r="D183">
        <v>26</v>
      </c>
      <c r="E183">
        <v>0.74280000000000002</v>
      </c>
      <c r="F183">
        <v>7</v>
      </c>
      <c r="G183" t="s">
        <v>122</v>
      </c>
    </row>
    <row r="184" spans="1:7" x14ac:dyDescent="0.2">
      <c r="A184" t="s">
        <v>26</v>
      </c>
      <c r="B184" t="s">
        <v>143</v>
      </c>
      <c r="C184">
        <v>68</v>
      </c>
      <c r="D184">
        <v>63</v>
      </c>
      <c r="E184">
        <v>0.9264</v>
      </c>
      <c r="F184">
        <v>7</v>
      </c>
      <c r="G184" t="s">
        <v>122</v>
      </c>
    </row>
    <row r="185" spans="1:7" x14ac:dyDescent="0.2">
      <c r="A185" t="s">
        <v>26</v>
      </c>
      <c r="B185" t="s">
        <v>144</v>
      </c>
      <c r="C185">
        <v>38</v>
      </c>
      <c r="D185">
        <v>30</v>
      </c>
      <c r="E185">
        <v>0.78939999999999999</v>
      </c>
      <c r="F185">
        <v>2</v>
      </c>
      <c r="G185" t="s">
        <v>122</v>
      </c>
    </row>
    <row r="186" spans="1:7" x14ac:dyDescent="0.2">
      <c r="A186" t="s">
        <v>26</v>
      </c>
      <c r="B186" t="s">
        <v>145</v>
      </c>
      <c r="C186">
        <v>30</v>
      </c>
      <c r="D186">
        <v>30</v>
      </c>
      <c r="E186">
        <v>1</v>
      </c>
      <c r="F186">
        <v>3</v>
      </c>
      <c r="G186" t="s">
        <v>122</v>
      </c>
    </row>
    <row r="187" spans="1:7" x14ac:dyDescent="0.2">
      <c r="A187" t="s">
        <v>123</v>
      </c>
      <c r="B187" t="s">
        <v>143</v>
      </c>
      <c r="C187">
        <v>19</v>
      </c>
      <c r="D187">
        <v>16</v>
      </c>
      <c r="E187">
        <v>0.84209999999999996</v>
      </c>
      <c r="F187">
        <v>2</v>
      </c>
      <c r="G187" t="s">
        <v>122</v>
      </c>
    </row>
    <row r="188" spans="1:7" x14ac:dyDescent="0.2">
      <c r="A188" t="s">
        <v>123</v>
      </c>
      <c r="B188" t="s">
        <v>144</v>
      </c>
      <c r="C188">
        <v>9</v>
      </c>
      <c r="D188">
        <v>3</v>
      </c>
      <c r="E188">
        <v>0.33329999999999999</v>
      </c>
      <c r="F188">
        <v>0</v>
      </c>
      <c r="G188" t="s">
        <v>122</v>
      </c>
    </row>
    <row r="189" spans="1:7" x14ac:dyDescent="0.2">
      <c r="A189" t="s">
        <v>123</v>
      </c>
      <c r="B189" t="s">
        <v>145</v>
      </c>
      <c r="C189">
        <v>3</v>
      </c>
      <c r="D189">
        <v>0</v>
      </c>
      <c r="E189">
        <v>0</v>
      </c>
      <c r="F189">
        <v>0</v>
      </c>
      <c r="G189" t="s">
        <v>122</v>
      </c>
    </row>
    <row r="190" spans="1:7" x14ac:dyDescent="0.2">
      <c r="A190" t="s">
        <v>27</v>
      </c>
      <c r="B190" t="s">
        <v>143</v>
      </c>
      <c r="C190">
        <v>86</v>
      </c>
      <c r="D190">
        <v>72</v>
      </c>
      <c r="E190">
        <v>0.83720000000000006</v>
      </c>
      <c r="F190">
        <v>20</v>
      </c>
      <c r="G190" t="s">
        <v>122</v>
      </c>
    </row>
    <row r="191" spans="1:7" x14ac:dyDescent="0.2">
      <c r="A191" t="s">
        <v>27</v>
      </c>
      <c r="B191" t="s">
        <v>144</v>
      </c>
      <c r="C191">
        <v>45</v>
      </c>
      <c r="D191">
        <v>39</v>
      </c>
      <c r="E191">
        <v>0.86660000000000004</v>
      </c>
      <c r="F191">
        <v>3</v>
      </c>
      <c r="G191" t="s">
        <v>122</v>
      </c>
    </row>
    <row r="192" spans="1:7" x14ac:dyDescent="0.2">
      <c r="A192" t="s">
        <v>27</v>
      </c>
      <c r="B192" t="s">
        <v>145</v>
      </c>
      <c r="C192">
        <v>16</v>
      </c>
      <c r="D192">
        <v>16</v>
      </c>
      <c r="E192">
        <v>1</v>
      </c>
      <c r="F192">
        <v>6</v>
      </c>
      <c r="G192" t="s">
        <v>122</v>
      </c>
    </row>
    <row r="193" spans="1:7" x14ac:dyDescent="0.2">
      <c r="A193" t="s">
        <v>28</v>
      </c>
      <c r="B193" t="s">
        <v>143</v>
      </c>
      <c r="C193">
        <v>51</v>
      </c>
      <c r="D193">
        <v>42</v>
      </c>
      <c r="E193">
        <v>0.82350000000000001</v>
      </c>
      <c r="F193">
        <v>6</v>
      </c>
      <c r="G193" t="s">
        <v>122</v>
      </c>
    </row>
    <row r="194" spans="1:7" x14ac:dyDescent="0.2">
      <c r="A194" t="s">
        <v>28</v>
      </c>
      <c r="B194" t="s">
        <v>144</v>
      </c>
      <c r="C194">
        <v>68</v>
      </c>
      <c r="D194">
        <v>36</v>
      </c>
      <c r="E194">
        <v>0.52939999999999998</v>
      </c>
      <c r="F194">
        <v>2</v>
      </c>
      <c r="G194" t="s">
        <v>122</v>
      </c>
    </row>
    <row r="195" spans="1:7" x14ac:dyDescent="0.2">
      <c r="A195" t="s">
        <v>28</v>
      </c>
      <c r="B195" t="s">
        <v>145</v>
      </c>
      <c r="C195">
        <v>57</v>
      </c>
      <c r="D195">
        <v>34</v>
      </c>
      <c r="E195">
        <v>0.59640000000000004</v>
      </c>
      <c r="F195">
        <v>3</v>
      </c>
      <c r="G195" t="s">
        <v>122</v>
      </c>
    </row>
    <row r="196" spans="1:7" x14ac:dyDescent="0.2">
      <c r="A196" t="s">
        <v>29</v>
      </c>
      <c r="B196" t="s">
        <v>143</v>
      </c>
      <c r="C196">
        <v>13</v>
      </c>
      <c r="D196">
        <v>12</v>
      </c>
      <c r="E196">
        <v>0.92300000000000004</v>
      </c>
      <c r="F196">
        <v>2</v>
      </c>
      <c r="G196" t="s">
        <v>122</v>
      </c>
    </row>
    <row r="197" spans="1:7" x14ac:dyDescent="0.2">
      <c r="A197" t="s">
        <v>29</v>
      </c>
      <c r="B197" t="s">
        <v>144</v>
      </c>
      <c r="C197">
        <v>5</v>
      </c>
      <c r="D197">
        <v>4</v>
      </c>
      <c r="E197">
        <v>0.8</v>
      </c>
      <c r="F197">
        <v>0</v>
      </c>
      <c r="G197" t="s">
        <v>122</v>
      </c>
    </row>
    <row r="198" spans="1:7" x14ac:dyDescent="0.2">
      <c r="A198" t="s">
        <v>29</v>
      </c>
      <c r="B198" t="s">
        <v>145</v>
      </c>
      <c r="C198">
        <v>4</v>
      </c>
      <c r="D198">
        <v>3</v>
      </c>
      <c r="E198">
        <v>0.75</v>
      </c>
      <c r="F198">
        <v>0</v>
      </c>
      <c r="G198" t="s">
        <v>122</v>
      </c>
    </row>
    <row r="199" spans="1:7" x14ac:dyDescent="0.2">
      <c r="A199" t="s">
        <v>30</v>
      </c>
      <c r="B199" t="s">
        <v>143</v>
      </c>
      <c r="C199">
        <v>9</v>
      </c>
      <c r="D199">
        <v>4</v>
      </c>
      <c r="E199">
        <v>0.44440000000000002</v>
      </c>
      <c r="F199">
        <v>0</v>
      </c>
      <c r="G199" t="s">
        <v>122</v>
      </c>
    </row>
    <row r="200" spans="1:7" x14ac:dyDescent="0.2">
      <c r="A200" t="s">
        <v>30</v>
      </c>
      <c r="B200" t="s">
        <v>144</v>
      </c>
      <c r="C200">
        <v>12</v>
      </c>
      <c r="D200">
        <v>8</v>
      </c>
      <c r="E200">
        <v>0.66659999999999997</v>
      </c>
      <c r="F200">
        <v>1</v>
      </c>
      <c r="G200" t="s">
        <v>122</v>
      </c>
    </row>
    <row r="201" spans="1:7" x14ac:dyDescent="0.2">
      <c r="A201" t="s">
        <v>30</v>
      </c>
      <c r="B201" t="s">
        <v>145</v>
      </c>
      <c r="C201">
        <v>11</v>
      </c>
      <c r="D201">
        <v>6</v>
      </c>
      <c r="E201">
        <v>0.5454</v>
      </c>
      <c r="F201">
        <v>2</v>
      </c>
      <c r="G201" t="s">
        <v>122</v>
      </c>
    </row>
    <row r="202" spans="1:7" x14ac:dyDescent="0.2">
      <c r="A202" t="s">
        <v>31</v>
      </c>
      <c r="B202" t="s">
        <v>143</v>
      </c>
      <c r="C202">
        <v>61</v>
      </c>
      <c r="D202">
        <v>59</v>
      </c>
      <c r="E202">
        <v>0.96719999999999995</v>
      </c>
      <c r="F202">
        <v>13</v>
      </c>
      <c r="G202" t="s">
        <v>122</v>
      </c>
    </row>
    <row r="203" spans="1:7" x14ac:dyDescent="0.2">
      <c r="A203" t="s">
        <v>31</v>
      </c>
      <c r="B203" t="s">
        <v>144</v>
      </c>
      <c r="C203">
        <v>54</v>
      </c>
      <c r="D203">
        <v>32</v>
      </c>
      <c r="E203">
        <v>0.59250000000000003</v>
      </c>
      <c r="F203">
        <v>4</v>
      </c>
      <c r="G203" t="s">
        <v>122</v>
      </c>
    </row>
    <row r="204" spans="1:7" x14ac:dyDescent="0.2">
      <c r="A204" t="s">
        <v>31</v>
      </c>
      <c r="B204" t="s">
        <v>145</v>
      </c>
      <c r="C204">
        <v>49</v>
      </c>
      <c r="D204">
        <v>24</v>
      </c>
      <c r="E204">
        <v>0.48970000000000002</v>
      </c>
      <c r="F204">
        <v>5</v>
      </c>
      <c r="G204" t="s">
        <v>122</v>
      </c>
    </row>
    <row r="205" spans="1:7" x14ac:dyDescent="0.2">
      <c r="A205" t="s">
        <v>32</v>
      </c>
      <c r="B205" t="s">
        <v>143</v>
      </c>
      <c r="C205">
        <v>28</v>
      </c>
      <c r="D205">
        <v>26</v>
      </c>
      <c r="E205">
        <v>0.92849999999999999</v>
      </c>
      <c r="F205">
        <v>7</v>
      </c>
      <c r="G205" t="s">
        <v>122</v>
      </c>
    </row>
    <row r="206" spans="1:7" x14ac:dyDescent="0.2">
      <c r="A206" t="s">
        <v>32</v>
      </c>
      <c r="B206" t="s">
        <v>144</v>
      </c>
      <c r="C206">
        <v>32</v>
      </c>
      <c r="D206">
        <v>27</v>
      </c>
      <c r="E206">
        <v>0.84370000000000001</v>
      </c>
      <c r="F206">
        <v>2</v>
      </c>
      <c r="G206" t="s">
        <v>122</v>
      </c>
    </row>
    <row r="207" spans="1:7" x14ac:dyDescent="0.2">
      <c r="A207" t="s">
        <v>32</v>
      </c>
      <c r="B207" t="s">
        <v>145</v>
      </c>
      <c r="C207">
        <v>10</v>
      </c>
      <c r="D207">
        <v>9</v>
      </c>
      <c r="E207">
        <v>0.9</v>
      </c>
      <c r="F207">
        <v>0</v>
      </c>
      <c r="G207" t="s">
        <v>122</v>
      </c>
    </row>
    <row r="208" spans="1:7" x14ac:dyDescent="0.2">
      <c r="A208" t="s">
        <v>33</v>
      </c>
      <c r="B208" t="s">
        <v>143</v>
      </c>
      <c r="C208">
        <v>46</v>
      </c>
      <c r="D208">
        <v>42</v>
      </c>
      <c r="E208">
        <v>0.91300000000000003</v>
      </c>
      <c r="F208">
        <v>8</v>
      </c>
      <c r="G208" t="s">
        <v>122</v>
      </c>
    </row>
    <row r="209" spans="1:7" x14ac:dyDescent="0.2">
      <c r="A209" t="s">
        <v>33</v>
      </c>
      <c r="B209" t="s">
        <v>144</v>
      </c>
      <c r="C209">
        <v>18</v>
      </c>
      <c r="D209">
        <v>10</v>
      </c>
      <c r="E209">
        <v>0.55549999999999999</v>
      </c>
      <c r="F209">
        <v>0</v>
      </c>
      <c r="G209" t="s">
        <v>122</v>
      </c>
    </row>
    <row r="210" spans="1:7" x14ac:dyDescent="0.2">
      <c r="A210" t="s">
        <v>33</v>
      </c>
      <c r="B210" t="s">
        <v>145</v>
      </c>
      <c r="C210">
        <v>11</v>
      </c>
      <c r="D210">
        <v>8</v>
      </c>
      <c r="E210">
        <v>0.72719999999999996</v>
      </c>
      <c r="F210">
        <v>0</v>
      </c>
      <c r="G210" t="s">
        <v>122</v>
      </c>
    </row>
    <row r="211" spans="1:7" x14ac:dyDescent="0.2">
      <c r="A211" t="s">
        <v>34</v>
      </c>
      <c r="B211" t="s">
        <v>143</v>
      </c>
      <c r="C211">
        <v>24</v>
      </c>
      <c r="D211">
        <v>19</v>
      </c>
      <c r="E211">
        <v>0.79159999999999997</v>
      </c>
      <c r="F211">
        <v>3</v>
      </c>
      <c r="G211" t="s">
        <v>122</v>
      </c>
    </row>
    <row r="212" spans="1:7" x14ac:dyDescent="0.2">
      <c r="A212" t="s">
        <v>34</v>
      </c>
      <c r="B212" t="s">
        <v>144</v>
      </c>
      <c r="C212">
        <v>9</v>
      </c>
      <c r="D212">
        <v>4</v>
      </c>
      <c r="E212">
        <v>0.44440000000000002</v>
      </c>
      <c r="F212">
        <v>0</v>
      </c>
      <c r="G212" t="s">
        <v>122</v>
      </c>
    </row>
    <row r="213" spans="1:7" x14ac:dyDescent="0.2">
      <c r="A213" t="s">
        <v>34</v>
      </c>
      <c r="B213" t="s">
        <v>145</v>
      </c>
      <c r="C213">
        <v>9</v>
      </c>
      <c r="D213">
        <v>3</v>
      </c>
      <c r="E213">
        <v>0.33329999999999999</v>
      </c>
      <c r="F213">
        <v>0</v>
      </c>
      <c r="G213" t="s">
        <v>122</v>
      </c>
    </row>
    <row r="214" spans="1:7" x14ac:dyDescent="0.2">
      <c r="A214" t="s">
        <v>35</v>
      </c>
      <c r="B214" t="s">
        <v>143</v>
      </c>
      <c r="C214">
        <v>30</v>
      </c>
      <c r="D214">
        <v>27</v>
      </c>
      <c r="E214">
        <v>0.9</v>
      </c>
      <c r="F214">
        <v>4</v>
      </c>
      <c r="G214" t="s">
        <v>122</v>
      </c>
    </row>
    <row r="215" spans="1:7" x14ac:dyDescent="0.2">
      <c r="A215" t="s">
        <v>35</v>
      </c>
      <c r="B215" t="s">
        <v>144</v>
      </c>
      <c r="C215">
        <v>4</v>
      </c>
      <c r="D215">
        <v>4</v>
      </c>
      <c r="E215">
        <v>1</v>
      </c>
      <c r="F215">
        <v>2</v>
      </c>
      <c r="G215" t="s">
        <v>122</v>
      </c>
    </row>
    <row r="216" spans="1:7" x14ac:dyDescent="0.2">
      <c r="A216" t="s">
        <v>35</v>
      </c>
      <c r="B216" t="s">
        <v>145</v>
      </c>
      <c r="C216">
        <v>3</v>
      </c>
      <c r="D216">
        <v>2</v>
      </c>
      <c r="E216">
        <v>0.66659999999999997</v>
      </c>
      <c r="F216">
        <v>0</v>
      </c>
      <c r="G216" t="s">
        <v>122</v>
      </c>
    </row>
    <row r="217" spans="1:7" x14ac:dyDescent="0.2">
      <c r="A217" t="s">
        <v>36</v>
      </c>
      <c r="B217" t="s">
        <v>143</v>
      </c>
      <c r="C217">
        <v>130</v>
      </c>
      <c r="D217">
        <v>101</v>
      </c>
      <c r="E217">
        <v>0.77690000000000003</v>
      </c>
      <c r="F217">
        <v>30</v>
      </c>
      <c r="G217" t="s">
        <v>122</v>
      </c>
    </row>
    <row r="218" spans="1:7" x14ac:dyDescent="0.2">
      <c r="A218" t="s">
        <v>36</v>
      </c>
      <c r="B218" t="s">
        <v>144</v>
      </c>
      <c r="C218">
        <v>88</v>
      </c>
      <c r="D218">
        <v>61</v>
      </c>
      <c r="E218">
        <v>0.69310000000000005</v>
      </c>
      <c r="F218">
        <v>16</v>
      </c>
      <c r="G218" t="s">
        <v>122</v>
      </c>
    </row>
    <row r="219" spans="1:7" x14ac:dyDescent="0.2">
      <c r="A219" t="s">
        <v>36</v>
      </c>
      <c r="B219" t="s">
        <v>145</v>
      </c>
      <c r="C219">
        <v>25</v>
      </c>
      <c r="D219">
        <v>19</v>
      </c>
      <c r="E219">
        <v>0.76</v>
      </c>
      <c r="F219">
        <v>2</v>
      </c>
      <c r="G219" t="s">
        <v>122</v>
      </c>
    </row>
    <row r="220" spans="1:7" x14ac:dyDescent="0.2">
      <c r="A220" t="s">
        <v>37</v>
      </c>
      <c r="B220" t="s">
        <v>143</v>
      </c>
      <c r="C220">
        <v>24</v>
      </c>
      <c r="D220">
        <v>22</v>
      </c>
      <c r="E220">
        <v>0.91659999999999997</v>
      </c>
      <c r="F220">
        <v>1</v>
      </c>
      <c r="G220" t="s">
        <v>122</v>
      </c>
    </row>
    <row r="221" spans="1:7" x14ac:dyDescent="0.2">
      <c r="A221" t="s">
        <v>37</v>
      </c>
      <c r="B221" t="s">
        <v>144</v>
      </c>
      <c r="C221">
        <v>35</v>
      </c>
      <c r="D221">
        <v>23</v>
      </c>
      <c r="E221">
        <v>0.65710000000000002</v>
      </c>
      <c r="F221">
        <v>0</v>
      </c>
      <c r="G221" t="s">
        <v>122</v>
      </c>
    </row>
    <row r="222" spans="1:7" x14ac:dyDescent="0.2">
      <c r="A222" t="s">
        <v>37</v>
      </c>
      <c r="B222" t="s">
        <v>145</v>
      </c>
      <c r="C222">
        <v>32</v>
      </c>
      <c r="D222">
        <v>29</v>
      </c>
      <c r="E222">
        <v>0.90620000000000001</v>
      </c>
      <c r="F222">
        <v>1</v>
      </c>
      <c r="G222" t="s">
        <v>122</v>
      </c>
    </row>
    <row r="223" spans="1:7" x14ac:dyDescent="0.2">
      <c r="A223" t="s">
        <v>39</v>
      </c>
      <c r="B223" t="s">
        <v>143</v>
      </c>
      <c r="C223">
        <v>80</v>
      </c>
      <c r="D223">
        <v>72</v>
      </c>
      <c r="E223">
        <v>0.9</v>
      </c>
      <c r="F223">
        <v>8</v>
      </c>
      <c r="G223" t="s">
        <v>122</v>
      </c>
    </row>
    <row r="224" spans="1:7" x14ac:dyDescent="0.2">
      <c r="A224" t="s">
        <v>39</v>
      </c>
      <c r="B224" t="s">
        <v>144</v>
      </c>
      <c r="C224">
        <v>60</v>
      </c>
      <c r="D224">
        <v>35</v>
      </c>
      <c r="E224">
        <v>0.58330000000000004</v>
      </c>
      <c r="F224">
        <v>2</v>
      </c>
      <c r="G224" t="s">
        <v>122</v>
      </c>
    </row>
    <row r="225" spans="1:7" x14ac:dyDescent="0.2">
      <c r="A225" t="s">
        <v>39</v>
      </c>
      <c r="B225" t="s">
        <v>145</v>
      </c>
      <c r="C225">
        <v>26</v>
      </c>
      <c r="D225">
        <v>23</v>
      </c>
      <c r="E225">
        <v>0.88460000000000005</v>
      </c>
      <c r="F225">
        <v>6</v>
      </c>
      <c r="G225" t="s">
        <v>122</v>
      </c>
    </row>
    <row r="226" spans="1:7" x14ac:dyDescent="0.2">
      <c r="A226" t="s">
        <v>38</v>
      </c>
      <c r="B226" t="s">
        <v>143</v>
      </c>
      <c r="C226">
        <v>79</v>
      </c>
      <c r="D226">
        <v>69</v>
      </c>
      <c r="E226">
        <v>0.87339999999999995</v>
      </c>
      <c r="F226">
        <v>6</v>
      </c>
      <c r="G226" t="s">
        <v>122</v>
      </c>
    </row>
    <row r="227" spans="1:7" x14ac:dyDescent="0.2">
      <c r="A227" t="s">
        <v>38</v>
      </c>
      <c r="B227" t="s">
        <v>144</v>
      </c>
      <c r="C227">
        <v>81</v>
      </c>
      <c r="D227">
        <v>61</v>
      </c>
      <c r="E227">
        <v>0.753</v>
      </c>
      <c r="F227">
        <v>18</v>
      </c>
      <c r="G227" t="s">
        <v>122</v>
      </c>
    </row>
    <row r="228" spans="1:7" x14ac:dyDescent="0.2">
      <c r="A228" t="s">
        <v>38</v>
      </c>
      <c r="B228" t="s">
        <v>145</v>
      </c>
      <c r="C228">
        <v>27</v>
      </c>
      <c r="D228">
        <v>19</v>
      </c>
      <c r="E228">
        <v>0.70369999999999999</v>
      </c>
      <c r="F228">
        <v>3</v>
      </c>
      <c r="G228" t="s">
        <v>122</v>
      </c>
    </row>
    <row r="229" spans="1:7" x14ac:dyDescent="0.2">
      <c r="A229" t="s">
        <v>40</v>
      </c>
      <c r="B229" t="s">
        <v>143</v>
      </c>
      <c r="C229">
        <v>8</v>
      </c>
      <c r="D229">
        <v>8</v>
      </c>
      <c r="E229">
        <v>1</v>
      </c>
      <c r="F229">
        <v>0</v>
      </c>
      <c r="G229" t="s">
        <v>122</v>
      </c>
    </row>
    <row r="230" spans="1:7" x14ac:dyDescent="0.2">
      <c r="A230" t="s">
        <v>40</v>
      </c>
      <c r="B230" t="s">
        <v>144</v>
      </c>
      <c r="C230">
        <v>6</v>
      </c>
      <c r="D230">
        <v>4</v>
      </c>
      <c r="E230">
        <v>0.66659999999999997</v>
      </c>
      <c r="F230">
        <v>0</v>
      </c>
      <c r="G230" t="s">
        <v>122</v>
      </c>
    </row>
    <row r="231" spans="1:7" x14ac:dyDescent="0.2">
      <c r="A231" t="s">
        <v>40</v>
      </c>
      <c r="B231" t="s">
        <v>145</v>
      </c>
      <c r="C231">
        <v>2</v>
      </c>
      <c r="D231">
        <v>1</v>
      </c>
      <c r="E231">
        <v>0.5</v>
      </c>
      <c r="F231">
        <v>0</v>
      </c>
      <c r="G231" t="s">
        <v>122</v>
      </c>
    </row>
    <row r="232" spans="1:7" x14ac:dyDescent="0.2">
      <c r="A232" t="s">
        <v>44</v>
      </c>
      <c r="B232" t="s">
        <v>143</v>
      </c>
      <c r="C232">
        <v>20</v>
      </c>
      <c r="D232">
        <v>15</v>
      </c>
      <c r="E232">
        <v>0.75</v>
      </c>
      <c r="F232">
        <v>0</v>
      </c>
      <c r="G232" t="s">
        <v>122</v>
      </c>
    </row>
    <row r="233" spans="1:7" x14ac:dyDescent="0.2">
      <c r="A233" t="s">
        <v>44</v>
      </c>
      <c r="B233" t="s">
        <v>144</v>
      </c>
      <c r="C233">
        <v>13</v>
      </c>
      <c r="D233">
        <v>8</v>
      </c>
      <c r="E233">
        <v>0.61529999999999996</v>
      </c>
      <c r="F233">
        <v>2</v>
      </c>
      <c r="G233" t="s">
        <v>122</v>
      </c>
    </row>
    <row r="234" spans="1:7" x14ac:dyDescent="0.2">
      <c r="A234" t="s">
        <v>44</v>
      </c>
      <c r="B234" t="s">
        <v>145</v>
      </c>
      <c r="C234">
        <v>8</v>
      </c>
      <c r="D234">
        <v>4</v>
      </c>
      <c r="E234">
        <v>0.5</v>
      </c>
      <c r="F234">
        <v>2</v>
      </c>
      <c r="G234" t="s">
        <v>122</v>
      </c>
    </row>
    <row r="235" spans="1:7" x14ac:dyDescent="0.2">
      <c r="A235" t="s">
        <v>45</v>
      </c>
      <c r="B235" t="s">
        <v>143</v>
      </c>
      <c r="C235">
        <v>12</v>
      </c>
      <c r="D235">
        <v>10</v>
      </c>
      <c r="E235">
        <v>0.83330000000000004</v>
      </c>
      <c r="F235">
        <v>2</v>
      </c>
      <c r="G235" t="s">
        <v>122</v>
      </c>
    </row>
    <row r="236" spans="1:7" x14ac:dyDescent="0.2">
      <c r="A236" t="s">
        <v>45</v>
      </c>
      <c r="B236" t="s">
        <v>144</v>
      </c>
      <c r="C236">
        <v>6</v>
      </c>
      <c r="D236">
        <v>4</v>
      </c>
      <c r="E236">
        <v>0.66659999999999997</v>
      </c>
      <c r="F236">
        <v>0</v>
      </c>
      <c r="G236" t="s">
        <v>122</v>
      </c>
    </row>
    <row r="237" spans="1:7" x14ac:dyDescent="0.2">
      <c r="A237" t="s">
        <v>45</v>
      </c>
      <c r="B237" t="s">
        <v>145</v>
      </c>
      <c r="C237">
        <v>2</v>
      </c>
      <c r="D237">
        <v>1</v>
      </c>
      <c r="E237">
        <v>0.5</v>
      </c>
      <c r="F237">
        <v>0</v>
      </c>
      <c r="G237" t="s">
        <v>122</v>
      </c>
    </row>
    <row r="238" spans="1:7" x14ac:dyDescent="0.2">
      <c r="A238" t="s">
        <v>48</v>
      </c>
      <c r="B238" t="s">
        <v>143</v>
      </c>
      <c r="C238">
        <v>8</v>
      </c>
      <c r="D238">
        <v>6</v>
      </c>
      <c r="E238">
        <v>0.75</v>
      </c>
      <c r="F238">
        <v>0</v>
      </c>
      <c r="G238" t="s">
        <v>122</v>
      </c>
    </row>
    <row r="239" spans="1:7" x14ac:dyDescent="0.2">
      <c r="A239" t="s">
        <v>48</v>
      </c>
      <c r="B239" t="s">
        <v>144</v>
      </c>
      <c r="C239">
        <v>6</v>
      </c>
      <c r="D239">
        <v>2</v>
      </c>
      <c r="E239">
        <v>0.33329999999999999</v>
      </c>
      <c r="F239">
        <v>0</v>
      </c>
      <c r="G239" t="s">
        <v>122</v>
      </c>
    </row>
    <row r="240" spans="1:7" x14ac:dyDescent="0.2">
      <c r="A240" t="s">
        <v>48</v>
      </c>
      <c r="B240" t="s">
        <v>145</v>
      </c>
      <c r="C240">
        <v>3</v>
      </c>
      <c r="D240">
        <v>2</v>
      </c>
      <c r="E240">
        <v>0.66659999999999997</v>
      </c>
      <c r="F240">
        <v>0</v>
      </c>
      <c r="G240" t="s">
        <v>122</v>
      </c>
    </row>
    <row r="241" spans="1:7" x14ac:dyDescent="0.2">
      <c r="A241" t="s">
        <v>53</v>
      </c>
      <c r="B241" t="s">
        <v>143</v>
      </c>
      <c r="C241">
        <v>6</v>
      </c>
      <c r="D241">
        <v>5</v>
      </c>
      <c r="E241">
        <v>0.83330000000000004</v>
      </c>
      <c r="F241">
        <v>1</v>
      </c>
      <c r="G241" t="s">
        <v>122</v>
      </c>
    </row>
    <row r="242" spans="1:7" x14ac:dyDescent="0.2">
      <c r="A242" t="s">
        <v>53</v>
      </c>
      <c r="B242" t="s">
        <v>144</v>
      </c>
      <c r="C242">
        <v>5</v>
      </c>
      <c r="D242">
        <v>5</v>
      </c>
      <c r="E242">
        <v>1</v>
      </c>
      <c r="F242">
        <v>0</v>
      </c>
      <c r="G242" t="s">
        <v>122</v>
      </c>
    </row>
    <row r="243" spans="1:7" x14ac:dyDescent="0.2">
      <c r="A243" t="s">
        <v>53</v>
      </c>
      <c r="B243" t="s">
        <v>145</v>
      </c>
      <c r="C243">
        <v>3</v>
      </c>
      <c r="D243">
        <v>2</v>
      </c>
      <c r="E243">
        <v>0.66659999999999997</v>
      </c>
      <c r="F243">
        <v>0</v>
      </c>
      <c r="G243" t="s">
        <v>122</v>
      </c>
    </row>
    <row r="244" spans="1:7" x14ac:dyDescent="0.2">
      <c r="A244" t="s">
        <v>58</v>
      </c>
      <c r="B244" t="s">
        <v>143</v>
      </c>
      <c r="C244">
        <v>24</v>
      </c>
      <c r="D244">
        <v>19</v>
      </c>
      <c r="E244">
        <v>0.79159999999999997</v>
      </c>
      <c r="F244">
        <v>0</v>
      </c>
      <c r="G244" t="s">
        <v>122</v>
      </c>
    </row>
    <row r="245" spans="1:7" x14ac:dyDescent="0.2">
      <c r="A245" t="s">
        <v>58</v>
      </c>
      <c r="B245" t="s">
        <v>144</v>
      </c>
      <c r="C245">
        <v>5</v>
      </c>
      <c r="D245">
        <v>2</v>
      </c>
      <c r="E245">
        <v>0.4</v>
      </c>
      <c r="F245">
        <v>1</v>
      </c>
      <c r="G245" t="s">
        <v>122</v>
      </c>
    </row>
    <row r="246" spans="1:7" x14ac:dyDescent="0.2">
      <c r="A246" t="s">
        <v>58</v>
      </c>
      <c r="B246" t="s">
        <v>145</v>
      </c>
      <c r="C246">
        <v>8</v>
      </c>
      <c r="D246">
        <v>5</v>
      </c>
      <c r="E246">
        <v>0.625</v>
      </c>
      <c r="F246">
        <v>1</v>
      </c>
      <c r="G246" t="s">
        <v>122</v>
      </c>
    </row>
    <row r="247" spans="1:7" x14ac:dyDescent="0.2">
      <c r="A247" t="s">
        <v>41</v>
      </c>
      <c r="B247" t="s">
        <v>143</v>
      </c>
      <c r="C247">
        <v>31</v>
      </c>
      <c r="D247">
        <v>23</v>
      </c>
      <c r="E247">
        <v>0.7419</v>
      </c>
      <c r="F247">
        <v>3</v>
      </c>
      <c r="G247" t="s">
        <v>122</v>
      </c>
    </row>
    <row r="248" spans="1:7" x14ac:dyDescent="0.2">
      <c r="A248" t="s">
        <v>41</v>
      </c>
      <c r="B248" t="s">
        <v>144</v>
      </c>
      <c r="C248">
        <v>35</v>
      </c>
      <c r="D248">
        <v>20</v>
      </c>
      <c r="E248">
        <v>0.57140000000000002</v>
      </c>
      <c r="F248">
        <v>2</v>
      </c>
      <c r="G248" t="s">
        <v>122</v>
      </c>
    </row>
    <row r="249" spans="1:7" x14ac:dyDescent="0.2">
      <c r="A249" t="s">
        <v>41</v>
      </c>
      <c r="B249" t="s">
        <v>145</v>
      </c>
      <c r="C249">
        <v>9</v>
      </c>
      <c r="D249">
        <v>7</v>
      </c>
      <c r="E249">
        <v>0.77769999999999995</v>
      </c>
      <c r="F249">
        <v>1</v>
      </c>
      <c r="G249" t="s">
        <v>122</v>
      </c>
    </row>
    <row r="250" spans="1:7" x14ac:dyDescent="0.2">
      <c r="A250" t="s">
        <v>42</v>
      </c>
      <c r="B250" t="s">
        <v>143</v>
      </c>
      <c r="C250">
        <v>42</v>
      </c>
      <c r="D250">
        <v>39</v>
      </c>
      <c r="E250">
        <v>0.92849999999999999</v>
      </c>
      <c r="F250">
        <v>3</v>
      </c>
      <c r="G250" t="s">
        <v>122</v>
      </c>
    </row>
    <row r="251" spans="1:7" x14ac:dyDescent="0.2">
      <c r="A251" t="s">
        <v>42</v>
      </c>
      <c r="B251" t="s">
        <v>144</v>
      </c>
      <c r="C251">
        <v>18</v>
      </c>
      <c r="D251">
        <v>14</v>
      </c>
      <c r="E251">
        <v>0.77769999999999995</v>
      </c>
      <c r="F251">
        <v>0</v>
      </c>
      <c r="G251" t="s">
        <v>122</v>
      </c>
    </row>
    <row r="252" spans="1:7" x14ac:dyDescent="0.2">
      <c r="A252" t="s">
        <v>42</v>
      </c>
      <c r="B252" t="s">
        <v>145</v>
      </c>
      <c r="C252">
        <v>27</v>
      </c>
      <c r="D252">
        <v>20</v>
      </c>
      <c r="E252">
        <v>0.74070000000000003</v>
      </c>
      <c r="F252">
        <v>1</v>
      </c>
      <c r="G252" t="s">
        <v>122</v>
      </c>
    </row>
    <row r="253" spans="1:7" x14ac:dyDescent="0.2">
      <c r="A253" t="s">
        <v>43</v>
      </c>
      <c r="B253" t="s">
        <v>143</v>
      </c>
      <c r="C253">
        <v>50</v>
      </c>
      <c r="D253">
        <v>44</v>
      </c>
      <c r="E253">
        <v>0.88</v>
      </c>
      <c r="F253">
        <v>4</v>
      </c>
      <c r="G253" t="s">
        <v>122</v>
      </c>
    </row>
    <row r="254" spans="1:7" x14ac:dyDescent="0.2">
      <c r="A254" t="s">
        <v>43</v>
      </c>
      <c r="B254" t="s">
        <v>144</v>
      </c>
      <c r="C254">
        <v>17</v>
      </c>
      <c r="D254">
        <v>16</v>
      </c>
      <c r="E254">
        <v>0.94110000000000005</v>
      </c>
      <c r="F254">
        <v>0</v>
      </c>
      <c r="G254" t="s">
        <v>122</v>
      </c>
    </row>
    <row r="255" spans="1:7" x14ac:dyDescent="0.2">
      <c r="A255" t="s">
        <v>43</v>
      </c>
      <c r="B255" t="s">
        <v>145</v>
      </c>
      <c r="C255">
        <v>13</v>
      </c>
      <c r="D255">
        <v>8</v>
      </c>
      <c r="E255">
        <v>0.61529999999999996</v>
      </c>
      <c r="F255">
        <v>0</v>
      </c>
      <c r="G255" t="s">
        <v>122</v>
      </c>
    </row>
    <row r="256" spans="1:7" x14ac:dyDescent="0.2">
      <c r="A256" t="s">
        <v>130</v>
      </c>
      <c r="B256" t="s">
        <v>144</v>
      </c>
      <c r="C256">
        <v>7</v>
      </c>
      <c r="D256">
        <v>3</v>
      </c>
      <c r="E256">
        <v>0.42849999999999999</v>
      </c>
      <c r="F256">
        <v>0</v>
      </c>
      <c r="G256" t="s">
        <v>122</v>
      </c>
    </row>
    <row r="257" spans="1:7" x14ac:dyDescent="0.2">
      <c r="A257" t="s">
        <v>130</v>
      </c>
      <c r="B257" t="s">
        <v>145</v>
      </c>
      <c r="C257">
        <v>12</v>
      </c>
      <c r="D257">
        <v>6</v>
      </c>
      <c r="E257">
        <v>0.5</v>
      </c>
      <c r="F257">
        <v>0</v>
      </c>
      <c r="G257" t="s">
        <v>122</v>
      </c>
    </row>
    <row r="258" spans="1:7" x14ac:dyDescent="0.2">
      <c r="A258" t="s">
        <v>60</v>
      </c>
      <c r="B258" t="s">
        <v>143</v>
      </c>
      <c r="C258">
        <v>48</v>
      </c>
      <c r="D258">
        <v>46</v>
      </c>
      <c r="E258">
        <v>0.95830000000000004</v>
      </c>
      <c r="F258">
        <v>7</v>
      </c>
      <c r="G258" t="s">
        <v>122</v>
      </c>
    </row>
    <row r="259" spans="1:7" x14ac:dyDescent="0.2">
      <c r="A259" t="s">
        <v>60</v>
      </c>
      <c r="B259" t="s">
        <v>144</v>
      </c>
      <c r="C259">
        <v>45</v>
      </c>
      <c r="D259">
        <v>38</v>
      </c>
      <c r="E259">
        <v>0.84440000000000004</v>
      </c>
      <c r="F259">
        <v>5</v>
      </c>
      <c r="G259" t="s">
        <v>122</v>
      </c>
    </row>
    <row r="260" spans="1:7" x14ac:dyDescent="0.2">
      <c r="A260" t="s">
        <v>60</v>
      </c>
      <c r="B260" t="s">
        <v>145</v>
      </c>
      <c r="C260">
        <v>18</v>
      </c>
      <c r="D260">
        <v>12</v>
      </c>
      <c r="E260">
        <v>0.66659999999999997</v>
      </c>
      <c r="F260">
        <v>6</v>
      </c>
      <c r="G260" t="s">
        <v>122</v>
      </c>
    </row>
    <row r="261" spans="1:7" x14ac:dyDescent="0.2">
      <c r="A261" t="s">
        <v>62</v>
      </c>
      <c r="B261" t="s">
        <v>143</v>
      </c>
      <c r="C261">
        <v>48</v>
      </c>
      <c r="D261">
        <v>42</v>
      </c>
      <c r="E261">
        <v>0.875</v>
      </c>
      <c r="F261">
        <v>1</v>
      </c>
      <c r="G261" t="s">
        <v>122</v>
      </c>
    </row>
    <row r="262" spans="1:7" x14ac:dyDescent="0.2">
      <c r="A262" t="s">
        <v>62</v>
      </c>
      <c r="B262" t="s">
        <v>144</v>
      </c>
      <c r="C262">
        <v>25</v>
      </c>
      <c r="D262">
        <v>11</v>
      </c>
      <c r="E262">
        <v>0.44</v>
      </c>
      <c r="F262">
        <v>0</v>
      </c>
      <c r="G262" t="s">
        <v>122</v>
      </c>
    </row>
    <row r="263" spans="1:7" x14ac:dyDescent="0.2">
      <c r="A263" t="s">
        <v>62</v>
      </c>
      <c r="B263" t="s">
        <v>145</v>
      </c>
      <c r="C263">
        <v>13</v>
      </c>
      <c r="D263">
        <v>8</v>
      </c>
      <c r="E263">
        <v>0.61529999999999996</v>
      </c>
      <c r="F263">
        <v>0</v>
      </c>
      <c r="G263" t="s">
        <v>122</v>
      </c>
    </row>
    <row r="264" spans="1:7" x14ac:dyDescent="0.2">
      <c r="A264" t="s">
        <v>64</v>
      </c>
      <c r="B264" t="s">
        <v>143</v>
      </c>
      <c r="C264">
        <v>21</v>
      </c>
      <c r="D264">
        <v>20</v>
      </c>
      <c r="E264">
        <v>0.95230000000000004</v>
      </c>
      <c r="F264">
        <v>1</v>
      </c>
      <c r="G264" t="s">
        <v>122</v>
      </c>
    </row>
    <row r="265" spans="1:7" x14ac:dyDescent="0.2">
      <c r="A265" t="s">
        <v>64</v>
      </c>
      <c r="B265" t="s">
        <v>144</v>
      </c>
      <c r="C265">
        <v>16</v>
      </c>
      <c r="D265">
        <v>15</v>
      </c>
      <c r="E265">
        <v>0.9375</v>
      </c>
      <c r="F265">
        <v>2</v>
      </c>
      <c r="G265" t="s">
        <v>122</v>
      </c>
    </row>
    <row r="266" spans="1:7" x14ac:dyDescent="0.2">
      <c r="A266" t="s">
        <v>64</v>
      </c>
      <c r="B266" t="s">
        <v>145</v>
      </c>
      <c r="C266">
        <v>4</v>
      </c>
      <c r="D266">
        <v>3</v>
      </c>
      <c r="E266">
        <v>0.75</v>
      </c>
      <c r="F266">
        <v>0</v>
      </c>
      <c r="G266" t="s">
        <v>122</v>
      </c>
    </row>
    <row r="267" spans="1:7" x14ac:dyDescent="0.2">
      <c r="A267" t="s">
        <v>66</v>
      </c>
      <c r="B267" t="s">
        <v>143</v>
      </c>
      <c r="C267">
        <v>86</v>
      </c>
      <c r="D267">
        <v>76</v>
      </c>
      <c r="E267">
        <v>0.88370000000000004</v>
      </c>
      <c r="F267">
        <v>13</v>
      </c>
      <c r="G267" t="s">
        <v>122</v>
      </c>
    </row>
    <row r="268" spans="1:7" x14ac:dyDescent="0.2">
      <c r="A268" t="s">
        <v>66</v>
      </c>
      <c r="B268" t="s">
        <v>144</v>
      </c>
      <c r="C268">
        <v>59</v>
      </c>
      <c r="D268">
        <v>40</v>
      </c>
      <c r="E268">
        <v>0.67789999999999995</v>
      </c>
      <c r="F268">
        <v>5</v>
      </c>
      <c r="G268" t="s">
        <v>122</v>
      </c>
    </row>
    <row r="269" spans="1:7" x14ac:dyDescent="0.2">
      <c r="A269" t="s">
        <v>66</v>
      </c>
      <c r="B269" t="s">
        <v>145</v>
      </c>
      <c r="C269">
        <v>58</v>
      </c>
      <c r="D269">
        <v>47</v>
      </c>
      <c r="E269">
        <v>0.81030000000000002</v>
      </c>
      <c r="F269">
        <v>12</v>
      </c>
      <c r="G269" t="s">
        <v>122</v>
      </c>
    </row>
    <row r="270" spans="1:7" x14ac:dyDescent="0.2">
      <c r="A270" t="s">
        <v>67</v>
      </c>
      <c r="B270" t="s">
        <v>143</v>
      </c>
      <c r="C270">
        <v>76</v>
      </c>
      <c r="D270">
        <v>39</v>
      </c>
      <c r="E270">
        <v>0.5131</v>
      </c>
      <c r="F270">
        <v>0</v>
      </c>
      <c r="G270" t="s">
        <v>122</v>
      </c>
    </row>
    <row r="271" spans="1:7" x14ac:dyDescent="0.2">
      <c r="A271" t="s">
        <v>67</v>
      </c>
      <c r="B271" t="s">
        <v>144</v>
      </c>
      <c r="C271">
        <v>63</v>
      </c>
      <c r="D271">
        <v>55</v>
      </c>
      <c r="E271">
        <v>0.873</v>
      </c>
      <c r="F271">
        <v>11</v>
      </c>
      <c r="G271" t="s">
        <v>122</v>
      </c>
    </row>
    <row r="272" spans="1:7" x14ac:dyDescent="0.2">
      <c r="A272" t="s">
        <v>67</v>
      </c>
      <c r="B272" t="s">
        <v>145</v>
      </c>
      <c r="C272">
        <v>21</v>
      </c>
      <c r="D272">
        <v>19</v>
      </c>
      <c r="E272">
        <v>0.90469999999999995</v>
      </c>
      <c r="F272">
        <v>4</v>
      </c>
      <c r="G272" t="s">
        <v>122</v>
      </c>
    </row>
    <row r="273" spans="1:7" x14ac:dyDescent="0.2">
      <c r="A273" t="s">
        <v>68</v>
      </c>
      <c r="B273" t="s">
        <v>143</v>
      </c>
      <c r="C273">
        <v>31</v>
      </c>
      <c r="D273">
        <v>27</v>
      </c>
      <c r="E273">
        <v>0.87090000000000001</v>
      </c>
      <c r="F273">
        <v>0</v>
      </c>
      <c r="G273" t="s">
        <v>122</v>
      </c>
    </row>
    <row r="274" spans="1:7" x14ac:dyDescent="0.2">
      <c r="A274" t="s">
        <v>68</v>
      </c>
      <c r="B274" t="s">
        <v>144</v>
      </c>
      <c r="C274">
        <v>180</v>
      </c>
      <c r="D274">
        <v>87</v>
      </c>
      <c r="E274">
        <v>0.48330000000000001</v>
      </c>
      <c r="F274">
        <v>1</v>
      </c>
      <c r="G274" t="s">
        <v>122</v>
      </c>
    </row>
    <row r="275" spans="1:7" x14ac:dyDescent="0.2">
      <c r="A275" t="s">
        <v>68</v>
      </c>
      <c r="B275" t="s">
        <v>145</v>
      </c>
      <c r="C275">
        <v>17</v>
      </c>
      <c r="D275">
        <v>15</v>
      </c>
      <c r="E275">
        <v>0.88229999999999997</v>
      </c>
      <c r="F275">
        <v>0</v>
      </c>
      <c r="G275" t="s">
        <v>122</v>
      </c>
    </row>
    <row r="276" spans="1:7" x14ac:dyDescent="0.2">
      <c r="A276" t="s">
        <v>69</v>
      </c>
      <c r="B276" t="s">
        <v>143</v>
      </c>
      <c r="C276">
        <v>8</v>
      </c>
      <c r="D276">
        <v>8</v>
      </c>
      <c r="E276">
        <v>1</v>
      </c>
      <c r="F276">
        <v>0</v>
      </c>
      <c r="G276" t="s">
        <v>122</v>
      </c>
    </row>
    <row r="277" spans="1:7" x14ac:dyDescent="0.2">
      <c r="A277" t="s">
        <v>69</v>
      </c>
      <c r="B277" t="s">
        <v>144</v>
      </c>
      <c r="C277">
        <v>3</v>
      </c>
      <c r="D277">
        <v>2</v>
      </c>
      <c r="E277">
        <v>0.66659999999999997</v>
      </c>
      <c r="F277">
        <v>0</v>
      </c>
      <c r="G277" t="s">
        <v>122</v>
      </c>
    </row>
    <row r="278" spans="1:7" x14ac:dyDescent="0.2">
      <c r="A278" t="s">
        <v>69</v>
      </c>
      <c r="B278" t="s">
        <v>145</v>
      </c>
      <c r="C278">
        <v>3</v>
      </c>
      <c r="D278">
        <v>2</v>
      </c>
      <c r="E278">
        <v>0.66659999999999997</v>
      </c>
      <c r="F278">
        <v>0</v>
      </c>
      <c r="G278" t="s">
        <v>122</v>
      </c>
    </row>
    <row r="279" spans="1:7" x14ac:dyDescent="0.2">
      <c r="A279" t="s">
        <v>70</v>
      </c>
      <c r="B279" t="s">
        <v>143</v>
      </c>
      <c r="C279">
        <v>23</v>
      </c>
      <c r="D279">
        <v>18</v>
      </c>
      <c r="E279">
        <v>0.78259999999999996</v>
      </c>
      <c r="F279">
        <v>2</v>
      </c>
      <c r="G279" t="s">
        <v>122</v>
      </c>
    </row>
    <row r="280" spans="1:7" x14ac:dyDescent="0.2">
      <c r="A280" t="s">
        <v>70</v>
      </c>
      <c r="B280" t="s">
        <v>144</v>
      </c>
      <c r="C280">
        <v>27</v>
      </c>
      <c r="D280">
        <v>18</v>
      </c>
      <c r="E280">
        <v>0.66659999999999997</v>
      </c>
      <c r="F280">
        <v>1</v>
      </c>
      <c r="G280" t="s">
        <v>122</v>
      </c>
    </row>
    <row r="281" spans="1:7" x14ac:dyDescent="0.2">
      <c r="A281" t="s">
        <v>70</v>
      </c>
      <c r="B281" t="s">
        <v>145</v>
      </c>
      <c r="C281">
        <v>8</v>
      </c>
      <c r="D281">
        <v>8</v>
      </c>
      <c r="E281">
        <v>1</v>
      </c>
      <c r="F281">
        <v>1</v>
      </c>
      <c r="G281" t="s">
        <v>122</v>
      </c>
    </row>
    <row r="282" spans="1:7" x14ac:dyDescent="0.2">
      <c r="A282" t="s">
        <v>73</v>
      </c>
      <c r="B282" t="s">
        <v>143</v>
      </c>
      <c r="C282">
        <v>95</v>
      </c>
      <c r="D282">
        <v>80</v>
      </c>
      <c r="E282">
        <v>0.84209999999999996</v>
      </c>
      <c r="F282">
        <v>17</v>
      </c>
      <c r="G282" t="s">
        <v>122</v>
      </c>
    </row>
    <row r="283" spans="1:7" x14ac:dyDescent="0.2">
      <c r="A283" t="s">
        <v>73</v>
      </c>
      <c r="B283" t="s">
        <v>144</v>
      </c>
      <c r="C283">
        <v>21</v>
      </c>
      <c r="D283">
        <v>17</v>
      </c>
      <c r="E283">
        <v>0.8095</v>
      </c>
      <c r="F283">
        <v>2</v>
      </c>
      <c r="G283" t="s">
        <v>122</v>
      </c>
    </row>
    <row r="284" spans="1:7" x14ac:dyDescent="0.2">
      <c r="A284" t="s">
        <v>73</v>
      </c>
      <c r="B284" t="s">
        <v>145</v>
      </c>
      <c r="C284">
        <v>18</v>
      </c>
      <c r="D284">
        <v>13</v>
      </c>
      <c r="E284">
        <v>0.72219999999999995</v>
      </c>
      <c r="F284">
        <v>2</v>
      </c>
      <c r="G284" t="s">
        <v>122</v>
      </c>
    </row>
    <row r="285" spans="1:7" x14ac:dyDescent="0.2">
      <c r="A285" t="s">
        <v>75</v>
      </c>
      <c r="B285" t="s">
        <v>143</v>
      </c>
      <c r="C285">
        <v>64</v>
      </c>
      <c r="D285">
        <v>56</v>
      </c>
      <c r="E285">
        <v>0.875</v>
      </c>
      <c r="F285">
        <v>11</v>
      </c>
      <c r="G285" t="s">
        <v>122</v>
      </c>
    </row>
    <row r="286" spans="1:7" x14ac:dyDescent="0.2">
      <c r="A286" t="s">
        <v>75</v>
      </c>
      <c r="B286" t="s">
        <v>144</v>
      </c>
      <c r="C286">
        <v>35</v>
      </c>
      <c r="D286">
        <v>21</v>
      </c>
      <c r="E286">
        <v>0.6</v>
      </c>
      <c r="F286">
        <v>3</v>
      </c>
      <c r="G286" t="s">
        <v>122</v>
      </c>
    </row>
    <row r="287" spans="1:7" x14ac:dyDescent="0.2">
      <c r="A287" t="s">
        <v>75</v>
      </c>
      <c r="B287" t="s">
        <v>145</v>
      </c>
      <c r="C287">
        <v>35</v>
      </c>
      <c r="D287">
        <v>27</v>
      </c>
      <c r="E287">
        <v>0.77139999999999997</v>
      </c>
      <c r="F287">
        <v>0</v>
      </c>
      <c r="G287" t="s">
        <v>122</v>
      </c>
    </row>
    <row r="288" spans="1:7" x14ac:dyDescent="0.2">
      <c r="A288" t="s">
        <v>77</v>
      </c>
      <c r="B288" t="s">
        <v>143</v>
      </c>
      <c r="C288">
        <v>38</v>
      </c>
      <c r="D288">
        <v>34</v>
      </c>
      <c r="E288">
        <v>0.89470000000000005</v>
      </c>
      <c r="F288">
        <v>8</v>
      </c>
      <c r="G288" t="s">
        <v>122</v>
      </c>
    </row>
    <row r="289" spans="1:7" x14ac:dyDescent="0.2">
      <c r="A289" t="s">
        <v>77</v>
      </c>
      <c r="B289" t="s">
        <v>144</v>
      </c>
      <c r="C289">
        <v>59</v>
      </c>
      <c r="D289">
        <v>36</v>
      </c>
      <c r="E289">
        <v>0.61009999999999998</v>
      </c>
      <c r="F289">
        <v>4</v>
      </c>
      <c r="G289" t="s">
        <v>122</v>
      </c>
    </row>
    <row r="290" spans="1:7" x14ac:dyDescent="0.2">
      <c r="A290" t="s">
        <v>77</v>
      </c>
      <c r="B290" t="s">
        <v>145</v>
      </c>
      <c r="C290">
        <v>13</v>
      </c>
      <c r="D290">
        <v>5</v>
      </c>
      <c r="E290">
        <v>0.3846</v>
      </c>
      <c r="F290">
        <v>2</v>
      </c>
      <c r="G290" t="s">
        <v>122</v>
      </c>
    </row>
    <row r="291" spans="1:7" x14ac:dyDescent="0.2">
      <c r="A291" t="s">
        <v>79</v>
      </c>
      <c r="B291" t="s">
        <v>143</v>
      </c>
      <c r="C291">
        <v>12</v>
      </c>
      <c r="D291">
        <v>10</v>
      </c>
      <c r="E291">
        <v>0.83330000000000004</v>
      </c>
      <c r="F291">
        <v>0</v>
      </c>
      <c r="G291" t="s">
        <v>122</v>
      </c>
    </row>
    <row r="292" spans="1:7" x14ac:dyDescent="0.2">
      <c r="A292" t="s">
        <v>79</v>
      </c>
      <c r="B292" t="s">
        <v>144</v>
      </c>
      <c r="C292">
        <v>13</v>
      </c>
      <c r="D292">
        <v>8</v>
      </c>
      <c r="E292">
        <v>0.61529999999999996</v>
      </c>
      <c r="F292">
        <v>0</v>
      </c>
      <c r="G292" t="s">
        <v>122</v>
      </c>
    </row>
    <row r="293" spans="1:7" x14ac:dyDescent="0.2">
      <c r="A293" t="s">
        <v>79</v>
      </c>
      <c r="B293" t="s">
        <v>145</v>
      </c>
      <c r="C293">
        <v>5</v>
      </c>
      <c r="D293">
        <v>4</v>
      </c>
      <c r="E293">
        <v>0.8</v>
      </c>
      <c r="F293">
        <v>0</v>
      </c>
      <c r="G293" t="s">
        <v>122</v>
      </c>
    </row>
    <row r="294" spans="1:7" x14ac:dyDescent="0.2">
      <c r="A294" t="s">
        <v>81</v>
      </c>
      <c r="B294" t="s">
        <v>143</v>
      </c>
      <c r="C294">
        <v>17</v>
      </c>
      <c r="D294">
        <v>14</v>
      </c>
      <c r="E294">
        <v>0.82350000000000001</v>
      </c>
      <c r="F294">
        <v>0</v>
      </c>
      <c r="G294" t="s">
        <v>122</v>
      </c>
    </row>
    <row r="295" spans="1:7" x14ac:dyDescent="0.2">
      <c r="A295" t="s">
        <v>81</v>
      </c>
      <c r="B295" t="s">
        <v>144</v>
      </c>
      <c r="C295">
        <v>21</v>
      </c>
      <c r="D295">
        <v>10</v>
      </c>
      <c r="E295">
        <v>0.47610000000000002</v>
      </c>
      <c r="F295">
        <v>0</v>
      </c>
      <c r="G295" t="s">
        <v>122</v>
      </c>
    </row>
    <row r="296" spans="1:7" x14ac:dyDescent="0.2">
      <c r="A296" t="s">
        <v>81</v>
      </c>
      <c r="B296" t="s">
        <v>145</v>
      </c>
      <c r="C296">
        <v>2</v>
      </c>
      <c r="D296">
        <v>1</v>
      </c>
      <c r="E296">
        <v>0.5</v>
      </c>
      <c r="F296">
        <v>0</v>
      </c>
      <c r="G296" t="s">
        <v>122</v>
      </c>
    </row>
    <row r="297" spans="1:7" x14ac:dyDescent="0.2">
      <c r="A297" t="s">
        <v>11</v>
      </c>
      <c r="B297" t="s">
        <v>143</v>
      </c>
      <c r="C297">
        <v>29</v>
      </c>
      <c r="D297">
        <v>23</v>
      </c>
      <c r="E297">
        <v>0.79310000000000003</v>
      </c>
      <c r="F297">
        <v>2</v>
      </c>
      <c r="G297" t="s">
        <v>1</v>
      </c>
    </row>
    <row r="298" spans="1:7" x14ac:dyDescent="0.2">
      <c r="A298" t="s">
        <v>11</v>
      </c>
      <c r="B298" t="s">
        <v>144</v>
      </c>
      <c r="C298">
        <v>25</v>
      </c>
      <c r="D298">
        <v>4</v>
      </c>
      <c r="E298">
        <v>0.16</v>
      </c>
      <c r="F298">
        <v>0</v>
      </c>
      <c r="G298" t="s">
        <v>1</v>
      </c>
    </row>
    <row r="299" spans="1:7" x14ac:dyDescent="0.2">
      <c r="A299" t="s">
        <v>11</v>
      </c>
      <c r="B299" t="s">
        <v>145</v>
      </c>
      <c r="C299">
        <v>10</v>
      </c>
      <c r="D299">
        <v>5</v>
      </c>
      <c r="E299">
        <v>0.5</v>
      </c>
      <c r="F299">
        <v>2</v>
      </c>
      <c r="G299" t="s">
        <v>1</v>
      </c>
    </row>
    <row r="300" spans="1:7" x14ac:dyDescent="0.2">
      <c r="A300" t="s">
        <v>16</v>
      </c>
      <c r="B300" t="s">
        <v>143</v>
      </c>
      <c r="C300">
        <v>15</v>
      </c>
      <c r="D300">
        <v>13</v>
      </c>
      <c r="E300">
        <v>0.86660000000000004</v>
      </c>
      <c r="F300">
        <v>2</v>
      </c>
      <c r="G300" t="s">
        <v>1</v>
      </c>
    </row>
    <row r="301" spans="1:7" x14ac:dyDescent="0.2">
      <c r="A301" t="s">
        <v>16</v>
      </c>
      <c r="B301" t="s">
        <v>144</v>
      </c>
      <c r="C301">
        <v>7</v>
      </c>
      <c r="D301">
        <v>6</v>
      </c>
      <c r="E301">
        <v>0.85709999999999997</v>
      </c>
      <c r="F301">
        <v>2</v>
      </c>
      <c r="G301" t="s">
        <v>1</v>
      </c>
    </row>
    <row r="302" spans="1:7" x14ac:dyDescent="0.2">
      <c r="A302" t="s">
        <v>16</v>
      </c>
      <c r="B302" t="s">
        <v>145</v>
      </c>
      <c r="C302">
        <v>3</v>
      </c>
      <c r="D302">
        <v>3</v>
      </c>
      <c r="E302">
        <v>1</v>
      </c>
      <c r="F302">
        <v>2</v>
      </c>
      <c r="G302" t="s">
        <v>1</v>
      </c>
    </row>
    <row r="303" spans="1:7" x14ac:dyDescent="0.2">
      <c r="A303" t="s">
        <v>17</v>
      </c>
      <c r="B303" t="s">
        <v>143</v>
      </c>
      <c r="C303">
        <v>19</v>
      </c>
      <c r="D303">
        <v>16</v>
      </c>
      <c r="E303">
        <v>0.84209999999999996</v>
      </c>
      <c r="F303">
        <v>3</v>
      </c>
      <c r="G303" t="s">
        <v>1</v>
      </c>
    </row>
    <row r="304" spans="1:7" x14ac:dyDescent="0.2">
      <c r="A304" t="s">
        <v>17</v>
      </c>
      <c r="B304" t="s">
        <v>144</v>
      </c>
      <c r="C304">
        <v>9</v>
      </c>
      <c r="D304">
        <v>6</v>
      </c>
      <c r="E304">
        <v>0.66659999999999997</v>
      </c>
      <c r="F304">
        <v>1</v>
      </c>
      <c r="G304" t="s">
        <v>1</v>
      </c>
    </row>
    <row r="305" spans="1:7" x14ac:dyDescent="0.2">
      <c r="A305" t="s">
        <v>17</v>
      </c>
      <c r="B305" t="s">
        <v>145</v>
      </c>
      <c r="C305">
        <v>13</v>
      </c>
      <c r="D305">
        <v>9</v>
      </c>
      <c r="E305">
        <v>0.69230000000000003</v>
      </c>
      <c r="F305">
        <v>1</v>
      </c>
      <c r="G305" t="s">
        <v>1</v>
      </c>
    </row>
    <row r="306" spans="1:7" x14ac:dyDescent="0.2">
      <c r="A306" t="s">
        <v>18</v>
      </c>
      <c r="B306" t="s">
        <v>143</v>
      </c>
      <c r="C306">
        <v>15</v>
      </c>
      <c r="D306">
        <v>13</v>
      </c>
      <c r="E306">
        <v>0.86660000000000004</v>
      </c>
      <c r="F306">
        <v>1</v>
      </c>
      <c r="G306" t="s">
        <v>1</v>
      </c>
    </row>
    <row r="307" spans="1:7" x14ac:dyDescent="0.2">
      <c r="A307" t="s">
        <v>18</v>
      </c>
      <c r="B307" t="s">
        <v>144</v>
      </c>
      <c r="C307">
        <v>14</v>
      </c>
      <c r="D307">
        <v>6</v>
      </c>
      <c r="E307">
        <v>0.42849999999999999</v>
      </c>
      <c r="F307">
        <v>0</v>
      </c>
      <c r="G307" t="s">
        <v>1</v>
      </c>
    </row>
    <row r="308" spans="1:7" x14ac:dyDescent="0.2">
      <c r="A308" t="s">
        <v>18</v>
      </c>
      <c r="B308" t="s">
        <v>145</v>
      </c>
      <c r="C308">
        <v>4</v>
      </c>
      <c r="D308">
        <v>3</v>
      </c>
      <c r="E308">
        <v>0.75</v>
      </c>
      <c r="F308">
        <v>0</v>
      </c>
      <c r="G308" t="s">
        <v>1</v>
      </c>
    </row>
    <row r="309" spans="1:7" x14ac:dyDescent="0.2">
      <c r="A309" t="s">
        <v>19</v>
      </c>
      <c r="B309" t="s">
        <v>143</v>
      </c>
      <c r="C309">
        <v>18</v>
      </c>
      <c r="D309">
        <v>16</v>
      </c>
      <c r="E309">
        <v>0.88880000000000003</v>
      </c>
      <c r="F309">
        <v>1</v>
      </c>
      <c r="G309" t="s">
        <v>1</v>
      </c>
    </row>
    <row r="310" spans="1:7" x14ac:dyDescent="0.2">
      <c r="A310" t="s">
        <v>19</v>
      </c>
      <c r="B310" t="s">
        <v>144</v>
      </c>
      <c r="C310">
        <v>9</v>
      </c>
      <c r="D310">
        <v>7</v>
      </c>
      <c r="E310">
        <v>0.77769999999999995</v>
      </c>
      <c r="F310">
        <v>0</v>
      </c>
      <c r="G310" t="s">
        <v>1</v>
      </c>
    </row>
    <row r="311" spans="1:7" x14ac:dyDescent="0.2">
      <c r="A311" t="s">
        <v>19</v>
      </c>
      <c r="B311" t="s">
        <v>145</v>
      </c>
      <c r="C311">
        <v>3</v>
      </c>
      <c r="D311">
        <v>1</v>
      </c>
      <c r="E311">
        <v>0.33329999999999999</v>
      </c>
      <c r="F311">
        <v>0</v>
      </c>
      <c r="G311" t="s">
        <v>1</v>
      </c>
    </row>
    <row r="312" spans="1:7" x14ac:dyDescent="0.2">
      <c r="A312" t="s">
        <v>20</v>
      </c>
      <c r="B312" t="s">
        <v>143</v>
      </c>
      <c r="C312">
        <v>28</v>
      </c>
      <c r="D312">
        <v>27</v>
      </c>
      <c r="E312">
        <v>0.96419999999999995</v>
      </c>
      <c r="F312">
        <v>1</v>
      </c>
      <c r="G312" t="s">
        <v>1</v>
      </c>
    </row>
    <row r="313" spans="1:7" x14ac:dyDescent="0.2">
      <c r="A313" t="s">
        <v>20</v>
      </c>
      <c r="B313" t="s">
        <v>144</v>
      </c>
      <c r="C313">
        <v>14</v>
      </c>
      <c r="D313">
        <v>9</v>
      </c>
      <c r="E313">
        <v>0.64280000000000004</v>
      </c>
      <c r="F313">
        <v>1</v>
      </c>
      <c r="G313" t="s">
        <v>1</v>
      </c>
    </row>
    <row r="314" spans="1:7" x14ac:dyDescent="0.2">
      <c r="A314" t="s">
        <v>20</v>
      </c>
      <c r="B314" t="s">
        <v>145</v>
      </c>
      <c r="C314">
        <v>29</v>
      </c>
      <c r="D314">
        <v>23</v>
      </c>
      <c r="E314">
        <v>0.79310000000000003</v>
      </c>
      <c r="F314">
        <v>2</v>
      </c>
      <c r="G314" t="s">
        <v>1</v>
      </c>
    </row>
    <row r="315" spans="1:7" x14ac:dyDescent="0.2">
      <c r="A315" t="s">
        <v>110</v>
      </c>
      <c r="B315" t="s">
        <v>143</v>
      </c>
      <c r="C315">
        <v>73</v>
      </c>
      <c r="D315">
        <v>69</v>
      </c>
      <c r="E315">
        <v>0.94520000000000004</v>
      </c>
      <c r="F315">
        <v>11</v>
      </c>
      <c r="G315" t="s">
        <v>1</v>
      </c>
    </row>
    <row r="316" spans="1:7" x14ac:dyDescent="0.2">
      <c r="A316" t="s">
        <v>110</v>
      </c>
      <c r="B316" t="s">
        <v>144</v>
      </c>
      <c r="C316">
        <v>41</v>
      </c>
      <c r="D316">
        <v>35</v>
      </c>
      <c r="E316">
        <v>0.85360000000000003</v>
      </c>
      <c r="F316">
        <v>13</v>
      </c>
      <c r="G316" t="s">
        <v>1</v>
      </c>
    </row>
    <row r="317" spans="1:7" x14ac:dyDescent="0.2">
      <c r="A317" t="s">
        <v>110</v>
      </c>
      <c r="B317" t="s">
        <v>145</v>
      </c>
      <c r="C317">
        <v>23</v>
      </c>
      <c r="D317">
        <v>17</v>
      </c>
      <c r="E317">
        <v>0.73909999999999998</v>
      </c>
      <c r="F317">
        <v>5</v>
      </c>
      <c r="G317" t="s">
        <v>1</v>
      </c>
    </row>
    <row r="318" spans="1:7" x14ac:dyDescent="0.2">
      <c r="A318" t="s">
        <v>21</v>
      </c>
      <c r="B318" t="s">
        <v>143</v>
      </c>
      <c r="C318">
        <v>16</v>
      </c>
      <c r="D318">
        <v>12</v>
      </c>
      <c r="E318">
        <v>0.75</v>
      </c>
      <c r="F318">
        <v>1</v>
      </c>
      <c r="G318" t="s">
        <v>1</v>
      </c>
    </row>
    <row r="319" spans="1:7" x14ac:dyDescent="0.2">
      <c r="A319" t="s">
        <v>21</v>
      </c>
      <c r="B319" t="s">
        <v>144</v>
      </c>
      <c r="C319">
        <v>19</v>
      </c>
      <c r="D319">
        <v>13</v>
      </c>
      <c r="E319">
        <v>0.68420000000000003</v>
      </c>
      <c r="F319">
        <v>0</v>
      </c>
      <c r="G319" t="s">
        <v>1</v>
      </c>
    </row>
    <row r="320" spans="1:7" x14ac:dyDescent="0.2">
      <c r="A320" t="s">
        <v>21</v>
      </c>
      <c r="B320" t="s">
        <v>145</v>
      </c>
      <c r="C320">
        <v>4</v>
      </c>
      <c r="D320">
        <v>4</v>
      </c>
      <c r="E320">
        <v>1</v>
      </c>
      <c r="F320">
        <v>0</v>
      </c>
      <c r="G320" t="s">
        <v>1</v>
      </c>
    </row>
    <row r="321" spans="1:7" x14ac:dyDescent="0.2">
      <c r="A321" t="s">
        <v>22</v>
      </c>
      <c r="B321" t="s">
        <v>143</v>
      </c>
      <c r="C321">
        <v>70</v>
      </c>
      <c r="D321">
        <v>65</v>
      </c>
      <c r="E321">
        <v>0.92849999999999999</v>
      </c>
      <c r="F321">
        <v>12</v>
      </c>
      <c r="G321" t="s">
        <v>1</v>
      </c>
    </row>
    <row r="322" spans="1:7" x14ac:dyDescent="0.2">
      <c r="A322" t="s">
        <v>22</v>
      </c>
      <c r="B322" t="s">
        <v>144</v>
      </c>
      <c r="C322">
        <v>38</v>
      </c>
      <c r="D322">
        <v>26</v>
      </c>
      <c r="E322">
        <v>0.68420000000000003</v>
      </c>
      <c r="F322">
        <v>2</v>
      </c>
      <c r="G322" t="s">
        <v>1</v>
      </c>
    </row>
    <row r="323" spans="1:7" x14ac:dyDescent="0.2">
      <c r="A323" t="s">
        <v>22</v>
      </c>
      <c r="B323" t="s">
        <v>145</v>
      </c>
      <c r="C323">
        <v>59</v>
      </c>
      <c r="D323">
        <v>43</v>
      </c>
      <c r="E323">
        <v>0.7288</v>
      </c>
      <c r="F323">
        <v>10</v>
      </c>
      <c r="G323" t="s">
        <v>1</v>
      </c>
    </row>
    <row r="324" spans="1:7" x14ac:dyDescent="0.2">
      <c r="A324" t="s">
        <v>23</v>
      </c>
      <c r="B324" t="s">
        <v>143</v>
      </c>
      <c r="C324">
        <v>52</v>
      </c>
      <c r="D324">
        <v>51</v>
      </c>
      <c r="E324">
        <v>0.98070000000000002</v>
      </c>
      <c r="F324">
        <v>0</v>
      </c>
      <c r="G324" t="s">
        <v>1</v>
      </c>
    </row>
    <row r="325" spans="1:7" x14ac:dyDescent="0.2">
      <c r="A325" t="s">
        <v>23</v>
      </c>
      <c r="B325" t="s">
        <v>144</v>
      </c>
      <c r="C325">
        <v>58</v>
      </c>
      <c r="D325">
        <v>44</v>
      </c>
      <c r="E325">
        <v>0.75860000000000005</v>
      </c>
      <c r="F325">
        <v>0</v>
      </c>
      <c r="G325" t="s">
        <v>1</v>
      </c>
    </row>
    <row r="326" spans="1:7" x14ac:dyDescent="0.2">
      <c r="A326" t="s">
        <v>23</v>
      </c>
      <c r="B326" t="s">
        <v>145</v>
      </c>
      <c r="C326">
        <v>62</v>
      </c>
      <c r="D326">
        <v>43</v>
      </c>
      <c r="E326">
        <v>0.69350000000000001</v>
      </c>
      <c r="F326">
        <v>0</v>
      </c>
      <c r="G326" t="s">
        <v>1</v>
      </c>
    </row>
    <row r="327" spans="1:7" x14ac:dyDescent="0.2">
      <c r="A327" t="s">
        <v>24</v>
      </c>
      <c r="B327" t="s">
        <v>143</v>
      </c>
      <c r="C327">
        <v>36</v>
      </c>
      <c r="D327">
        <v>29</v>
      </c>
      <c r="E327">
        <v>0.80549999999999999</v>
      </c>
      <c r="F327">
        <v>5</v>
      </c>
      <c r="G327" t="s">
        <v>1</v>
      </c>
    </row>
    <row r="328" spans="1:7" x14ac:dyDescent="0.2">
      <c r="A328" t="s">
        <v>24</v>
      </c>
      <c r="B328" t="s">
        <v>144</v>
      </c>
      <c r="C328">
        <v>13</v>
      </c>
      <c r="D328">
        <v>7</v>
      </c>
      <c r="E328">
        <v>0.53839999999999999</v>
      </c>
      <c r="F328">
        <v>1</v>
      </c>
      <c r="G328" t="s">
        <v>1</v>
      </c>
    </row>
    <row r="329" spans="1:7" x14ac:dyDescent="0.2">
      <c r="A329" t="s">
        <v>24</v>
      </c>
      <c r="B329" t="s">
        <v>145</v>
      </c>
      <c r="C329">
        <v>12</v>
      </c>
      <c r="D329">
        <v>9</v>
      </c>
      <c r="E329">
        <v>0.75</v>
      </c>
      <c r="F329">
        <v>0</v>
      </c>
      <c r="G329" t="s">
        <v>1</v>
      </c>
    </row>
    <row r="330" spans="1:7" x14ac:dyDescent="0.2">
      <c r="A330" t="s">
        <v>25</v>
      </c>
      <c r="B330" t="s">
        <v>143</v>
      </c>
      <c r="C330">
        <v>78</v>
      </c>
      <c r="D330">
        <v>72</v>
      </c>
      <c r="E330">
        <v>0.92300000000000004</v>
      </c>
      <c r="F330">
        <v>9</v>
      </c>
      <c r="G330" t="s">
        <v>1</v>
      </c>
    </row>
    <row r="331" spans="1:7" x14ac:dyDescent="0.2">
      <c r="A331" t="s">
        <v>25</v>
      </c>
      <c r="B331" t="s">
        <v>144</v>
      </c>
      <c r="C331">
        <v>50</v>
      </c>
      <c r="D331">
        <v>36</v>
      </c>
      <c r="E331">
        <v>0.72</v>
      </c>
      <c r="F331">
        <v>5</v>
      </c>
      <c r="G331" t="s">
        <v>1</v>
      </c>
    </row>
    <row r="332" spans="1:7" x14ac:dyDescent="0.2">
      <c r="A332" t="s">
        <v>25</v>
      </c>
      <c r="B332" t="s">
        <v>145</v>
      </c>
      <c r="C332">
        <v>35</v>
      </c>
      <c r="D332">
        <v>21</v>
      </c>
      <c r="E332">
        <v>0.6</v>
      </c>
      <c r="F332">
        <v>3</v>
      </c>
      <c r="G332" t="s">
        <v>1</v>
      </c>
    </row>
    <row r="333" spans="1:7" x14ac:dyDescent="0.2">
      <c r="A333" t="s">
        <v>26</v>
      </c>
      <c r="B333" t="s">
        <v>143</v>
      </c>
      <c r="C333">
        <v>84</v>
      </c>
      <c r="D333">
        <v>82</v>
      </c>
      <c r="E333">
        <v>0.97609999999999997</v>
      </c>
      <c r="F333">
        <v>18</v>
      </c>
      <c r="G333" t="s">
        <v>1</v>
      </c>
    </row>
    <row r="334" spans="1:7" x14ac:dyDescent="0.2">
      <c r="A334" t="s">
        <v>26</v>
      </c>
      <c r="B334" t="s">
        <v>144</v>
      </c>
      <c r="C334">
        <v>47</v>
      </c>
      <c r="D334">
        <v>38</v>
      </c>
      <c r="E334">
        <v>0.8085</v>
      </c>
      <c r="F334">
        <v>7</v>
      </c>
      <c r="G334" t="s">
        <v>1</v>
      </c>
    </row>
    <row r="335" spans="1:7" x14ac:dyDescent="0.2">
      <c r="A335" t="s">
        <v>26</v>
      </c>
      <c r="B335" t="s">
        <v>145</v>
      </c>
      <c r="C335">
        <v>46</v>
      </c>
      <c r="D335">
        <v>42</v>
      </c>
      <c r="E335">
        <v>0.91300000000000003</v>
      </c>
      <c r="F335">
        <v>5</v>
      </c>
      <c r="G335" t="s">
        <v>1</v>
      </c>
    </row>
    <row r="336" spans="1:7" x14ac:dyDescent="0.2">
      <c r="A336" t="s">
        <v>123</v>
      </c>
      <c r="B336" t="s">
        <v>143</v>
      </c>
      <c r="C336">
        <v>19</v>
      </c>
      <c r="D336">
        <v>15</v>
      </c>
      <c r="E336">
        <v>0.78939999999999999</v>
      </c>
      <c r="F336">
        <v>1</v>
      </c>
      <c r="G336" t="s">
        <v>1</v>
      </c>
    </row>
    <row r="337" spans="1:7" x14ac:dyDescent="0.2">
      <c r="A337" t="s">
        <v>123</v>
      </c>
      <c r="B337" t="s">
        <v>144</v>
      </c>
      <c r="C337">
        <v>1</v>
      </c>
      <c r="D337">
        <v>0</v>
      </c>
      <c r="E337">
        <v>0</v>
      </c>
      <c r="F337">
        <v>0</v>
      </c>
      <c r="G337" t="s">
        <v>1</v>
      </c>
    </row>
    <row r="338" spans="1:7" x14ac:dyDescent="0.2">
      <c r="A338" t="s">
        <v>123</v>
      </c>
      <c r="B338" t="s">
        <v>145</v>
      </c>
      <c r="C338">
        <v>2</v>
      </c>
      <c r="D338">
        <v>1</v>
      </c>
      <c r="E338">
        <v>0.5</v>
      </c>
      <c r="F338">
        <v>0</v>
      </c>
      <c r="G338" t="s">
        <v>1</v>
      </c>
    </row>
    <row r="339" spans="1:7" x14ac:dyDescent="0.2">
      <c r="A339" t="s">
        <v>27</v>
      </c>
      <c r="B339" t="s">
        <v>143</v>
      </c>
      <c r="C339">
        <v>137</v>
      </c>
      <c r="D339">
        <v>127</v>
      </c>
      <c r="E339">
        <v>0.92700000000000005</v>
      </c>
      <c r="F339">
        <v>26</v>
      </c>
      <c r="G339" t="s">
        <v>1</v>
      </c>
    </row>
    <row r="340" spans="1:7" x14ac:dyDescent="0.2">
      <c r="A340" t="s">
        <v>27</v>
      </c>
      <c r="B340" t="s">
        <v>144</v>
      </c>
      <c r="C340">
        <v>49</v>
      </c>
      <c r="D340">
        <v>38</v>
      </c>
      <c r="E340">
        <v>0.77549999999999997</v>
      </c>
      <c r="F340">
        <v>4</v>
      </c>
      <c r="G340" t="s">
        <v>1</v>
      </c>
    </row>
    <row r="341" spans="1:7" x14ac:dyDescent="0.2">
      <c r="A341" t="s">
        <v>27</v>
      </c>
      <c r="B341" t="s">
        <v>145</v>
      </c>
      <c r="C341">
        <v>12</v>
      </c>
      <c r="D341">
        <v>10</v>
      </c>
      <c r="E341">
        <v>0.83330000000000004</v>
      </c>
      <c r="F341">
        <v>4</v>
      </c>
      <c r="G341" t="s">
        <v>1</v>
      </c>
    </row>
    <row r="342" spans="1:7" x14ac:dyDescent="0.2">
      <c r="A342" t="s">
        <v>28</v>
      </c>
      <c r="B342" t="s">
        <v>143</v>
      </c>
      <c r="C342">
        <v>51</v>
      </c>
      <c r="D342">
        <v>42</v>
      </c>
      <c r="E342">
        <v>0.82350000000000001</v>
      </c>
      <c r="F342">
        <v>6</v>
      </c>
      <c r="G342" t="s">
        <v>1</v>
      </c>
    </row>
    <row r="343" spans="1:7" x14ac:dyDescent="0.2">
      <c r="A343" t="s">
        <v>28</v>
      </c>
      <c r="B343" t="s">
        <v>144</v>
      </c>
      <c r="C343">
        <v>86</v>
      </c>
      <c r="D343">
        <v>46</v>
      </c>
      <c r="E343">
        <v>0.53480000000000005</v>
      </c>
      <c r="F343">
        <v>8</v>
      </c>
      <c r="G343" t="s">
        <v>1</v>
      </c>
    </row>
    <row r="344" spans="1:7" x14ac:dyDescent="0.2">
      <c r="A344" t="s">
        <v>28</v>
      </c>
      <c r="B344" t="s">
        <v>145</v>
      </c>
      <c r="C344">
        <v>80</v>
      </c>
      <c r="D344">
        <v>45</v>
      </c>
      <c r="E344">
        <v>0.5625</v>
      </c>
      <c r="F344">
        <v>5</v>
      </c>
      <c r="G344" t="s">
        <v>1</v>
      </c>
    </row>
    <row r="345" spans="1:7" x14ac:dyDescent="0.2">
      <c r="A345" t="s">
        <v>29</v>
      </c>
      <c r="B345" t="s">
        <v>143</v>
      </c>
      <c r="C345">
        <v>19</v>
      </c>
      <c r="D345">
        <v>16</v>
      </c>
      <c r="E345">
        <v>0.84209999999999996</v>
      </c>
      <c r="F345">
        <v>0</v>
      </c>
      <c r="G345" t="s">
        <v>1</v>
      </c>
    </row>
    <row r="346" spans="1:7" x14ac:dyDescent="0.2">
      <c r="A346" t="s">
        <v>29</v>
      </c>
      <c r="B346" t="s">
        <v>144</v>
      </c>
      <c r="C346">
        <v>5</v>
      </c>
      <c r="D346">
        <v>3</v>
      </c>
      <c r="E346">
        <v>0.6</v>
      </c>
      <c r="F346">
        <v>0</v>
      </c>
      <c r="G346" t="s">
        <v>1</v>
      </c>
    </row>
    <row r="347" spans="1:7" x14ac:dyDescent="0.2">
      <c r="A347" t="s">
        <v>29</v>
      </c>
      <c r="B347" t="s">
        <v>145</v>
      </c>
      <c r="C347">
        <v>4</v>
      </c>
      <c r="D347">
        <v>1</v>
      </c>
      <c r="E347">
        <v>0.25</v>
      </c>
      <c r="F347">
        <v>0</v>
      </c>
      <c r="G347" t="s">
        <v>1</v>
      </c>
    </row>
    <row r="348" spans="1:7" x14ac:dyDescent="0.2">
      <c r="A348" t="s">
        <v>30</v>
      </c>
      <c r="B348" t="s">
        <v>143</v>
      </c>
      <c r="C348">
        <v>8</v>
      </c>
      <c r="D348">
        <v>2</v>
      </c>
      <c r="E348">
        <v>0.25</v>
      </c>
      <c r="F348">
        <v>0</v>
      </c>
      <c r="G348" t="s">
        <v>1</v>
      </c>
    </row>
    <row r="349" spans="1:7" x14ac:dyDescent="0.2">
      <c r="A349" t="s">
        <v>30</v>
      </c>
      <c r="B349" t="s">
        <v>144</v>
      </c>
      <c r="C349">
        <v>9</v>
      </c>
      <c r="D349">
        <v>7</v>
      </c>
      <c r="E349">
        <v>0.77769999999999995</v>
      </c>
      <c r="F349">
        <v>1</v>
      </c>
      <c r="G349" t="s">
        <v>1</v>
      </c>
    </row>
    <row r="350" spans="1:7" x14ac:dyDescent="0.2">
      <c r="A350" t="s">
        <v>30</v>
      </c>
      <c r="B350" t="s">
        <v>145</v>
      </c>
      <c r="C350">
        <v>15</v>
      </c>
      <c r="D350">
        <v>8</v>
      </c>
      <c r="E350">
        <v>0.5333</v>
      </c>
      <c r="F350">
        <v>1</v>
      </c>
      <c r="G350" t="s">
        <v>1</v>
      </c>
    </row>
    <row r="351" spans="1:7" x14ac:dyDescent="0.2">
      <c r="A351" t="s">
        <v>31</v>
      </c>
      <c r="B351" t="s">
        <v>143</v>
      </c>
      <c r="C351">
        <v>46</v>
      </c>
      <c r="D351">
        <v>40</v>
      </c>
      <c r="E351">
        <v>0.86950000000000005</v>
      </c>
      <c r="F351">
        <v>11</v>
      </c>
      <c r="G351" t="s">
        <v>1</v>
      </c>
    </row>
    <row r="352" spans="1:7" x14ac:dyDescent="0.2">
      <c r="A352" t="s">
        <v>31</v>
      </c>
      <c r="B352" t="s">
        <v>144</v>
      </c>
      <c r="C352">
        <v>41</v>
      </c>
      <c r="D352">
        <v>13</v>
      </c>
      <c r="E352">
        <v>0.317</v>
      </c>
      <c r="F352">
        <v>0</v>
      </c>
      <c r="G352" t="s">
        <v>1</v>
      </c>
    </row>
    <row r="353" spans="1:7" x14ac:dyDescent="0.2">
      <c r="A353" t="s">
        <v>31</v>
      </c>
      <c r="B353" t="s">
        <v>145</v>
      </c>
      <c r="C353">
        <v>23</v>
      </c>
      <c r="D353">
        <v>10</v>
      </c>
      <c r="E353">
        <v>0.43469999999999998</v>
      </c>
      <c r="F353">
        <v>1</v>
      </c>
      <c r="G353" t="s">
        <v>1</v>
      </c>
    </row>
    <row r="354" spans="1:7" x14ac:dyDescent="0.2">
      <c r="A354" t="s">
        <v>32</v>
      </c>
      <c r="B354" t="s">
        <v>143</v>
      </c>
      <c r="C354">
        <v>38</v>
      </c>
      <c r="D354">
        <v>35</v>
      </c>
      <c r="E354">
        <v>0.92100000000000004</v>
      </c>
      <c r="F354">
        <v>3</v>
      </c>
      <c r="G354" t="s">
        <v>1</v>
      </c>
    </row>
    <row r="355" spans="1:7" x14ac:dyDescent="0.2">
      <c r="A355" t="s">
        <v>32</v>
      </c>
      <c r="B355" t="s">
        <v>144</v>
      </c>
      <c r="C355">
        <v>41</v>
      </c>
      <c r="D355">
        <v>32</v>
      </c>
      <c r="E355">
        <v>0.78039999999999998</v>
      </c>
      <c r="F355">
        <v>1</v>
      </c>
      <c r="G355" t="s">
        <v>1</v>
      </c>
    </row>
    <row r="356" spans="1:7" x14ac:dyDescent="0.2">
      <c r="A356" t="s">
        <v>32</v>
      </c>
      <c r="B356" t="s">
        <v>145</v>
      </c>
      <c r="C356">
        <v>18</v>
      </c>
      <c r="D356">
        <v>13</v>
      </c>
      <c r="E356">
        <v>0.72219999999999995</v>
      </c>
      <c r="F356">
        <v>4</v>
      </c>
      <c r="G356" t="s">
        <v>1</v>
      </c>
    </row>
    <row r="357" spans="1:7" x14ac:dyDescent="0.2">
      <c r="A357" t="s">
        <v>33</v>
      </c>
      <c r="B357" t="s">
        <v>143</v>
      </c>
      <c r="C357">
        <v>35</v>
      </c>
      <c r="D357">
        <v>25</v>
      </c>
      <c r="E357">
        <v>0.71419999999999995</v>
      </c>
      <c r="F357">
        <v>5</v>
      </c>
      <c r="G357" t="s">
        <v>1</v>
      </c>
    </row>
    <row r="358" spans="1:7" x14ac:dyDescent="0.2">
      <c r="A358" t="s">
        <v>33</v>
      </c>
      <c r="B358" t="s">
        <v>144</v>
      </c>
      <c r="C358">
        <v>19</v>
      </c>
      <c r="D358">
        <v>16</v>
      </c>
      <c r="E358">
        <v>0.84209999999999996</v>
      </c>
      <c r="F358">
        <v>0</v>
      </c>
      <c r="G358" t="s">
        <v>1</v>
      </c>
    </row>
    <row r="359" spans="1:7" x14ac:dyDescent="0.2">
      <c r="A359" t="s">
        <v>33</v>
      </c>
      <c r="B359" t="s">
        <v>145</v>
      </c>
      <c r="C359">
        <v>6</v>
      </c>
      <c r="D359">
        <v>5</v>
      </c>
      <c r="E359">
        <v>0.83330000000000004</v>
      </c>
      <c r="F359">
        <v>0</v>
      </c>
      <c r="G359" t="s">
        <v>1</v>
      </c>
    </row>
    <row r="360" spans="1:7" x14ac:dyDescent="0.2">
      <c r="A360" t="s">
        <v>34</v>
      </c>
      <c r="B360" t="s">
        <v>143</v>
      </c>
      <c r="C360">
        <v>17</v>
      </c>
      <c r="D360">
        <v>15</v>
      </c>
      <c r="E360">
        <v>0.88229999999999997</v>
      </c>
      <c r="F360">
        <v>4</v>
      </c>
      <c r="G360" t="s">
        <v>1</v>
      </c>
    </row>
    <row r="361" spans="1:7" x14ac:dyDescent="0.2">
      <c r="A361" t="s">
        <v>34</v>
      </c>
      <c r="B361" t="s">
        <v>144</v>
      </c>
      <c r="C361">
        <v>7</v>
      </c>
      <c r="D361">
        <v>1</v>
      </c>
      <c r="E361">
        <v>0.14280000000000001</v>
      </c>
      <c r="F361">
        <v>0</v>
      </c>
      <c r="G361" t="s">
        <v>1</v>
      </c>
    </row>
    <row r="362" spans="1:7" x14ac:dyDescent="0.2">
      <c r="A362" t="s">
        <v>34</v>
      </c>
      <c r="B362" t="s">
        <v>145</v>
      </c>
      <c r="C362">
        <v>10</v>
      </c>
      <c r="D362">
        <v>1</v>
      </c>
      <c r="E362">
        <v>0.1</v>
      </c>
      <c r="F362">
        <v>0</v>
      </c>
      <c r="G362" t="s">
        <v>1</v>
      </c>
    </row>
    <row r="363" spans="1:7" x14ac:dyDescent="0.2">
      <c r="A363" t="s">
        <v>35</v>
      </c>
      <c r="B363" t="s">
        <v>143</v>
      </c>
      <c r="C363">
        <v>31</v>
      </c>
      <c r="D363">
        <v>30</v>
      </c>
      <c r="E363">
        <v>0.9677</v>
      </c>
      <c r="F363">
        <v>2</v>
      </c>
      <c r="G363" t="s">
        <v>1</v>
      </c>
    </row>
    <row r="364" spans="1:7" x14ac:dyDescent="0.2">
      <c r="A364" t="s">
        <v>35</v>
      </c>
      <c r="B364" t="s">
        <v>144</v>
      </c>
      <c r="C364">
        <v>12</v>
      </c>
      <c r="D364">
        <v>7</v>
      </c>
      <c r="E364">
        <v>0.58330000000000004</v>
      </c>
      <c r="F364">
        <v>2</v>
      </c>
      <c r="G364" t="s">
        <v>1</v>
      </c>
    </row>
    <row r="365" spans="1:7" x14ac:dyDescent="0.2">
      <c r="A365" t="s">
        <v>35</v>
      </c>
      <c r="B365" t="s">
        <v>145</v>
      </c>
      <c r="C365">
        <v>9</v>
      </c>
      <c r="D365">
        <v>8</v>
      </c>
      <c r="E365">
        <v>0.88880000000000003</v>
      </c>
      <c r="F365">
        <v>1</v>
      </c>
      <c r="G365" t="s">
        <v>1</v>
      </c>
    </row>
    <row r="366" spans="1:7" x14ac:dyDescent="0.2">
      <c r="A366" t="s">
        <v>36</v>
      </c>
      <c r="B366" t="s">
        <v>143</v>
      </c>
      <c r="C366">
        <v>129</v>
      </c>
      <c r="D366">
        <v>112</v>
      </c>
      <c r="E366">
        <v>0.86819999999999997</v>
      </c>
      <c r="F366">
        <v>37</v>
      </c>
      <c r="G366" t="s">
        <v>1</v>
      </c>
    </row>
    <row r="367" spans="1:7" x14ac:dyDescent="0.2">
      <c r="A367" t="s">
        <v>36</v>
      </c>
      <c r="B367" t="s">
        <v>144</v>
      </c>
      <c r="C367">
        <v>109</v>
      </c>
      <c r="D367">
        <v>72</v>
      </c>
      <c r="E367">
        <v>0.66049999999999998</v>
      </c>
      <c r="F367">
        <v>10</v>
      </c>
      <c r="G367" t="s">
        <v>1</v>
      </c>
    </row>
    <row r="368" spans="1:7" x14ac:dyDescent="0.2">
      <c r="A368" t="s">
        <v>36</v>
      </c>
      <c r="B368" t="s">
        <v>145</v>
      </c>
      <c r="C368">
        <v>25</v>
      </c>
      <c r="D368">
        <v>20</v>
      </c>
      <c r="E368">
        <v>0.8</v>
      </c>
      <c r="F368">
        <v>1</v>
      </c>
      <c r="G368" t="s">
        <v>1</v>
      </c>
    </row>
    <row r="369" spans="1:7" x14ac:dyDescent="0.2">
      <c r="A369" t="s">
        <v>37</v>
      </c>
      <c r="B369" t="s">
        <v>143</v>
      </c>
      <c r="C369">
        <v>31</v>
      </c>
      <c r="D369">
        <v>28</v>
      </c>
      <c r="E369">
        <v>0.9032</v>
      </c>
      <c r="F369">
        <v>4</v>
      </c>
      <c r="G369" t="s">
        <v>1</v>
      </c>
    </row>
    <row r="370" spans="1:7" x14ac:dyDescent="0.2">
      <c r="A370" t="s">
        <v>37</v>
      </c>
      <c r="B370" t="s">
        <v>144</v>
      </c>
      <c r="C370">
        <v>32</v>
      </c>
      <c r="D370">
        <v>18</v>
      </c>
      <c r="E370">
        <v>0.5625</v>
      </c>
      <c r="F370">
        <v>2</v>
      </c>
      <c r="G370" t="s">
        <v>1</v>
      </c>
    </row>
    <row r="371" spans="1:7" x14ac:dyDescent="0.2">
      <c r="A371" t="s">
        <v>37</v>
      </c>
      <c r="B371" t="s">
        <v>145</v>
      </c>
      <c r="C371">
        <v>34</v>
      </c>
      <c r="D371">
        <v>32</v>
      </c>
      <c r="E371">
        <v>0.94110000000000005</v>
      </c>
      <c r="F371">
        <v>6</v>
      </c>
      <c r="G371" t="s">
        <v>1</v>
      </c>
    </row>
    <row r="372" spans="1:7" x14ac:dyDescent="0.2">
      <c r="A372" t="s">
        <v>39</v>
      </c>
      <c r="B372" t="s">
        <v>143</v>
      </c>
      <c r="C372">
        <v>74</v>
      </c>
      <c r="D372">
        <v>64</v>
      </c>
      <c r="E372">
        <v>0.86480000000000001</v>
      </c>
      <c r="F372">
        <v>11</v>
      </c>
      <c r="G372" t="s">
        <v>1</v>
      </c>
    </row>
    <row r="373" spans="1:7" x14ac:dyDescent="0.2">
      <c r="A373" t="s">
        <v>39</v>
      </c>
      <c r="B373" t="s">
        <v>144</v>
      </c>
      <c r="C373">
        <v>69</v>
      </c>
      <c r="D373">
        <v>46</v>
      </c>
      <c r="E373">
        <v>0.66659999999999997</v>
      </c>
      <c r="F373">
        <v>8</v>
      </c>
      <c r="G373" t="s">
        <v>1</v>
      </c>
    </row>
    <row r="374" spans="1:7" x14ac:dyDescent="0.2">
      <c r="A374" t="s">
        <v>39</v>
      </c>
      <c r="B374" t="s">
        <v>145</v>
      </c>
      <c r="C374">
        <v>22</v>
      </c>
      <c r="D374">
        <v>18</v>
      </c>
      <c r="E374">
        <v>0.81810000000000005</v>
      </c>
      <c r="F374">
        <v>5</v>
      </c>
      <c r="G374" t="s">
        <v>1</v>
      </c>
    </row>
    <row r="375" spans="1:7" x14ac:dyDescent="0.2">
      <c r="A375" t="s">
        <v>38</v>
      </c>
      <c r="B375" t="s">
        <v>143</v>
      </c>
      <c r="C375">
        <v>71</v>
      </c>
      <c r="D375">
        <v>61</v>
      </c>
      <c r="E375">
        <v>0.85909999999999997</v>
      </c>
      <c r="F375">
        <v>3</v>
      </c>
      <c r="G375" t="s">
        <v>1</v>
      </c>
    </row>
    <row r="376" spans="1:7" x14ac:dyDescent="0.2">
      <c r="A376" t="s">
        <v>38</v>
      </c>
      <c r="B376" t="s">
        <v>144</v>
      </c>
      <c r="C376">
        <v>118</v>
      </c>
      <c r="D376">
        <v>93</v>
      </c>
      <c r="E376">
        <v>0.78810000000000002</v>
      </c>
      <c r="F376">
        <v>27</v>
      </c>
      <c r="G376" t="s">
        <v>1</v>
      </c>
    </row>
    <row r="377" spans="1:7" x14ac:dyDescent="0.2">
      <c r="A377" t="s">
        <v>38</v>
      </c>
      <c r="B377" t="s">
        <v>145</v>
      </c>
      <c r="C377">
        <v>36</v>
      </c>
      <c r="D377">
        <v>31</v>
      </c>
      <c r="E377">
        <v>0.86109999999999998</v>
      </c>
      <c r="F377">
        <v>8</v>
      </c>
      <c r="G377" t="s">
        <v>1</v>
      </c>
    </row>
    <row r="378" spans="1:7" x14ac:dyDescent="0.2">
      <c r="A378" t="s">
        <v>40</v>
      </c>
      <c r="B378" t="s">
        <v>143</v>
      </c>
      <c r="C378">
        <v>14</v>
      </c>
      <c r="D378">
        <v>13</v>
      </c>
      <c r="E378">
        <v>0.92849999999999999</v>
      </c>
      <c r="F378">
        <v>2</v>
      </c>
      <c r="G378" t="s">
        <v>1</v>
      </c>
    </row>
    <row r="379" spans="1:7" x14ac:dyDescent="0.2">
      <c r="A379" t="s">
        <v>40</v>
      </c>
      <c r="B379" t="s">
        <v>144</v>
      </c>
      <c r="C379">
        <v>4</v>
      </c>
      <c r="D379">
        <v>3</v>
      </c>
      <c r="E379">
        <v>0.75</v>
      </c>
      <c r="F379">
        <v>0</v>
      </c>
      <c r="G379" t="s">
        <v>1</v>
      </c>
    </row>
    <row r="380" spans="1:7" x14ac:dyDescent="0.2">
      <c r="A380" t="s">
        <v>40</v>
      </c>
      <c r="B380" t="s">
        <v>145</v>
      </c>
      <c r="C380">
        <v>1</v>
      </c>
      <c r="D380">
        <v>0</v>
      </c>
      <c r="E380">
        <v>0</v>
      </c>
      <c r="F380">
        <v>0</v>
      </c>
      <c r="G380" t="s">
        <v>1</v>
      </c>
    </row>
    <row r="381" spans="1:7" x14ac:dyDescent="0.2">
      <c r="A381" t="s">
        <v>44</v>
      </c>
      <c r="B381" t="s">
        <v>143</v>
      </c>
      <c r="C381">
        <v>14</v>
      </c>
      <c r="D381">
        <v>14</v>
      </c>
      <c r="E381">
        <v>1</v>
      </c>
      <c r="F381">
        <v>0</v>
      </c>
      <c r="G381" t="s">
        <v>1</v>
      </c>
    </row>
    <row r="382" spans="1:7" x14ac:dyDescent="0.2">
      <c r="A382" t="s">
        <v>44</v>
      </c>
      <c r="B382" t="s">
        <v>144</v>
      </c>
      <c r="C382">
        <v>8</v>
      </c>
      <c r="D382">
        <v>6</v>
      </c>
      <c r="E382">
        <v>0.75</v>
      </c>
      <c r="F382">
        <v>0</v>
      </c>
      <c r="G382" t="s">
        <v>1</v>
      </c>
    </row>
    <row r="383" spans="1:7" x14ac:dyDescent="0.2">
      <c r="A383" t="s">
        <v>44</v>
      </c>
      <c r="B383" t="s">
        <v>145</v>
      </c>
      <c r="C383">
        <v>10</v>
      </c>
      <c r="D383">
        <v>7</v>
      </c>
      <c r="E383">
        <v>0.7</v>
      </c>
      <c r="F383">
        <v>0</v>
      </c>
      <c r="G383" t="s">
        <v>1</v>
      </c>
    </row>
    <row r="384" spans="1:7" x14ac:dyDescent="0.2">
      <c r="A384" t="s">
        <v>45</v>
      </c>
      <c r="B384" t="s">
        <v>143</v>
      </c>
      <c r="C384">
        <v>3</v>
      </c>
      <c r="D384">
        <v>2</v>
      </c>
      <c r="E384">
        <v>0.66659999999999997</v>
      </c>
      <c r="F384">
        <v>0</v>
      </c>
      <c r="G384" t="s">
        <v>1</v>
      </c>
    </row>
    <row r="385" spans="1:7" x14ac:dyDescent="0.2">
      <c r="A385" t="s">
        <v>45</v>
      </c>
      <c r="B385" t="s">
        <v>144</v>
      </c>
      <c r="C385">
        <v>2</v>
      </c>
      <c r="D385">
        <v>1</v>
      </c>
      <c r="E385">
        <v>0.5</v>
      </c>
      <c r="F385">
        <v>0</v>
      </c>
      <c r="G385" t="s">
        <v>1</v>
      </c>
    </row>
    <row r="386" spans="1:7" x14ac:dyDescent="0.2">
      <c r="A386" t="s">
        <v>45</v>
      </c>
      <c r="B386" t="s">
        <v>145</v>
      </c>
      <c r="C386">
        <v>1</v>
      </c>
      <c r="D386">
        <v>1</v>
      </c>
      <c r="E386">
        <v>1</v>
      </c>
      <c r="F386">
        <v>0</v>
      </c>
      <c r="G386" t="s">
        <v>1</v>
      </c>
    </row>
    <row r="387" spans="1:7" x14ac:dyDescent="0.2">
      <c r="A387" t="s">
        <v>48</v>
      </c>
      <c r="B387" t="s">
        <v>143</v>
      </c>
      <c r="C387">
        <v>7</v>
      </c>
      <c r="D387">
        <v>6</v>
      </c>
      <c r="E387">
        <v>0.85709999999999997</v>
      </c>
      <c r="F387">
        <v>1</v>
      </c>
      <c r="G387" t="s">
        <v>1</v>
      </c>
    </row>
    <row r="388" spans="1:7" x14ac:dyDescent="0.2">
      <c r="A388" t="s">
        <v>48</v>
      </c>
      <c r="B388" t="s">
        <v>144</v>
      </c>
      <c r="C388">
        <v>4</v>
      </c>
      <c r="D388">
        <v>4</v>
      </c>
      <c r="E388">
        <v>1</v>
      </c>
      <c r="F388">
        <v>0</v>
      </c>
      <c r="G388" t="s">
        <v>1</v>
      </c>
    </row>
    <row r="389" spans="1:7" x14ac:dyDescent="0.2">
      <c r="A389" t="s">
        <v>48</v>
      </c>
      <c r="B389" t="s">
        <v>145</v>
      </c>
      <c r="C389">
        <v>4</v>
      </c>
      <c r="D389">
        <v>2</v>
      </c>
      <c r="E389">
        <v>0.5</v>
      </c>
      <c r="F389">
        <v>0</v>
      </c>
      <c r="G389" t="s">
        <v>1</v>
      </c>
    </row>
    <row r="390" spans="1:7" x14ac:dyDescent="0.2">
      <c r="A390" t="s">
        <v>53</v>
      </c>
      <c r="B390" t="s">
        <v>143</v>
      </c>
      <c r="C390">
        <v>10</v>
      </c>
      <c r="D390">
        <v>8</v>
      </c>
      <c r="E390">
        <v>0.8</v>
      </c>
      <c r="F390">
        <v>0</v>
      </c>
      <c r="G390" t="s">
        <v>1</v>
      </c>
    </row>
    <row r="391" spans="1:7" x14ac:dyDescent="0.2">
      <c r="A391" t="s">
        <v>53</v>
      </c>
      <c r="B391" t="s">
        <v>144</v>
      </c>
      <c r="C391">
        <v>4</v>
      </c>
      <c r="D391">
        <v>3</v>
      </c>
      <c r="E391">
        <v>0.75</v>
      </c>
      <c r="F391">
        <v>0</v>
      </c>
      <c r="G391" t="s">
        <v>1</v>
      </c>
    </row>
    <row r="392" spans="1:7" x14ac:dyDescent="0.2">
      <c r="A392" t="s">
        <v>53</v>
      </c>
      <c r="B392" t="s">
        <v>145</v>
      </c>
      <c r="C392">
        <v>4</v>
      </c>
      <c r="D392">
        <v>4</v>
      </c>
      <c r="E392">
        <v>1</v>
      </c>
      <c r="F392">
        <v>0</v>
      </c>
      <c r="G392" t="s">
        <v>1</v>
      </c>
    </row>
    <row r="393" spans="1:7" x14ac:dyDescent="0.2">
      <c r="A393" t="s">
        <v>58</v>
      </c>
      <c r="B393" t="s">
        <v>143</v>
      </c>
      <c r="C393">
        <v>27</v>
      </c>
      <c r="D393">
        <v>20</v>
      </c>
      <c r="E393">
        <v>0.74070000000000003</v>
      </c>
      <c r="F393">
        <v>3</v>
      </c>
      <c r="G393" t="s">
        <v>1</v>
      </c>
    </row>
    <row r="394" spans="1:7" x14ac:dyDescent="0.2">
      <c r="A394" t="s">
        <v>58</v>
      </c>
      <c r="B394" t="s">
        <v>144</v>
      </c>
      <c r="C394">
        <v>6</v>
      </c>
      <c r="D394">
        <v>5</v>
      </c>
      <c r="E394">
        <v>0.83330000000000004</v>
      </c>
      <c r="F394">
        <v>1</v>
      </c>
      <c r="G394" t="s">
        <v>1</v>
      </c>
    </row>
    <row r="395" spans="1:7" x14ac:dyDescent="0.2">
      <c r="A395" t="s">
        <v>58</v>
      </c>
      <c r="B395" t="s">
        <v>145</v>
      </c>
      <c r="C395">
        <v>7</v>
      </c>
      <c r="D395">
        <v>4</v>
      </c>
      <c r="E395">
        <v>0.57140000000000002</v>
      </c>
      <c r="F395">
        <v>0</v>
      </c>
      <c r="G395" t="s">
        <v>1</v>
      </c>
    </row>
    <row r="396" spans="1:7" x14ac:dyDescent="0.2">
      <c r="A396" t="s">
        <v>41</v>
      </c>
      <c r="B396" t="s">
        <v>143</v>
      </c>
      <c r="C396">
        <v>46</v>
      </c>
      <c r="D396">
        <v>40</v>
      </c>
      <c r="E396">
        <v>0.86950000000000005</v>
      </c>
      <c r="F396">
        <v>3</v>
      </c>
      <c r="G396" t="s">
        <v>1</v>
      </c>
    </row>
    <row r="397" spans="1:7" x14ac:dyDescent="0.2">
      <c r="A397" t="s">
        <v>41</v>
      </c>
      <c r="B397" t="s">
        <v>144</v>
      </c>
      <c r="C397">
        <v>19</v>
      </c>
      <c r="D397">
        <v>13</v>
      </c>
      <c r="E397">
        <v>0.68420000000000003</v>
      </c>
      <c r="F397">
        <v>0</v>
      </c>
      <c r="G397" t="s">
        <v>1</v>
      </c>
    </row>
    <row r="398" spans="1:7" x14ac:dyDescent="0.2">
      <c r="A398" t="s">
        <v>41</v>
      </c>
      <c r="B398" t="s">
        <v>145</v>
      </c>
      <c r="C398">
        <v>17</v>
      </c>
      <c r="D398">
        <v>14</v>
      </c>
      <c r="E398">
        <v>0.82350000000000001</v>
      </c>
      <c r="F398">
        <v>0</v>
      </c>
      <c r="G398" t="s">
        <v>1</v>
      </c>
    </row>
    <row r="399" spans="1:7" x14ac:dyDescent="0.2">
      <c r="A399" t="s">
        <v>42</v>
      </c>
      <c r="B399" t="s">
        <v>143</v>
      </c>
      <c r="C399">
        <v>40</v>
      </c>
      <c r="D399">
        <v>35</v>
      </c>
      <c r="E399">
        <v>0.875</v>
      </c>
      <c r="F399">
        <v>3</v>
      </c>
      <c r="G399" t="s">
        <v>1</v>
      </c>
    </row>
    <row r="400" spans="1:7" x14ac:dyDescent="0.2">
      <c r="A400" t="s">
        <v>42</v>
      </c>
      <c r="B400" t="s">
        <v>144</v>
      </c>
      <c r="C400">
        <v>17</v>
      </c>
      <c r="D400">
        <v>12</v>
      </c>
      <c r="E400">
        <v>0.70579999999999998</v>
      </c>
      <c r="F400">
        <v>0</v>
      </c>
      <c r="G400" t="s">
        <v>1</v>
      </c>
    </row>
    <row r="401" spans="1:7" x14ac:dyDescent="0.2">
      <c r="A401" t="s">
        <v>42</v>
      </c>
      <c r="B401" t="s">
        <v>145</v>
      </c>
      <c r="C401">
        <v>19</v>
      </c>
      <c r="D401">
        <v>13</v>
      </c>
      <c r="E401">
        <v>0.68420000000000003</v>
      </c>
      <c r="F401">
        <v>3</v>
      </c>
      <c r="G401" t="s">
        <v>1</v>
      </c>
    </row>
    <row r="402" spans="1:7" x14ac:dyDescent="0.2">
      <c r="A402" t="s">
        <v>43</v>
      </c>
      <c r="B402" t="s">
        <v>143</v>
      </c>
      <c r="C402">
        <v>66</v>
      </c>
      <c r="D402">
        <v>55</v>
      </c>
      <c r="E402">
        <v>0.83330000000000004</v>
      </c>
      <c r="F402">
        <v>4</v>
      </c>
      <c r="G402" t="s">
        <v>1</v>
      </c>
    </row>
    <row r="403" spans="1:7" x14ac:dyDescent="0.2">
      <c r="A403" t="s">
        <v>43</v>
      </c>
      <c r="B403" t="s">
        <v>144</v>
      </c>
      <c r="C403">
        <v>18</v>
      </c>
      <c r="D403">
        <v>13</v>
      </c>
      <c r="E403">
        <v>0.72219999999999995</v>
      </c>
      <c r="F403">
        <v>2</v>
      </c>
      <c r="G403" t="s">
        <v>1</v>
      </c>
    </row>
    <row r="404" spans="1:7" x14ac:dyDescent="0.2">
      <c r="A404" t="s">
        <v>43</v>
      </c>
      <c r="B404" t="s">
        <v>145</v>
      </c>
      <c r="C404">
        <v>12</v>
      </c>
      <c r="D404">
        <v>6</v>
      </c>
      <c r="E404">
        <v>0.5</v>
      </c>
      <c r="F404">
        <v>0</v>
      </c>
      <c r="G404" t="s">
        <v>1</v>
      </c>
    </row>
    <row r="405" spans="1:7" x14ac:dyDescent="0.2">
      <c r="A405" t="s">
        <v>130</v>
      </c>
      <c r="B405" t="s">
        <v>144</v>
      </c>
      <c r="C405">
        <v>4</v>
      </c>
      <c r="D405">
        <v>3</v>
      </c>
      <c r="E405">
        <v>0.75</v>
      </c>
      <c r="F405">
        <v>0</v>
      </c>
      <c r="G405" t="s">
        <v>1</v>
      </c>
    </row>
    <row r="406" spans="1:7" x14ac:dyDescent="0.2">
      <c r="A406" t="s">
        <v>130</v>
      </c>
      <c r="B406" t="s">
        <v>145</v>
      </c>
      <c r="C406">
        <v>9</v>
      </c>
      <c r="D406">
        <v>6</v>
      </c>
      <c r="E406">
        <v>0.66659999999999997</v>
      </c>
      <c r="F406">
        <v>0</v>
      </c>
      <c r="G406" t="s">
        <v>1</v>
      </c>
    </row>
    <row r="407" spans="1:7" x14ac:dyDescent="0.2">
      <c r="A407" t="s">
        <v>60</v>
      </c>
      <c r="B407" t="s">
        <v>143</v>
      </c>
      <c r="C407">
        <v>70</v>
      </c>
      <c r="D407">
        <v>60</v>
      </c>
      <c r="E407">
        <v>0.85709999999999997</v>
      </c>
      <c r="F407">
        <v>5</v>
      </c>
      <c r="G407" t="s">
        <v>1</v>
      </c>
    </row>
    <row r="408" spans="1:7" x14ac:dyDescent="0.2">
      <c r="A408" t="s">
        <v>60</v>
      </c>
      <c r="B408" t="s">
        <v>144</v>
      </c>
      <c r="C408">
        <v>43</v>
      </c>
      <c r="D408">
        <v>38</v>
      </c>
      <c r="E408">
        <v>0.88370000000000004</v>
      </c>
      <c r="F408">
        <v>4</v>
      </c>
      <c r="G408" t="s">
        <v>1</v>
      </c>
    </row>
    <row r="409" spans="1:7" x14ac:dyDescent="0.2">
      <c r="A409" t="s">
        <v>60</v>
      </c>
      <c r="B409" t="s">
        <v>145</v>
      </c>
      <c r="C409">
        <v>17</v>
      </c>
      <c r="D409">
        <v>14</v>
      </c>
      <c r="E409">
        <v>0.82350000000000001</v>
      </c>
      <c r="F409">
        <v>6</v>
      </c>
      <c r="G409" t="s">
        <v>1</v>
      </c>
    </row>
    <row r="410" spans="1:7" x14ac:dyDescent="0.2">
      <c r="A410" t="s">
        <v>62</v>
      </c>
      <c r="B410" t="s">
        <v>143</v>
      </c>
      <c r="C410">
        <v>38</v>
      </c>
      <c r="D410">
        <v>32</v>
      </c>
      <c r="E410">
        <v>0.84209999999999996</v>
      </c>
      <c r="F410">
        <v>1</v>
      </c>
      <c r="G410" t="s">
        <v>1</v>
      </c>
    </row>
    <row r="411" spans="1:7" x14ac:dyDescent="0.2">
      <c r="A411" t="s">
        <v>62</v>
      </c>
      <c r="B411" t="s">
        <v>144</v>
      </c>
      <c r="C411">
        <v>18</v>
      </c>
      <c r="D411">
        <v>9</v>
      </c>
      <c r="E411">
        <v>0.5</v>
      </c>
      <c r="F411">
        <v>1</v>
      </c>
      <c r="G411" t="s">
        <v>1</v>
      </c>
    </row>
    <row r="412" spans="1:7" x14ac:dyDescent="0.2">
      <c r="A412" t="s">
        <v>62</v>
      </c>
      <c r="B412" t="s">
        <v>145</v>
      </c>
      <c r="C412">
        <v>7</v>
      </c>
      <c r="D412">
        <v>4</v>
      </c>
      <c r="E412">
        <v>0.57140000000000002</v>
      </c>
      <c r="F412">
        <v>0</v>
      </c>
      <c r="G412" t="s">
        <v>1</v>
      </c>
    </row>
    <row r="413" spans="1:7" x14ac:dyDescent="0.2">
      <c r="A413" t="s">
        <v>64</v>
      </c>
      <c r="B413" t="s">
        <v>143</v>
      </c>
      <c r="C413">
        <v>26</v>
      </c>
      <c r="D413">
        <v>24</v>
      </c>
      <c r="E413">
        <v>0.92300000000000004</v>
      </c>
      <c r="F413">
        <v>0</v>
      </c>
      <c r="G413" t="s">
        <v>1</v>
      </c>
    </row>
    <row r="414" spans="1:7" x14ac:dyDescent="0.2">
      <c r="A414" t="s">
        <v>64</v>
      </c>
      <c r="B414" t="s">
        <v>144</v>
      </c>
      <c r="C414">
        <v>20</v>
      </c>
      <c r="D414">
        <v>18</v>
      </c>
      <c r="E414">
        <v>0.9</v>
      </c>
      <c r="F414">
        <v>4</v>
      </c>
      <c r="G414" t="s">
        <v>1</v>
      </c>
    </row>
    <row r="415" spans="1:7" x14ac:dyDescent="0.2">
      <c r="A415" t="s">
        <v>64</v>
      </c>
      <c r="B415" t="s">
        <v>145</v>
      </c>
      <c r="C415">
        <v>8</v>
      </c>
      <c r="D415">
        <v>8</v>
      </c>
      <c r="E415">
        <v>1</v>
      </c>
      <c r="F415">
        <v>2</v>
      </c>
      <c r="G415" t="s">
        <v>1</v>
      </c>
    </row>
    <row r="416" spans="1:7" x14ac:dyDescent="0.2">
      <c r="A416" t="s">
        <v>66</v>
      </c>
      <c r="B416" t="s">
        <v>143</v>
      </c>
      <c r="C416">
        <v>89</v>
      </c>
      <c r="D416">
        <v>84</v>
      </c>
      <c r="E416">
        <v>0.94379999999999997</v>
      </c>
      <c r="F416">
        <v>13</v>
      </c>
      <c r="G416" t="s">
        <v>1</v>
      </c>
    </row>
    <row r="417" spans="1:7" x14ac:dyDescent="0.2">
      <c r="A417" t="s">
        <v>66</v>
      </c>
      <c r="B417" t="s">
        <v>144</v>
      </c>
      <c r="C417">
        <v>57</v>
      </c>
      <c r="D417">
        <v>39</v>
      </c>
      <c r="E417">
        <v>0.68420000000000003</v>
      </c>
      <c r="F417">
        <v>10</v>
      </c>
      <c r="G417" t="s">
        <v>1</v>
      </c>
    </row>
    <row r="418" spans="1:7" x14ac:dyDescent="0.2">
      <c r="A418" t="s">
        <v>66</v>
      </c>
      <c r="B418" t="s">
        <v>145</v>
      </c>
      <c r="C418">
        <v>48</v>
      </c>
      <c r="D418">
        <v>37</v>
      </c>
      <c r="E418">
        <v>0.77080000000000004</v>
      </c>
      <c r="F418">
        <v>10</v>
      </c>
      <c r="G418" t="s">
        <v>1</v>
      </c>
    </row>
    <row r="419" spans="1:7" x14ac:dyDescent="0.2">
      <c r="A419" t="s">
        <v>67</v>
      </c>
      <c r="B419" t="s">
        <v>143</v>
      </c>
      <c r="C419">
        <v>69</v>
      </c>
      <c r="D419">
        <v>34</v>
      </c>
      <c r="E419">
        <v>0.49270000000000003</v>
      </c>
      <c r="F419">
        <v>0</v>
      </c>
      <c r="G419" t="s">
        <v>1</v>
      </c>
    </row>
    <row r="420" spans="1:7" x14ac:dyDescent="0.2">
      <c r="A420" t="s">
        <v>67</v>
      </c>
      <c r="B420" t="s">
        <v>144</v>
      </c>
      <c r="C420">
        <v>63</v>
      </c>
      <c r="D420">
        <v>52</v>
      </c>
      <c r="E420">
        <v>0.82530000000000003</v>
      </c>
      <c r="F420">
        <v>12</v>
      </c>
      <c r="G420" t="s">
        <v>1</v>
      </c>
    </row>
    <row r="421" spans="1:7" x14ac:dyDescent="0.2">
      <c r="A421" t="s">
        <v>67</v>
      </c>
      <c r="B421" t="s">
        <v>145</v>
      </c>
      <c r="C421">
        <v>34</v>
      </c>
      <c r="D421">
        <v>33</v>
      </c>
      <c r="E421">
        <v>0.97050000000000003</v>
      </c>
      <c r="F421">
        <v>7</v>
      </c>
      <c r="G421" t="s">
        <v>1</v>
      </c>
    </row>
    <row r="422" spans="1:7" x14ac:dyDescent="0.2">
      <c r="A422" t="s">
        <v>68</v>
      </c>
      <c r="B422" t="s">
        <v>143</v>
      </c>
      <c r="C422">
        <v>54</v>
      </c>
      <c r="D422">
        <v>48</v>
      </c>
      <c r="E422">
        <v>0.88880000000000003</v>
      </c>
      <c r="F422">
        <v>8</v>
      </c>
      <c r="G422" t="s">
        <v>1</v>
      </c>
    </row>
    <row r="423" spans="1:7" x14ac:dyDescent="0.2">
      <c r="A423" t="s">
        <v>68</v>
      </c>
      <c r="B423" t="s">
        <v>144</v>
      </c>
      <c r="C423">
        <v>195</v>
      </c>
      <c r="D423">
        <v>80</v>
      </c>
      <c r="E423">
        <v>0.41020000000000001</v>
      </c>
      <c r="F423">
        <v>5</v>
      </c>
      <c r="G423" t="s">
        <v>1</v>
      </c>
    </row>
    <row r="424" spans="1:7" x14ac:dyDescent="0.2">
      <c r="A424" t="s">
        <v>68</v>
      </c>
      <c r="B424" t="s">
        <v>145</v>
      </c>
      <c r="C424">
        <v>18</v>
      </c>
      <c r="D424">
        <v>14</v>
      </c>
      <c r="E424">
        <v>0.77769999999999995</v>
      </c>
      <c r="F424">
        <v>2</v>
      </c>
      <c r="G424" t="s">
        <v>1</v>
      </c>
    </row>
    <row r="425" spans="1:7" x14ac:dyDescent="0.2">
      <c r="A425" t="s">
        <v>69</v>
      </c>
      <c r="B425" t="s">
        <v>143</v>
      </c>
      <c r="C425">
        <v>5</v>
      </c>
      <c r="D425">
        <v>4</v>
      </c>
      <c r="E425">
        <v>0.8</v>
      </c>
      <c r="F425">
        <v>0</v>
      </c>
      <c r="G425" t="s">
        <v>1</v>
      </c>
    </row>
    <row r="426" spans="1:7" x14ac:dyDescent="0.2">
      <c r="A426" t="s">
        <v>69</v>
      </c>
      <c r="B426" t="s">
        <v>144</v>
      </c>
      <c r="C426">
        <v>1</v>
      </c>
      <c r="D426">
        <v>1</v>
      </c>
      <c r="E426">
        <v>1</v>
      </c>
      <c r="F426">
        <v>0</v>
      </c>
      <c r="G426" t="s">
        <v>1</v>
      </c>
    </row>
    <row r="427" spans="1:7" x14ac:dyDescent="0.2">
      <c r="A427" t="s">
        <v>69</v>
      </c>
      <c r="B427" t="s">
        <v>145</v>
      </c>
      <c r="C427">
        <v>1</v>
      </c>
      <c r="D427">
        <v>0</v>
      </c>
      <c r="E427">
        <v>0</v>
      </c>
      <c r="F427">
        <v>0</v>
      </c>
      <c r="G427" t="s">
        <v>1</v>
      </c>
    </row>
    <row r="428" spans="1:7" x14ac:dyDescent="0.2">
      <c r="A428" t="s">
        <v>70</v>
      </c>
      <c r="B428" t="s">
        <v>143</v>
      </c>
      <c r="C428">
        <v>38</v>
      </c>
      <c r="D428">
        <v>33</v>
      </c>
      <c r="E428">
        <v>0.86839999999999995</v>
      </c>
      <c r="F428">
        <v>7</v>
      </c>
      <c r="G428" t="s">
        <v>1</v>
      </c>
    </row>
    <row r="429" spans="1:7" x14ac:dyDescent="0.2">
      <c r="A429" t="s">
        <v>70</v>
      </c>
      <c r="B429" t="s">
        <v>144</v>
      </c>
      <c r="C429">
        <v>36</v>
      </c>
      <c r="D429">
        <v>20</v>
      </c>
      <c r="E429">
        <v>0.55549999999999999</v>
      </c>
      <c r="F429">
        <v>2</v>
      </c>
      <c r="G429" t="s">
        <v>1</v>
      </c>
    </row>
    <row r="430" spans="1:7" x14ac:dyDescent="0.2">
      <c r="A430" t="s">
        <v>70</v>
      </c>
      <c r="B430" t="s">
        <v>145</v>
      </c>
      <c r="C430">
        <v>10</v>
      </c>
      <c r="D430">
        <v>6</v>
      </c>
      <c r="E430">
        <v>0.6</v>
      </c>
      <c r="F430">
        <v>0</v>
      </c>
      <c r="G430" t="s">
        <v>1</v>
      </c>
    </row>
    <row r="431" spans="1:7" x14ac:dyDescent="0.2">
      <c r="A431" t="s">
        <v>73</v>
      </c>
      <c r="B431" t="s">
        <v>143</v>
      </c>
      <c r="C431">
        <v>74</v>
      </c>
      <c r="D431">
        <v>64</v>
      </c>
      <c r="E431">
        <v>0.86480000000000001</v>
      </c>
      <c r="F431">
        <v>17</v>
      </c>
      <c r="G431" t="s">
        <v>1</v>
      </c>
    </row>
    <row r="432" spans="1:7" x14ac:dyDescent="0.2">
      <c r="A432" t="s">
        <v>73</v>
      </c>
      <c r="B432" t="s">
        <v>144</v>
      </c>
      <c r="C432">
        <v>27</v>
      </c>
      <c r="D432">
        <v>20</v>
      </c>
      <c r="E432">
        <v>0.74070000000000003</v>
      </c>
      <c r="F432">
        <v>4</v>
      </c>
      <c r="G432" t="s">
        <v>1</v>
      </c>
    </row>
    <row r="433" spans="1:7" x14ac:dyDescent="0.2">
      <c r="A433" t="s">
        <v>73</v>
      </c>
      <c r="B433" t="s">
        <v>145</v>
      </c>
      <c r="C433">
        <v>17</v>
      </c>
      <c r="D433">
        <v>15</v>
      </c>
      <c r="E433">
        <v>0.88229999999999997</v>
      </c>
      <c r="F433">
        <v>4</v>
      </c>
      <c r="G433" t="s">
        <v>1</v>
      </c>
    </row>
    <row r="434" spans="1:7" x14ac:dyDescent="0.2">
      <c r="A434" t="s">
        <v>75</v>
      </c>
      <c r="B434" t="s">
        <v>143</v>
      </c>
      <c r="C434">
        <v>79</v>
      </c>
      <c r="D434">
        <v>71</v>
      </c>
      <c r="E434">
        <v>0.89870000000000005</v>
      </c>
      <c r="F434">
        <v>19</v>
      </c>
      <c r="G434" t="s">
        <v>1</v>
      </c>
    </row>
    <row r="435" spans="1:7" x14ac:dyDescent="0.2">
      <c r="A435" t="s">
        <v>75</v>
      </c>
      <c r="B435" t="s">
        <v>144</v>
      </c>
      <c r="C435">
        <v>45</v>
      </c>
      <c r="D435">
        <v>26</v>
      </c>
      <c r="E435">
        <v>0.57769999999999999</v>
      </c>
      <c r="F435">
        <v>2</v>
      </c>
      <c r="G435" t="s">
        <v>1</v>
      </c>
    </row>
    <row r="436" spans="1:7" x14ac:dyDescent="0.2">
      <c r="A436" t="s">
        <v>75</v>
      </c>
      <c r="B436" t="s">
        <v>145</v>
      </c>
      <c r="C436">
        <v>18</v>
      </c>
      <c r="D436">
        <v>13</v>
      </c>
      <c r="E436">
        <v>0.72219999999999995</v>
      </c>
      <c r="F436">
        <v>1</v>
      </c>
      <c r="G436" t="s">
        <v>1</v>
      </c>
    </row>
    <row r="437" spans="1:7" x14ac:dyDescent="0.2">
      <c r="A437" t="s">
        <v>77</v>
      </c>
      <c r="B437" t="s">
        <v>143</v>
      </c>
      <c r="C437">
        <v>51</v>
      </c>
      <c r="D437">
        <v>45</v>
      </c>
      <c r="E437">
        <v>0.88229999999999997</v>
      </c>
      <c r="F437">
        <v>11</v>
      </c>
      <c r="G437" t="s">
        <v>1</v>
      </c>
    </row>
    <row r="438" spans="1:7" x14ac:dyDescent="0.2">
      <c r="A438" t="s">
        <v>77</v>
      </c>
      <c r="B438" t="s">
        <v>144</v>
      </c>
      <c r="C438">
        <v>72</v>
      </c>
      <c r="D438">
        <v>31</v>
      </c>
      <c r="E438">
        <v>0.43049999999999999</v>
      </c>
      <c r="F438">
        <v>2</v>
      </c>
      <c r="G438" t="s">
        <v>1</v>
      </c>
    </row>
    <row r="439" spans="1:7" x14ac:dyDescent="0.2">
      <c r="A439" t="s">
        <v>77</v>
      </c>
      <c r="B439" t="s">
        <v>145</v>
      </c>
      <c r="C439">
        <v>14</v>
      </c>
      <c r="D439">
        <v>7</v>
      </c>
      <c r="E439">
        <v>0.5</v>
      </c>
      <c r="F439">
        <v>1</v>
      </c>
      <c r="G439" t="s">
        <v>1</v>
      </c>
    </row>
    <row r="440" spans="1:7" x14ac:dyDescent="0.2">
      <c r="A440" t="s">
        <v>79</v>
      </c>
      <c r="B440" t="s">
        <v>143</v>
      </c>
      <c r="C440">
        <v>14</v>
      </c>
      <c r="D440">
        <v>13</v>
      </c>
      <c r="E440">
        <v>0.92849999999999999</v>
      </c>
      <c r="F440">
        <v>5</v>
      </c>
      <c r="G440" t="s">
        <v>1</v>
      </c>
    </row>
    <row r="441" spans="1:7" x14ac:dyDescent="0.2">
      <c r="A441" t="s">
        <v>79</v>
      </c>
      <c r="B441" t="s">
        <v>144</v>
      </c>
      <c r="C441">
        <v>11</v>
      </c>
      <c r="D441">
        <v>7</v>
      </c>
      <c r="E441">
        <v>0.63629999999999998</v>
      </c>
      <c r="F441">
        <v>0</v>
      </c>
      <c r="G441" t="s">
        <v>1</v>
      </c>
    </row>
    <row r="442" spans="1:7" x14ac:dyDescent="0.2">
      <c r="A442" t="s">
        <v>79</v>
      </c>
      <c r="B442" t="s">
        <v>145</v>
      </c>
      <c r="C442">
        <v>6</v>
      </c>
      <c r="D442">
        <v>4</v>
      </c>
      <c r="E442">
        <v>0.66659999999999997</v>
      </c>
      <c r="F442">
        <v>1</v>
      </c>
      <c r="G442" t="s">
        <v>1</v>
      </c>
    </row>
    <row r="443" spans="1:7" x14ac:dyDescent="0.2">
      <c r="A443" t="s">
        <v>81</v>
      </c>
      <c r="B443" t="s">
        <v>143</v>
      </c>
      <c r="C443">
        <v>25</v>
      </c>
      <c r="D443">
        <v>24</v>
      </c>
      <c r="E443">
        <v>0.96</v>
      </c>
      <c r="F443">
        <v>2</v>
      </c>
      <c r="G443" t="s">
        <v>1</v>
      </c>
    </row>
    <row r="444" spans="1:7" x14ac:dyDescent="0.2">
      <c r="A444" t="s">
        <v>81</v>
      </c>
      <c r="B444" t="s">
        <v>144</v>
      </c>
      <c r="C444">
        <v>18</v>
      </c>
      <c r="D444">
        <v>12</v>
      </c>
      <c r="E444">
        <v>0.66659999999999997</v>
      </c>
      <c r="F444">
        <v>0</v>
      </c>
      <c r="G444" t="s">
        <v>1</v>
      </c>
    </row>
    <row r="445" spans="1:7" x14ac:dyDescent="0.2">
      <c r="A445" t="s">
        <v>81</v>
      </c>
      <c r="B445" t="s">
        <v>145</v>
      </c>
      <c r="C445">
        <v>2</v>
      </c>
      <c r="D445">
        <v>2</v>
      </c>
      <c r="E445">
        <v>1</v>
      </c>
      <c r="F445">
        <v>0</v>
      </c>
      <c r="G445" t="s">
        <v>1</v>
      </c>
    </row>
  </sheetData>
  <phoneticPr fontId="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024BD-D159-254E-8F9F-43F7F234687F}">
  <dimension ref="A1:J2790"/>
  <sheetViews>
    <sheetView topLeftCell="A2619" workbookViewId="0">
      <selection activeCell="A2642" sqref="A2642:J2790"/>
    </sheetView>
  </sheetViews>
  <sheetFormatPr baseColWidth="10" defaultColWidth="11" defaultRowHeight="16" x14ac:dyDescent="0.2"/>
  <cols>
    <col min="1" max="1" width="25.5" bestFit="1" customWidth="1"/>
  </cols>
  <sheetData>
    <row r="1" spans="1:10" x14ac:dyDescent="0.2">
      <c r="A1" s="14" t="s">
        <v>97</v>
      </c>
      <c r="B1" s="14" t="s">
        <v>151</v>
      </c>
      <c r="C1" s="13" t="s">
        <v>101</v>
      </c>
      <c r="D1" s="13" t="s">
        <v>103</v>
      </c>
      <c r="E1" s="13" t="s">
        <v>152</v>
      </c>
      <c r="F1" s="13" t="s">
        <v>105</v>
      </c>
      <c r="G1" s="26" t="s">
        <v>0</v>
      </c>
      <c r="H1" s="26" t="s">
        <v>2</v>
      </c>
      <c r="I1" s="26" t="s">
        <v>74</v>
      </c>
      <c r="J1" s="26" t="s">
        <v>51</v>
      </c>
    </row>
    <row r="2" spans="1:10" x14ac:dyDescent="0.2">
      <c r="A2" s="16" t="s">
        <v>11</v>
      </c>
      <c r="B2" s="16" t="s">
        <v>144</v>
      </c>
      <c r="C2" s="17">
        <v>16</v>
      </c>
      <c r="D2" s="17">
        <v>11</v>
      </c>
      <c r="E2" s="25">
        <v>0.6875</v>
      </c>
      <c r="F2" s="17">
        <v>1</v>
      </c>
      <c r="G2" t="s">
        <v>108</v>
      </c>
      <c r="H2" s="27">
        <v>2023</v>
      </c>
      <c r="I2" t="str">
        <f>VLOOKUP(A2,'Store Data'!$E:$F,2,0)</f>
        <v>Acura</v>
      </c>
      <c r="J2" t="str">
        <f>VLOOKUP(A2,'Store Data'!$A:$B,2,0)</f>
        <v>Arizona</v>
      </c>
    </row>
    <row r="3" spans="1:10" x14ac:dyDescent="0.2">
      <c r="A3" s="16" t="s">
        <v>11</v>
      </c>
      <c r="B3" s="16" t="s">
        <v>145</v>
      </c>
      <c r="C3" s="17">
        <v>14</v>
      </c>
      <c r="D3" s="17">
        <v>10</v>
      </c>
      <c r="E3" s="25">
        <v>0.71419999999999995</v>
      </c>
      <c r="F3" s="17">
        <v>0</v>
      </c>
      <c r="G3" t="s">
        <v>108</v>
      </c>
      <c r="H3" s="27">
        <v>2023</v>
      </c>
      <c r="I3" t="str">
        <f>VLOOKUP(A3,'Store Data'!$E:$F,2,0)</f>
        <v>Acura</v>
      </c>
      <c r="J3" t="str">
        <f>VLOOKUP(A3,'Store Data'!$A:$B,2,0)</f>
        <v>Arizona</v>
      </c>
    </row>
    <row r="4" spans="1:10" x14ac:dyDescent="0.2">
      <c r="A4" s="16" t="s">
        <v>11</v>
      </c>
      <c r="B4" s="16" t="s">
        <v>143</v>
      </c>
      <c r="C4" s="17">
        <v>21</v>
      </c>
      <c r="D4" s="17">
        <v>17</v>
      </c>
      <c r="E4" s="25">
        <v>0.8095</v>
      </c>
      <c r="F4" s="17">
        <v>3</v>
      </c>
      <c r="G4" t="s">
        <v>108</v>
      </c>
      <c r="H4" s="27">
        <v>2023</v>
      </c>
      <c r="I4" t="str">
        <f>VLOOKUP(A4,'Store Data'!$E:$F,2,0)</f>
        <v>Acura</v>
      </c>
      <c r="J4" t="str">
        <f>VLOOKUP(A4,'Store Data'!$A:$B,2,0)</f>
        <v>Arizona</v>
      </c>
    </row>
    <row r="5" spans="1:10" x14ac:dyDescent="0.2">
      <c r="A5" s="16" t="s">
        <v>16</v>
      </c>
      <c r="B5" s="16" t="s">
        <v>144</v>
      </c>
      <c r="C5" s="17">
        <v>5</v>
      </c>
      <c r="D5" s="17">
        <v>5</v>
      </c>
      <c r="E5" s="25">
        <v>1</v>
      </c>
      <c r="F5" s="17">
        <v>0</v>
      </c>
      <c r="G5" t="s">
        <v>108</v>
      </c>
      <c r="H5" s="27">
        <v>2023</v>
      </c>
      <c r="I5" t="str">
        <f>VLOOKUP(A5,'Store Data'!$E:$F,2,0)</f>
        <v>Acura</v>
      </c>
      <c r="J5" t="str">
        <f>VLOOKUP(A5,'Store Data'!$A:$B,2,0)</f>
        <v>Southern CA</v>
      </c>
    </row>
    <row r="6" spans="1:10" x14ac:dyDescent="0.2">
      <c r="A6" s="16" t="s">
        <v>16</v>
      </c>
      <c r="B6" s="16" t="s">
        <v>145</v>
      </c>
      <c r="C6" s="17">
        <v>5</v>
      </c>
      <c r="D6" s="17">
        <v>5</v>
      </c>
      <c r="E6" s="25">
        <v>1</v>
      </c>
      <c r="F6" s="17">
        <v>0</v>
      </c>
      <c r="G6" t="s">
        <v>108</v>
      </c>
      <c r="H6" s="27">
        <v>2023</v>
      </c>
      <c r="I6" t="str">
        <f>VLOOKUP(A6,'Store Data'!$E:$F,2,0)</f>
        <v>Acura</v>
      </c>
      <c r="J6" t="str">
        <f>VLOOKUP(A6,'Store Data'!$A:$B,2,0)</f>
        <v>Southern CA</v>
      </c>
    </row>
    <row r="7" spans="1:10" x14ac:dyDescent="0.2">
      <c r="A7" s="16" t="s">
        <v>16</v>
      </c>
      <c r="B7" s="16" t="s">
        <v>143</v>
      </c>
      <c r="C7" s="17">
        <v>3</v>
      </c>
      <c r="D7" s="17">
        <v>2</v>
      </c>
      <c r="E7" s="25">
        <v>0.66659999999999997</v>
      </c>
      <c r="F7" s="17">
        <v>0</v>
      </c>
      <c r="G7" t="s">
        <v>108</v>
      </c>
      <c r="H7" s="27">
        <v>2023</v>
      </c>
      <c r="I7" t="str">
        <f>VLOOKUP(A7,'Store Data'!$E:$F,2,0)</f>
        <v>Acura</v>
      </c>
      <c r="J7" t="str">
        <f>VLOOKUP(A7,'Store Data'!$A:$B,2,0)</f>
        <v>Southern CA</v>
      </c>
    </row>
    <row r="8" spans="1:10" x14ac:dyDescent="0.2">
      <c r="A8" s="16" t="s">
        <v>17</v>
      </c>
      <c r="B8" s="16" t="s">
        <v>144</v>
      </c>
      <c r="C8" s="17">
        <v>17</v>
      </c>
      <c r="D8" s="17">
        <v>9</v>
      </c>
      <c r="E8" s="25">
        <v>0.52939999999999998</v>
      </c>
      <c r="F8" s="17">
        <v>0</v>
      </c>
      <c r="G8" t="s">
        <v>108</v>
      </c>
      <c r="H8" s="27">
        <v>2023</v>
      </c>
      <c r="I8" t="str">
        <f>VLOOKUP(A8,'Store Data'!$E:$F,2,0)</f>
        <v>Audi</v>
      </c>
      <c r="J8" t="str">
        <f>VLOOKUP(A8,'Store Data'!$A:$B,2,0)</f>
        <v>Arizona</v>
      </c>
    </row>
    <row r="9" spans="1:10" x14ac:dyDescent="0.2">
      <c r="A9" s="16" t="s">
        <v>17</v>
      </c>
      <c r="B9" s="16" t="s">
        <v>145</v>
      </c>
      <c r="C9" s="17">
        <v>22</v>
      </c>
      <c r="D9" s="17">
        <v>18</v>
      </c>
      <c r="E9" s="25">
        <v>0.81810000000000005</v>
      </c>
      <c r="F9" s="17">
        <v>1</v>
      </c>
      <c r="G9" t="s">
        <v>108</v>
      </c>
      <c r="H9" s="27">
        <v>2023</v>
      </c>
      <c r="I9" t="str">
        <f>VLOOKUP(A9,'Store Data'!$E:$F,2,0)</f>
        <v>Audi</v>
      </c>
      <c r="J9" t="str">
        <f>VLOOKUP(A9,'Store Data'!$A:$B,2,0)</f>
        <v>Arizona</v>
      </c>
    </row>
    <row r="10" spans="1:10" x14ac:dyDescent="0.2">
      <c r="A10" s="16" t="s">
        <v>17</v>
      </c>
      <c r="B10" s="16" t="s">
        <v>143</v>
      </c>
      <c r="C10" s="17">
        <v>16</v>
      </c>
      <c r="D10" s="17">
        <v>14</v>
      </c>
      <c r="E10" s="25">
        <v>0.875</v>
      </c>
      <c r="F10" s="17">
        <v>4</v>
      </c>
      <c r="G10" t="s">
        <v>108</v>
      </c>
      <c r="H10" s="27">
        <v>2023</v>
      </c>
      <c r="I10" t="str">
        <f>VLOOKUP(A10,'Store Data'!$E:$F,2,0)</f>
        <v>Audi</v>
      </c>
      <c r="J10" t="str">
        <f>VLOOKUP(A10,'Store Data'!$A:$B,2,0)</f>
        <v>Arizona</v>
      </c>
    </row>
    <row r="11" spans="1:10" x14ac:dyDescent="0.2">
      <c r="A11" s="16" t="s">
        <v>18</v>
      </c>
      <c r="B11" s="16" t="s">
        <v>144</v>
      </c>
      <c r="C11" s="17">
        <v>14</v>
      </c>
      <c r="D11" s="17">
        <v>6</v>
      </c>
      <c r="E11" s="25">
        <v>0.42849999999999999</v>
      </c>
      <c r="F11" s="17">
        <v>1</v>
      </c>
      <c r="G11" t="s">
        <v>108</v>
      </c>
      <c r="H11" s="27">
        <v>2023</v>
      </c>
      <c r="I11" t="str">
        <f>VLOOKUP(A11,'Store Data'!$E:$F,2,0)</f>
        <v>Audi</v>
      </c>
      <c r="J11" t="str">
        <f>VLOOKUP(A11,'Store Data'!$A:$B,2,0)</f>
        <v>Southern CA</v>
      </c>
    </row>
    <row r="12" spans="1:10" x14ac:dyDescent="0.2">
      <c r="A12" s="16" t="s">
        <v>18</v>
      </c>
      <c r="B12" s="16" t="s">
        <v>145</v>
      </c>
      <c r="C12" s="17">
        <v>5</v>
      </c>
      <c r="D12" s="17">
        <v>2</v>
      </c>
      <c r="E12" s="25">
        <v>0.4</v>
      </c>
      <c r="F12" s="17">
        <v>0</v>
      </c>
      <c r="G12" t="s">
        <v>108</v>
      </c>
      <c r="H12" s="27">
        <v>2023</v>
      </c>
      <c r="I12" t="str">
        <f>VLOOKUP(A12,'Store Data'!$E:$F,2,0)</f>
        <v>Audi</v>
      </c>
      <c r="J12" t="str">
        <f>VLOOKUP(A12,'Store Data'!$A:$B,2,0)</f>
        <v>Southern CA</v>
      </c>
    </row>
    <row r="13" spans="1:10" x14ac:dyDescent="0.2">
      <c r="A13" s="16" t="s">
        <v>18</v>
      </c>
      <c r="B13" s="16" t="s">
        <v>143</v>
      </c>
      <c r="C13" s="17">
        <v>8</v>
      </c>
      <c r="D13" s="17">
        <v>5</v>
      </c>
      <c r="E13" s="25">
        <v>0.625</v>
      </c>
      <c r="F13" s="17">
        <v>0</v>
      </c>
      <c r="G13" t="s">
        <v>108</v>
      </c>
      <c r="H13" s="27">
        <v>2023</v>
      </c>
      <c r="I13" t="str">
        <f>VLOOKUP(A13,'Store Data'!$E:$F,2,0)</f>
        <v>Audi</v>
      </c>
      <c r="J13" t="str">
        <f>VLOOKUP(A13,'Store Data'!$A:$B,2,0)</f>
        <v>Southern CA</v>
      </c>
    </row>
    <row r="14" spans="1:10" x14ac:dyDescent="0.2">
      <c r="A14" s="16" t="s">
        <v>19</v>
      </c>
      <c r="B14" s="16" t="s">
        <v>144</v>
      </c>
      <c r="C14" s="17">
        <v>12</v>
      </c>
      <c r="D14" s="17">
        <v>7</v>
      </c>
      <c r="E14" s="25">
        <v>0.58330000000000004</v>
      </c>
      <c r="F14" s="17">
        <v>1</v>
      </c>
      <c r="G14" t="s">
        <v>108</v>
      </c>
      <c r="H14" s="27">
        <v>2023</v>
      </c>
      <c r="I14" t="str">
        <f>VLOOKUP(A14,'Store Data'!$E:$F,2,0)</f>
        <v>Audi</v>
      </c>
      <c r="J14" t="str">
        <f>VLOOKUP(A14,'Store Data'!$A:$B,2,0)</f>
        <v>Orange County</v>
      </c>
    </row>
    <row r="15" spans="1:10" x14ac:dyDescent="0.2">
      <c r="A15" s="16" t="s">
        <v>19</v>
      </c>
      <c r="B15" s="16" t="s">
        <v>145</v>
      </c>
      <c r="C15" s="17">
        <v>3</v>
      </c>
      <c r="D15" s="17">
        <v>3</v>
      </c>
      <c r="E15" s="25">
        <v>1</v>
      </c>
      <c r="F15" s="17">
        <v>0</v>
      </c>
      <c r="G15" t="s">
        <v>108</v>
      </c>
      <c r="H15" s="27">
        <v>2023</v>
      </c>
      <c r="I15" t="str">
        <f>VLOOKUP(A15,'Store Data'!$E:$F,2,0)</f>
        <v>Audi</v>
      </c>
      <c r="J15" t="str">
        <f>VLOOKUP(A15,'Store Data'!$A:$B,2,0)</f>
        <v>Orange County</v>
      </c>
    </row>
    <row r="16" spans="1:10" x14ac:dyDescent="0.2">
      <c r="A16" s="16" t="s">
        <v>19</v>
      </c>
      <c r="B16" s="16" t="s">
        <v>143</v>
      </c>
      <c r="C16" s="17">
        <v>15</v>
      </c>
      <c r="D16" s="17">
        <v>14</v>
      </c>
      <c r="E16" s="25">
        <v>0.93330000000000002</v>
      </c>
      <c r="F16" s="17">
        <v>2</v>
      </c>
      <c r="G16" t="s">
        <v>108</v>
      </c>
      <c r="H16" s="27">
        <v>2023</v>
      </c>
      <c r="I16" t="str">
        <f>VLOOKUP(A16,'Store Data'!$E:$F,2,0)</f>
        <v>Audi</v>
      </c>
      <c r="J16" t="str">
        <f>VLOOKUP(A16,'Store Data'!$A:$B,2,0)</f>
        <v>Orange County</v>
      </c>
    </row>
    <row r="17" spans="1:10" x14ac:dyDescent="0.2">
      <c r="A17" s="16" t="s">
        <v>20</v>
      </c>
      <c r="B17" s="16" t="s">
        <v>144</v>
      </c>
      <c r="C17" s="17">
        <v>29</v>
      </c>
      <c r="D17" s="17">
        <v>23</v>
      </c>
      <c r="E17" s="25">
        <v>0.79310000000000003</v>
      </c>
      <c r="F17" s="17">
        <v>1</v>
      </c>
      <c r="G17" t="s">
        <v>108</v>
      </c>
      <c r="H17" s="27">
        <v>2023</v>
      </c>
      <c r="I17" t="str">
        <f>VLOOKUP(A17,'Store Data'!$E:$F,2,0)</f>
        <v>Audi</v>
      </c>
      <c r="J17" t="str">
        <f>VLOOKUP(A17,'Store Data'!$A:$B,2,0)</f>
        <v>Arizona</v>
      </c>
    </row>
    <row r="18" spans="1:10" x14ac:dyDescent="0.2">
      <c r="A18" s="16" t="s">
        <v>20</v>
      </c>
      <c r="B18" s="16" t="s">
        <v>145</v>
      </c>
      <c r="C18" s="17">
        <v>15</v>
      </c>
      <c r="D18" s="17">
        <v>10</v>
      </c>
      <c r="E18" s="25">
        <v>0.66659999999999997</v>
      </c>
      <c r="F18" s="17">
        <v>1</v>
      </c>
      <c r="G18" t="s">
        <v>108</v>
      </c>
      <c r="H18" s="27">
        <v>2023</v>
      </c>
      <c r="I18" t="str">
        <f>VLOOKUP(A18,'Store Data'!$E:$F,2,0)</f>
        <v>Audi</v>
      </c>
      <c r="J18" t="str">
        <f>VLOOKUP(A18,'Store Data'!$A:$B,2,0)</f>
        <v>Arizona</v>
      </c>
    </row>
    <row r="19" spans="1:10" x14ac:dyDescent="0.2">
      <c r="A19" s="16" t="s">
        <v>20</v>
      </c>
      <c r="B19" s="16" t="s">
        <v>143</v>
      </c>
      <c r="C19" s="17">
        <v>9</v>
      </c>
      <c r="D19" s="17">
        <v>8</v>
      </c>
      <c r="E19" s="25">
        <v>0.88880000000000003</v>
      </c>
      <c r="F19" s="17">
        <v>1</v>
      </c>
      <c r="G19" t="s">
        <v>108</v>
      </c>
      <c r="H19" s="27">
        <v>2023</v>
      </c>
      <c r="I19" t="str">
        <f>VLOOKUP(A19,'Store Data'!$E:$F,2,0)</f>
        <v>Audi</v>
      </c>
      <c r="J19" t="str">
        <f>VLOOKUP(A19,'Store Data'!$A:$B,2,0)</f>
        <v>Arizona</v>
      </c>
    </row>
    <row r="20" spans="1:10" x14ac:dyDescent="0.2">
      <c r="A20" s="16" t="s">
        <v>21</v>
      </c>
      <c r="B20" s="16" t="s">
        <v>144</v>
      </c>
      <c r="C20" s="17">
        <v>19</v>
      </c>
      <c r="D20" s="17">
        <v>17</v>
      </c>
      <c r="E20" s="25">
        <v>0.89470000000000005</v>
      </c>
      <c r="F20" s="17">
        <v>0</v>
      </c>
      <c r="G20" t="s">
        <v>108</v>
      </c>
      <c r="H20" s="27">
        <v>2023</v>
      </c>
      <c r="I20" t="str">
        <f>VLOOKUP(A20,'Store Data'!$E:$F,2,0)</f>
        <v>Audi</v>
      </c>
      <c r="J20" t="str">
        <f>VLOOKUP(A20,'Store Data'!$A:$B,2,0)</f>
        <v>Orange County</v>
      </c>
    </row>
    <row r="21" spans="1:10" x14ac:dyDescent="0.2">
      <c r="A21" s="16" t="s">
        <v>21</v>
      </c>
      <c r="B21" s="16" t="s">
        <v>145</v>
      </c>
      <c r="C21" s="17">
        <v>6</v>
      </c>
      <c r="D21" s="17">
        <v>4</v>
      </c>
      <c r="E21" s="25">
        <v>0.66659999999999997</v>
      </c>
      <c r="F21" s="17">
        <v>0</v>
      </c>
      <c r="G21" t="s">
        <v>108</v>
      </c>
      <c r="H21" s="27">
        <v>2023</v>
      </c>
      <c r="I21" t="str">
        <f>VLOOKUP(A21,'Store Data'!$E:$F,2,0)</f>
        <v>Audi</v>
      </c>
      <c r="J21" t="str">
        <f>VLOOKUP(A21,'Store Data'!$A:$B,2,0)</f>
        <v>Orange County</v>
      </c>
    </row>
    <row r="22" spans="1:10" x14ac:dyDescent="0.2">
      <c r="A22" s="16" t="s">
        <v>21</v>
      </c>
      <c r="B22" s="16" t="s">
        <v>143</v>
      </c>
      <c r="C22" s="17">
        <v>28</v>
      </c>
      <c r="D22" s="17">
        <v>23</v>
      </c>
      <c r="E22" s="25">
        <v>0.82140000000000002</v>
      </c>
      <c r="F22" s="17">
        <v>1</v>
      </c>
      <c r="G22" t="s">
        <v>108</v>
      </c>
      <c r="H22" s="27">
        <v>2023</v>
      </c>
      <c r="I22" t="str">
        <f>VLOOKUP(A22,'Store Data'!$E:$F,2,0)</f>
        <v>Audi</v>
      </c>
      <c r="J22" t="str">
        <f>VLOOKUP(A22,'Store Data'!$A:$B,2,0)</f>
        <v>Orange County</v>
      </c>
    </row>
    <row r="23" spans="1:10" x14ac:dyDescent="0.2">
      <c r="A23" s="16" t="s">
        <v>110</v>
      </c>
      <c r="B23" s="16" t="s">
        <v>144</v>
      </c>
      <c r="C23" s="17">
        <v>32</v>
      </c>
      <c r="D23" s="17">
        <v>23</v>
      </c>
      <c r="E23" s="25">
        <v>0.71870000000000001</v>
      </c>
      <c r="F23" s="17">
        <v>3</v>
      </c>
      <c r="G23" t="s">
        <v>108</v>
      </c>
      <c r="H23" s="27">
        <v>2023</v>
      </c>
      <c r="I23" t="str">
        <f>VLOOKUP(A23,'Store Data'!$E:$F,2,0)</f>
        <v>Audi</v>
      </c>
      <c r="J23" t="str">
        <f>VLOOKUP(A23,'Store Data'!$A:$B,2,0)</f>
        <v>Northern CA</v>
      </c>
    </row>
    <row r="24" spans="1:10" x14ac:dyDescent="0.2">
      <c r="A24" s="16" t="s">
        <v>110</v>
      </c>
      <c r="B24" s="16" t="s">
        <v>145</v>
      </c>
      <c r="C24" s="17">
        <v>21</v>
      </c>
      <c r="D24" s="17">
        <v>16</v>
      </c>
      <c r="E24" s="25">
        <v>0.76190000000000002</v>
      </c>
      <c r="F24" s="17">
        <v>2</v>
      </c>
      <c r="G24" t="s">
        <v>108</v>
      </c>
      <c r="H24" s="27">
        <v>2023</v>
      </c>
      <c r="I24" t="str">
        <f>VLOOKUP(A24,'Store Data'!$E:$F,2,0)</f>
        <v>Audi</v>
      </c>
      <c r="J24" t="str">
        <f>VLOOKUP(A24,'Store Data'!$A:$B,2,0)</f>
        <v>Northern CA</v>
      </c>
    </row>
    <row r="25" spans="1:10" x14ac:dyDescent="0.2">
      <c r="A25" s="16" t="s">
        <v>110</v>
      </c>
      <c r="B25" s="16" t="s">
        <v>143</v>
      </c>
      <c r="C25" s="17">
        <v>48</v>
      </c>
      <c r="D25" s="17">
        <v>41</v>
      </c>
      <c r="E25" s="25">
        <v>0.85409999999999997</v>
      </c>
      <c r="F25" s="17">
        <v>5</v>
      </c>
      <c r="G25" t="s">
        <v>108</v>
      </c>
      <c r="H25" s="27">
        <v>2023</v>
      </c>
      <c r="I25" t="str">
        <f>VLOOKUP(A25,'Store Data'!$E:$F,2,0)</f>
        <v>Audi</v>
      </c>
      <c r="J25" t="str">
        <f>VLOOKUP(A25,'Store Data'!$A:$B,2,0)</f>
        <v>Northern CA</v>
      </c>
    </row>
    <row r="26" spans="1:10" x14ac:dyDescent="0.2">
      <c r="A26" s="16" t="s">
        <v>22</v>
      </c>
      <c r="B26" s="16" t="s">
        <v>144</v>
      </c>
      <c r="C26" s="17">
        <v>71</v>
      </c>
      <c r="D26" s="17">
        <v>48</v>
      </c>
      <c r="E26" s="25">
        <v>0.67600000000000005</v>
      </c>
      <c r="F26" s="17">
        <v>5</v>
      </c>
      <c r="G26" t="s">
        <v>108</v>
      </c>
      <c r="H26" s="27">
        <v>2023</v>
      </c>
      <c r="I26" t="str">
        <f>VLOOKUP(A26,'Store Data'!$E:$F,2,0)</f>
        <v>BMW</v>
      </c>
      <c r="J26" t="str">
        <f>VLOOKUP(A26,'Store Data'!$A:$B,2,0)</f>
        <v>Arizona</v>
      </c>
    </row>
    <row r="27" spans="1:10" x14ac:dyDescent="0.2">
      <c r="A27" s="16" t="s">
        <v>22</v>
      </c>
      <c r="B27" s="16" t="s">
        <v>145</v>
      </c>
      <c r="C27" s="17">
        <v>54</v>
      </c>
      <c r="D27" s="17">
        <v>36</v>
      </c>
      <c r="E27" s="25">
        <v>0.66659999999999997</v>
      </c>
      <c r="F27" s="17">
        <v>9</v>
      </c>
      <c r="G27" t="s">
        <v>108</v>
      </c>
      <c r="H27" s="27">
        <v>2023</v>
      </c>
      <c r="I27" t="str">
        <f>VLOOKUP(A27,'Store Data'!$E:$F,2,0)</f>
        <v>BMW</v>
      </c>
      <c r="J27" t="str">
        <f>VLOOKUP(A27,'Store Data'!$A:$B,2,0)</f>
        <v>Arizona</v>
      </c>
    </row>
    <row r="28" spans="1:10" x14ac:dyDescent="0.2">
      <c r="A28" s="16" t="s">
        <v>22</v>
      </c>
      <c r="B28" s="16" t="s">
        <v>143</v>
      </c>
      <c r="C28" s="17">
        <v>74</v>
      </c>
      <c r="D28" s="17">
        <v>58</v>
      </c>
      <c r="E28" s="25">
        <v>0.78369999999999995</v>
      </c>
      <c r="F28" s="17">
        <v>2</v>
      </c>
      <c r="G28" t="s">
        <v>108</v>
      </c>
      <c r="H28" s="27">
        <v>2023</v>
      </c>
      <c r="I28" t="str">
        <f>VLOOKUP(A28,'Store Data'!$E:$F,2,0)</f>
        <v>BMW</v>
      </c>
      <c r="J28" t="str">
        <f>VLOOKUP(A28,'Store Data'!$A:$B,2,0)</f>
        <v>Arizona</v>
      </c>
    </row>
    <row r="29" spans="1:10" x14ac:dyDescent="0.2">
      <c r="A29" s="16" t="s">
        <v>23</v>
      </c>
      <c r="B29" s="16" t="s">
        <v>144</v>
      </c>
      <c r="C29" s="17">
        <v>49</v>
      </c>
      <c r="D29" s="17">
        <v>46</v>
      </c>
      <c r="E29" s="25">
        <v>0.93869999999999998</v>
      </c>
      <c r="F29" s="17">
        <v>0</v>
      </c>
      <c r="G29" t="s">
        <v>108</v>
      </c>
      <c r="H29" s="27">
        <v>2023</v>
      </c>
      <c r="I29" t="str">
        <f>VLOOKUP(A29,'Store Data'!$E:$F,2,0)</f>
        <v>BMW</v>
      </c>
      <c r="J29" t="str">
        <f>VLOOKUP(A29,'Store Data'!$A:$B,2,0)</f>
        <v>Texas</v>
      </c>
    </row>
    <row r="30" spans="1:10" x14ac:dyDescent="0.2">
      <c r="A30" s="16" t="s">
        <v>23</v>
      </c>
      <c r="B30" s="16" t="s">
        <v>145</v>
      </c>
      <c r="C30" s="17">
        <v>57</v>
      </c>
      <c r="D30" s="17">
        <v>38</v>
      </c>
      <c r="E30" s="25">
        <v>0.66659999999999997</v>
      </c>
      <c r="F30" s="17">
        <v>0</v>
      </c>
      <c r="G30" t="s">
        <v>108</v>
      </c>
      <c r="H30" s="27">
        <v>2023</v>
      </c>
      <c r="I30" t="str">
        <f>VLOOKUP(A30,'Store Data'!$E:$F,2,0)</f>
        <v>BMW</v>
      </c>
      <c r="J30" t="str">
        <f>VLOOKUP(A30,'Store Data'!$A:$B,2,0)</f>
        <v>Texas</v>
      </c>
    </row>
    <row r="31" spans="1:10" x14ac:dyDescent="0.2">
      <c r="A31" s="16" t="s">
        <v>23</v>
      </c>
      <c r="B31" s="16" t="s">
        <v>143</v>
      </c>
      <c r="C31" s="17">
        <v>37</v>
      </c>
      <c r="D31" s="17">
        <v>36</v>
      </c>
      <c r="E31" s="25">
        <v>0.97289999999999999</v>
      </c>
      <c r="F31" s="17">
        <v>0</v>
      </c>
      <c r="G31" t="s">
        <v>108</v>
      </c>
      <c r="H31" s="27">
        <v>2023</v>
      </c>
      <c r="I31" t="str">
        <f>VLOOKUP(A31,'Store Data'!$E:$F,2,0)</f>
        <v>BMW</v>
      </c>
      <c r="J31" t="str">
        <f>VLOOKUP(A31,'Store Data'!$A:$B,2,0)</f>
        <v>Texas</v>
      </c>
    </row>
    <row r="32" spans="1:10" x14ac:dyDescent="0.2">
      <c r="A32" s="16" t="s">
        <v>24</v>
      </c>
      <c r="B32" s="16" t="s">
        <v>144</v>
      </c>
      <c r="C32" s="17">
        <v>21</v>
      </c>
      <c r="D32" s="17">
        <v>14</v>
      </c>
      <c r="E32" s="25">
        <v>0.66659999999999997</v>
      </c>
      <c r="F32" s="17">
        <v>2</v>
      </c>
      <c r="G32" t="s">
        <v>108</v>
      </c>
      <c r="H32" s="27">
        <v>2023</v>
      </c>
      <c r="I32" t="str">
        <f>VLOOKUP(A32,'Store Data'!$E:$F,2,0)</f>
        <v>BMW</v>
      </c>
      <c r="J32" t="str">
        <f>VLOOKUP(A32,'Store Data'!$A:$B,2,0)</f>
        <v>Southern CA</v>
      </c>
    </row>
    <row r="33" spans="1:10" x14ac:dyDescent="0.2">
      <c r="A33" s="16" t="s">
        <v>24</v>
      </c>
      <c r="B33" s="16" t="s">
        <v>145</v>
      </c>
      <c r="C33" s="17">
        <v>15</v>
      </c>
      <c r="D33" s="17">
        <v>8</v>
      </c>
      <c r="E33" s="25">
        <v>0.5333</v>
      </c>
      <c r="F33" s="17">
        <v>0</v>
      </c>
      <c r="G33" t="s">
        <v>108</v>
      </c>
      <c r="H33" s="27">
        <v>2023</v>
      </c>
      <c r="I33" t="str">
        <f>VLOOKUP(A33,'Store Data'!$E:$F,2,0)</f>
        <v>BMW</v>
      </c>
      <c r="J33" t="str">
        <f>VLOOKUP(A33,'Store Data'!$A:$B,2,0)</f>
        <v>Southern CA</v>
      </c>
    </row>
    <row r="34" spans="1:10" x14ac:dyDescent="0.2">
      <c r="A34" s="16" t="s">
        <v>24</v>
      </c>
      <c r="B34" s="16" t="s">
        <v>143</v>
      </c>
      <c r="C34" s="17">
        <v>28</v>
      </c>
      <c r="D34" s="17">
        <v>22</v>
      </c>
      <c r="E34" s="25">
        <v>0.78569999999999995</v>
      </c>
      <c r="F34" s="17">
        <v>1</v>
      </c>
      <c r="G34" t="s">
        <v>108</v>
      </c>
      <c r="H34" s="27">
        <v>2023</v>
      </c>
      <c r="I34" t="str">
        <f>VLOOKUP(A34,'Store Data'!$E:$F,2,0)</f>
        <v>BMW</v>
      </c>
      <c r="J34" t="str">
        <f>VLOOKUP(A34,'Store Data'!$A:$B,2,0)</f>
        <v>Southern CA</v>
      </c>
    </row>
    <row r="35" spans="1:10" x14ac:dyDescent="0.2">
      <c r="A35" s="16" t="s">
        <v>25</v>
      </c>
      <c r="B35" s="16" t="s">
        <v>144</v>
      </c>
      <c r="C35" s="17">
        <v>39</v>
      </c>
      <c r="D35" s="17">
        <v>32</v>
      </c>
      <c r="E35" s="25">
        <v>0.82050000000000001</v>
      </c>
      <c r="F35" s="17">
        <v>2</v>
      </c>
      <c r="G35" t="s">
        <v>108</v>
      </c>
      <c r="H35" s="27">
        <v>2023</v>
      </c>
      <c r="I35" t="str">
        <f>VLOOKUP(A35,'Store Data'!$E:$F,2,0)</f>
        <v>BMW</v>
      </c>
      <c r="J35" t="str">
        <f>VLOOKUP(A35,'Store Data'!$A:$B,2,0)</f>
        <v>Orange County</v>
      </c>
    </row>
    <row r="36" spans="1:10" x14ac:dyDescent="0.2">
      <c r="A36" s="16" t="s">
        <v>25</v>
      </c>
      <c r="B36" s="16" t="s">
        <v>145</v>
      </c>
      <c r="C36" s="17">
        <v>20</v>
      </c>
      <c r="D36" s="17">
        <v>19</v>
      </c>
      <c r="E36" s="25">
        <v>0.95</v>
      </c>
      <c r="F36" s="17">
        <v>3</v>
      </c>
      <c r="G36" t="s">
        <v>108</v>
      </c>
      <c r="H36" s="27">
        <v>2023</v>
      </c>
      <c r="I36" t="str">
        <f>VLOOKUP(A36,'Store Data'!$E:$F,2,0)</f>
        <v>BMW</v>
      </c>
      <c r="J36" t="str">
        <f>VLOOKUP(A36,'Store Data'!$A:$B,2,0)</f>
        <v>Orange County</v>
      </c>
    </row>
    <row r="37" spans="1:10" x14ac:dyDescent="0.2">
      <c r="A37" s="16" t="s">
        <v>25</v>
      </c>
      <c r="B37" s="16" t="s">
        <v>143</v>
      </c>
      <c r="C37" s="17">
        <v>70</v>
      </c>
      <c r="D37" s="17">
        <v>67</v>
      </c>
      <c r="E37" s="25">
        <v>0.95709999999999995</v>
      </c>
      <c r="F37" s="17">
        <v>8</v>
      </c>
      <c r="G37" t="s">
        <v>108</v>
      </c>
      <c r="H37" s="27">
        <v>2023</v>
      </c>
      <c r="I37" t="str">
        <f>VLOOKUP(A37,'Store Data'!$E:$F,2,0)</f>
        <v>BMW</v>
      </c>
      <c r="J37" t="str">
        <f>VLOOKUP(A37,'Store Data'!$A:$B,2,0)</f>
        <v>Orange County</v>
      </c>
    </row>
    <row r="38" spans="1:10" x14ac:dyDescent="0.2">
      <c r="A38" s="16" t="s">
        <v>26</v>
      </c>
      <c r="B38" s="16" t="s">
        <v>144</v>
      </c>
      <c r="C38" s="17">
        <v>53</v>
      </c>
      <c r="D38" s="17">
        <v>42</v>
      </c>
      <c r="E38" s="25">
        <v>0.79239999999999999</v>
      </c>
      <c r="F38" s="17">
        <v>7</v>
      </c>
      <c r="G38" t="s">
        <v>108</v>
      </c>
      <c r="H38" s="27">
        <v>2023</v>
      </c>
      <c r="I38" t="str">
        <f>VLOOKUP(A38,'Store Data'!$E:$F,2,0)</f>
        <v>BMW</v>
      </c>
      <c r="J38" t="str">
        <f>VLOOKUP(A38,'Store Data'!$A:$B,2,0)</f>
        <v>Southern CA</v>
      </c>
    </row>
    <row r="39" spans="1:10" x14ac:dyDescent="0.2">
      <c r="A39" s="16" t="s">
        <v>26</v>
      </c>
      <c r="B39" s="16" t="s">
        <v>145</v>
      </c>
      <c r="C39" s="17">
        <v>27</v>
      </c>
      <c r="D39" s="17">
        <v>25</v>
      </c>
      <c r="E39" s="25">
        <v>0.92589999999999995</v>
      </c>
      <c r="F39" s="17">
        <v>2</v>
      </c>
      <c r="G39" t="s">
        <v>108</v>
      </c>
      <c r="H39" s="27">
        <v>2023</v>
      </c>
      <c r="I39" t="str">
        <f>VLOOKUP(A39,'Store Data'!$E:$F,2,0)</f>
        <v>BMW</v>
      </c>
      <c r="J39" t="str">
        <f>VLOOKUP(A39,'Store Data'!$A:$B,2,0)</f>
        <v>Southern CA</v>
      </c>
    </row>
    <row r="40" spans="1:10" x14ac:dyDescent="0.2">
      <c r="A40" s="16" t="s">
        <v>26</v>
      </c>
      <c r="B40" s="16" t="s">
        <v>143</v>
      </c>
      <c r="C40" s="17">
        <v>72</v>
      </c>
      <c r="D40" s="17">
        <v>61</v>
      </c>
      <c r="E40" s="25">
        <v>0.84719999999999995</v>
      </c>
      <c r="F40" s="17">
        <v>5</v>
      </c>
      <c r="G40" t="s">
        <v>108</v>
      </c>
      <c r="H40" s="27">
        <v>2023</v>
      </c>
      <c r="I40" t="str">
        <f>VLOOKUP(A40,'Store Data'!$E:$F,2,0)</f>
        <v>BMW</v>
      </c>
      <c r="J40" t="str">
        <f>VLOOKUP(A40,'Store Data'!$A:$B,2,0)</f>
        <v>Southern CA</v>
      </c>
    </row>
    <row r="41" spans="1:10" x14ac:dyDescent="0.2">
      <c r="A41" s="16" t="s">
        <v>27</v>
      </c>
      <c r="B41" s="16" t="s">
        <v>144</v>
      </c>
      <c r="C41" s="17">
        <v>29</v>
      </c>
      <c r="D41" s="17">
        <v>23</v>
      </c>
      <c r="E41" s="25">
        <v>0.79310000000000003</v>
      </c>
      <c r="F41" s="17">
        <v>2</v>
      </c>
      <c r="G41" t="s">
        <v>108</v>
      </c>
      <c r="H41" s="27">
        <v>2023</v>
      </c>
      <c r="I41" t="str">
        <f>VLOOKUP(A41,'Store Data'!$E:$F,2,0)</f>
        <v>Honda</v>
      </c>
      <c r="J41" t="str">
        <f>VLOOKUP(A41,'Store Data'!$A:$B,2,0)</f>
        <v>Northern CA</v>
      </c>
    </row>
    <row r="42" spans="1:10" x14ac:dyDescent="0.2">
      <c r="A42" s="16" t="s">
        <v>27</v>
      </c>
      <c r="B42" s="16" t="s">
        <v>145</v>
      </c>
      <c r="C42" s="17">
        <v>3</v>
      </c>
      <c r="D42" s="17">
        <v>3</v>
      </c>
      <c r="E42" s="25">
        <v>1</v>
      </c>
      <c r="F42" s="17">
        <v>1</v>
      </c>
      <c r="G42" t="s">
        <v>108</v>
      </c>
      <c r="H42" s="27">
        <v>2023</v>
      </c>
      <c r="I42" t="str">
        <f>VLOOKUP(A42,'Store Data'!$E:$F,2,0)</f>
        <v>Honda</v>
      </c>
      <c r="J42" t="str">
        <f>VLOOKUP(A42,'Store Data'!$A:$B,2,0)</f>
        <v>Northern CA</v>
      </c>
    </row>
    <row r="43" spans="1:10" x14ac:dyDescent="0.2">
      <c r="A43" s="16" t="s">
        <v>27</v>
      </c>
      <c r="B43" s="16" t="s">
        <v>143</v>
      </c>
      <c r="C43" s="17">
        <v>6</v>
      </c>
      <c r="D43" s="17">
        <v>5</v>
      </c>
      <c r="E43" s="25">
        <v>0.83330000000000004</v>
      </c>
      <c r="F43" s="17">
        <v>0</v>
      </c>
      <c r="G43" t="s">
        <v>108</v>
      </c>
      <c r="H43" s="27">
        <v>2023</v>
      </c>
      <c r="I43" t="str">
        <f>VLOOKUP(A43,'Store Data'!$E:$F,2,0)</f>
        <v>Honda</v>
      </c>
      <c r="J43" t="str">
        <f>VLOOKUP(A43,'Store Data'!$A:$B,2,0)</f>
        <v>Northern CA</v>
      </c>
    </row>
    <row r="44" spans="1:10" x14ac:dyDescent="0.2">
      <c r="A44" s="16" t="s">
        <v>28</v>
      </c>
      <c r="B44" s="16" t="s">
        <v>144</v>
      </c>
      <c r="C44" s="17">
        <v>94</v>
      </c>
      <c r="D44" s="17">
        <v>65</v>
      </c>
      <c r="E44" s="25">
        <v>0.69140000000000001</v>
      </c>
      <c r="F44" s="17">
        <v>12</v>
      </c>
      <c r="G44" t="s">
        <v>108</v>
      </c>
      <c r="H44" s="27">
        <v>2023</v>
      </c>
      <c r="I44" t="str">
        <f>VLOOKUP(A44,'Store Data'!$E:$F,2,0)</f>
        <v>BMW</v>
      </c>
      <c r="J44" t="str">
        <f>VLOOKUP(A44,'Store Data'!$A:$B,2,0)</f>
        <v>Orange County</v>
      </c>
    </row>
    <row r="45" spans="1:10" x14ac:dyDescent="0.2">
      <c r="A45" s="16" t="s">
        <v>28</v>
      </c>
      <c r="B45" s="16" t="s">
        <v>145</v>
      </c>
      <c r="C45" s="17">
        <v>46</v>
      </c>
      <c r="D45" s="17">
        <v>36</v>
      </c>
      <c r="E45" s="25">
        <v>0.78259999999999996</v>
      </c>
      <c r="F45" s="17">
        <v>1</v>
      </c>
      <c r="G45" t="s">
        <v>108</v>
      </c>
      <c r="H45" s="27">
        <v>2023</v>
      </c>
      <c r="I45" t="str">
        <f>VLOOKUP(A45,'Store Data'!$E:$F,2,0)</f>
        <v>BMW</v>
      </c>
      <c r="J45" t="str">
        <f>VLOOKUP(A45,'Store Data'!$A:$B,2,0)</f>
        <v>Orange County</v>
      </c>
    </row>
    <row r="46" spans="1:10" x14ac:dyDescent="0.2">
      <c r="A46" s="16" t="s">
        <v>28</v>
      </c>
      <c r="B46" s="16" t="s">
        <v>143</v>
      </c>
      <c r="C46" s="17">
        <v>56</v>
      </c>
      <c r="D46" s="17">
        <v>47</v>
      </c>
      <c r="E46" s="25">
        <v>0.83919999999999995</v>
      </c>
      <c r="F46" s="17">
        <v>2</v>
      </c>
      <c r="G46" t="s">
        <v>108</v>
      </c>
      <c r="H46" s="27">
        <v>2023</v>
      </c>
      <c r="I46" t="str">
        <f>VLOOKUP(A46,'Store Data'!$E:$F,2,0)</f>
        <v>BMW</v>
      </c>
      <c r="J46" t="str">
        <f>VLOOKUP(A46,'Store Data'!$A:$B,2,0)</f>
        <v>Orange County</v>
      </c>
    </row>
    <row r="47" spans="1:10" x14ac:dyDescent="0.2">
      <c r="A47" s="16" t="s">
        <v>29</v>
      </c>
      <c r="B47" s="16" t="s">
        <v>144</v>
      </c>
      <c r="C47" s="17">
        <v>11</v>
      </c>
      <c r="D47" s="17">
        <v>10</v>
      </c>
      <c r="E47" s="25">
        <v>0.90900000000000003</v>
      </c>
      <c r="F47" s="17">
        <v>5</v>
      </c>
      <c r="G47" t="s">
        <v>108</v>
      </c>
      <c r="H47" s="27">
        <v>2023</v>
      </c>
      <c r="I47" t="str">
        <f>VLOOKUP(A47,'Store Data'!$E:$F,2,0)</f>
        <v>MINI</v>
      </c>
      <c r="J47" t="str">
        <f>VLOOKUP(A47,'Store Data'!$A:$B,2,0)</f>
        <v>Orange County</v>
      </c>
    </row>
    <row r="48" spans="1:10" x14ac:dyDescent="0.2">
      <c r="A48" s="16" t="s">
        <v>29</v>
      </c>
      <c r="B48" s="16" t="s">
        <v>145</v>
      </c>
      <c r="C48" s="17">
        <v>2</v>
      </c>
      <c r="D48" s="17">
        <v>2</v>
      </c>
      <c r="E48" s="25">
        <v>1</v>
      </c>
      <c r="F48" s="17">
        <v>0</v>
      </c>
      <c r="G48" t="s">
        <v>108</v>
      </c>
      <c r="H48" s="27">
        <v>2023</v>
      </c>
      <c r="I48" t="str">
        <f>VLOOKUP(A48,'Store Data'!$E:$F,2,0)</f>
        <v>MINI</v>
      </c>
      <c r="J48" t="str">
        <f>VLOOKUP(A48,'Store Data'!$A:$B,2,0)</f>
        <v>Orange County</v>
      </c>
    </row>
    <row r="49" spans="1:10" x14ac:dyDescent="0.2">
      <c r="A49" s="16" t="s">
        <v>29</v>
      </c>
      <c r="B49" s="16" t="s">
        <v>143</v>
      </c>
      <c r="C49" s="17">
        <v>14</v>
      </c>
      <c r="D49" s="17">
        <v>14</v>
      </c>
      <c r="E49" s="25">
        <v>1</v>
      </c>
      <c r="F49" s="17">
        <v>0</v>
      </c>
      <c r="G49" t="s">
        <v>108</v>
      </c>
      <c r="H49" s="27">
        <v>2023</v>
      </c>
      <c r="I49" t="str">
        <f>VLOOKUP(A49,'Store Data'!$E:$F,2,0)</f>
        <v>MINI</v>
      </c>
      <c r="J49" t="str">
        <f>VLOOKUP(A49,'Store Data'!$A:$B,2,0)</f>
        <v>Orange County</v>
      </c>
    </row>
    <row r="50" spans="1:10" x14ac:dyDescent="0.2">
      <c r="A50" s="16" t="s">
        <v>30</v>
      </c>
      <c r="B50" s="16" t="s">
        <v>144</v>
      </c>
      <c r="C50" s="17">
        <v>16</v>
      </c>
      <c r="D50" s="17">
        <v>14</v>
      </c>
      <c r="E50" s="25">
        <v>0.875</v>
      </c>
      <c r="F50" s="17">
        <v>3</v>
      </c>
      <c r="G50" t="s">
        <v>108</v>
      </c>
      <c r="H50" s="27">
        <v>2023</v>
      </c>
      <c r="I50" t="str">
        <f>VLOOKUP(A50,'Store Data'!$E:$F,2,0)</f>
        <v>Genesis</v>
      </c>
      <c r="J50" t="str">
        <f>VLOOKUP(A50,'Store Data'!$A:$B,2,0)</f>
        <v>Texas</v>
      </c>
    </row>
    <row r="51" spans="1:10" x14ac:dyDescent="0.2">
      <c r="A51" s="16" t="s">
        <v>30</v>
      </c>
      <c r="B51" s="16" t="s">
        <v>145</v>
      </c>
      <c r="C51" s="17">
        <v>2</v>
      </c>
      <c r="D51" s="17">
        <v>2</v>
      </c>
      <c r="E51" s="25">
        <v>1</v>
      </c>
      <c r="F51" s="17">
        <v>0</v>
      </c>
      <c r="G51" t="s">
        <v>108</v>
      </c>
      <c r="H51" s="27">
        <v>2023</v>
      </c>
      <c r="I51" t="str">
        <f>VLOOKUP(A51,'Store Data'!$E:$F,2,0)</f>
        <v>Genesis</v>
      </c>
      <c r="J51" t="str">
        <f>VLOOKUP(A51,'Store Data'!$A:$B,2,0)</f>
        <v>Texas</v>
      </c>
    </row>
    <row r="52" spans="1:10" x14ac:dyDescent="0.2">
      <c r="A52" s="16" t="s">
        <v>30</v>
      </c>
      <c r="B52" s="16" t="s">
        <v>143</v>
      </c>
      <c r="C52" s="17">
        <v>5</v>
      </c>
      <c r="D52" s="17">
        <v>3</v>
      </c>
      <c r="E52" s="25">
        <v>0.6</v>
      </c>
      <c r="F52" s="17">
        <v>0</v>
      </c>
      <c r="G52" t="s">
        <v>108</v>
      </c>
      <c r="H52" s="27">
        <v>2023</v>
      </c>
      <c r="I52" t="str">
        <f>VLOOKUP(A52,'Store Data'!$E:$F,2,0)</f>
        <v>Genesis</v>
      </c>
      <c r="J52" t="str">
        <f>VLOOKUP(A52,'Store Data'!$A:$B,2,0)</f>
        <v>Texas</v>
      </c>
    </row>
    <row r="53" spans="1:10" x14ac:dyDescent="0.2">
      <c r="A53" s="16" t="s">
        <v>31</v>
      </c>
      <c r="B53" s="16" t="s">
        <v>144</v>
      </c>
      <c r="C53" s="17">
        <v>7</v>
      </c>
      <c r="D53" s="17">
        <v>4</v>
      </c>
      <c r="E53" s="25">
        <v>0.57140000000000002</v>
      </c>
      <c r="F53" s="17">
        <v>1</v>
      </c>
      <c r="G53" t="s">
        <v>108</v>
      </c>
      <c r="H53" s="27">
        <v>2023</v>
      </c>
      <c r="I53" t="str">
        <f>VLOOKUP(A53,'Store Data'!$E:$F,2,0)</f>
        <v>Honda</v>
      </c>
      <c r="J53" t="str">
        <f>VLOOKUP(A53,'Store Data'!$A:$B,2,0)</f>
        <v>Texas</v>
      </c>
    </row>
    <row r="54" spans="1:10" x14ac:dyDescent="0.2">
      <c r="A54" s="16" t="s">
        <v>31</v>
      </c>
      <c r="B54" s="16" t="s">
        <v>145</v>
      </c>
      <c r="C54" s="17">
        <v>1</v>
      </c>
      <c r="D54" s="17">
        <v>0</v>
      </c>
      <c r="E54" s="25">
        <v>0</v>
      </c>
      <c r="F54" s="17">
        <v>0</v>
      </c>
      <c r="G54" t="s">
        <v>108</v>
      </c>
      <c r="H54" s="27">
        <v>2023</v>
      </c>
      <c r="I54" t="str">
        <f>VLOOKUP(A54,'Store Data'!$E:$F,2,0)</f>
        <v>Honda</v>
      </c>
      <c r="J54" t="str">
        <f>VLOOKUP(A54,'Store Data'!$A:$B,2,0)</f>
        <v>Texas</v>
      </c>
    </row>
    <row r="55" spans="1:10" x14ac:dyDescent="0.2">
      <c r="A55" s="16" t="s">
        <v>31</v>
      </c>
      <c r="B55" s="16" t="s">
        <v>143</v>
      </c>
      <c r="C55" s="17">
        <v>4</v>
      </c>
      <c r="D55" s="17">
        <v>4</v>
      </c>
      <c r="E55" s="25">
        <v>1</v>
      </c>
      <c r="F55" s="17">
        <v>1</v>
      </c>
      <c r="G55" t="s">
        <v>108</v>
      </c>
      <c r="H55" s="27">
        <v>2023</v>
      </c>
      <c r="I55" t="str">
        <f>VLOOKUP(A55,'Store Data'!$E:$F,2,0)</f>
        <v>Honda</v>
      </c>
      <c r="J55" t="str">
        <f>VLOOKUP(A55,'Store Data'!$A:$B,2,0)</f>
        <v>Texas</v>
      </c>
    </row>
    <row r="56" spans="1:10" x14ac:dyDescent="0.2">
      <c r="A56" s="16" t="s">
        <v>33</v>
      </c>
      <c r="B56" s="16" t="s">
        <v>144</v>
      </c>
      <c r="C56" s="17">
        <v>33</v>
      </c>
      <c r="D56" s="17">
        <v>24</v>
      </c>
      <c r="E56" s="25">
        <v>0.72719999999999996</v>
      </c>
      <c r="F56" s="17">
        <v>0</v>
      </c>
      <c r="G56" t="s">
        <v>108</v>
      </c>
      <c r="H56" s="27">
        <v>2023</v>
      </c>
      <c r="I56" t="str">
        <f>VLOOKUP(A56,'Store Data'!$E:$F,2,0)</f>
        <v>Honda</v>
      </c>
      <c r="J56" t="str">
        <f>VLOOKUP(A56,'Store Data'!$A:$B,2,0)</f>
        <v>Southern CA</v>
      </c>
    </row>
    <row r="57" spans="1:10" x14ac:dyDescent="0.2">
      <c r="A57" s="16" t="s">
        <v>33</v>
      </c>
      <c r="B57" s="16" t="s">
        <v>145</v>
      </c>
      <c r="C57" s="17">
        <v>14</v>
      </c>
      <c r="D57" s="17">
        <v>11</v>
      </c>
      <c r="E57" s="25">
        <v>0.78569999999999995</v>
      </c>
      <c r="F57" s="17">
        <v>0</v>
      </c>
      <c r="G57" t="s">
        <v>108</v>
      </c>
      <c r="H57" s="27">
        <v>2023</v>
      </c>
      <c r="I57" t="str">
        <f>VLOOKUP(A57,'Store Data'!$E:$F,2,0)</f>
        <v>Honda</v>
      </c>
      <c r="J57" t="str">
        <f>VLOOKUP(A57,'Store Data'!$A:$B,2,0)</f>
        <v>Southern CA</v>
      </c>
    </row>
    <row r="58" spans="1:10" x14ac:dyDescent="0.2">
      <c r="A58" s="16" t="s">
        <v>33</v>
      </c>
      <c r="B58" s="16" t="s">
        <v>143</v>
      </c>
      <c r="C58" s="17">
        <v>29</v>
      </c>
      <c r="D58" s="17">
        <v>24</v>
      </c>
      <c r="E58" s="25">
        <v>0.82750000000000001</v>
      </c>
      <c r="F58" s="17">
        <v>0</v>
      </c>
      <c r="G58" t="s">
        <v>108</v>
      </c>
      <c r="H58" s="27">
        <v>2023</v>
      </c>
      <c r="I58" t="str">
        <f>VLOOKUP(A58,'Store Data'!$E:$F,2,0)</f>
        <v>Honda</v>
      </c>
      <c r="J58" t="str">
        <f>VLOOKUP(A58,'Store Data'!$A:$B,2,0)</f>
        <v>Southern CA</v>
      </c>
    </row>
    <row r="59" spans="1:10" x14ac:dyDescent="0.2">
      <c r="A59" s="16" t="s">
        <v>34</v>
      </c>
      <c r="B59" s="16" t="s">
        <v>144</v>
      </c>
      <c r="C59" s="17">
        <v>4</v>
      </c>
      <c r="D59" s="17">
        <v>2</v>
      </c>
      <c r="E59" s="25">
        <v>0.5</v>
      </c>
      <c r="F59" s="17">
        <v>1</v>
      </c>
      <c r="G59" t="s">
        <v>108</v>
      </c>
      <c r="H59" s="27">
        <v>2023</v>
      </c>
      <c r="I59" t="str">
        <f>VLOOKUP(A59,'Store Data'!$E:$F,2,0)</f>
        <v>Hyundai</v>
      </c>
      <c r="J59" t="str">
        <f>VLOOKUP(A59,'Store Data'!$A:$B,2,0)</f>
        <v>Texas</v>
      </c>
    </row>
    <row r="60" spans="1:10" x14ac:dyDescent="0.2">
      <c r="A60" s="16" t="s">
        <v>34</v>
      </c>
      <c r="B60" s="16" t="s">
        <v>143</v>
      </c>
      <c r="C60" s="17">
        <v>2</v>
      </c>
      <c r="D60" s="17">
        <v>2</v>
      </c>
      <c r="E60" s="25">
        <v>1</v>
      </c>
      <c r="F60" s="17">
        <v>0</v>
      </c>
      <c r="G60" t="s">
        <v>108</v>
      </c>
      <c r="H60" s="27">
        <v>2023</v>
      </c>
      <c r="I60" t="str">
        <f>VLOOKUP(A60,'Store Data'!$E:$F,2,0)</f>
        <v>Hyundai</v>
      </c>
      <c r="J60" t="str">
        <f>VLOOKUP(A60,'Store Data'!$A:$B,2,0)</f>
        <v>Texas</v>
      </c>
    </row>
    <row r="61" spans="1:10" x14ac:dyDescent="0.2">
      <c r="A61" s="16" t="s">
        <v>112</v>
      </c>
      <c r="B61" s="16" t="s">
        <v>144</v>
      </c>
      <c r="C61" s="17">
        <v>7</v>
      </c>
      <c r="D61" s="17">
        <v>4</v>
      </c>
      <c r="E61" s="25">
        <v>0.57140000000000002</v>
      </c>
      <c r="F61" s="17">
        <v>0</v>
      </c>
      <c r="G61" t="s">
        <v>108</v>
      </c>
      <c r="H61" s="27">
        <v>2023</v>
      </c>
      <c r="I61" t="str">
        <f>VLOOKUP(A61,'Store Data'!$E:$F,2,0)</f>
        <v>Jaguar</v>
      </c>
      <c r="J61" t="str">
        <f>VLOOKUP(A61,'Store Data'!$A:$B,2,0)</f>
        <v>Arizona</v>
      </c>
    </row>
    <row r="62" spans="1:10" x14ac:dyDescent="0.2">
      <c r="A62" s="16" t="s">
        <v>112</v>
      </c>
      <c r="B62" s="16" t="s">
        <v>145</v>
      </c>
      <c r="C62" s="17">
        <v>3</v>
      </c>
      <c r="D62" s="17">
        <v>2</v>
      </c>
      <c r="E62" s="25">
        <v>0.66659999999999997</v>
      </c>
      <c r="F62" s="17">
        <v>1</v>
      </c>
      <c r="G62" t="s">
        <v>108</v>
      </c>
      <c r="H62" s="27">
        <v>2023</v>
      </c>
      <c r="I62" t="str">
        <f>VLOOKUP(A62,'Store Data'!$E:$F,2,0)</f>
        <v>Jaguar</v>
      </c>
      <c r="J62" t="str">
        <f>VLOOKUP(A62,'Store Data'!$A:$B,2,0)</f>
        <v>Arizona</v>
      </c>
    </row>
    <row r="63" spans="1:10" x14ac:dyDescent="0.2">
      <c r="A63" s="16" t="s">
        <v>112</v>
      </c>
      <c r="B63" s="16" t="s">
        <v>143</v>
      </c>
      <c r="C63" s="17">
        <v>6</v>
      </c>
      <c r="D63" s="17">
        <v>6</v>
      </c>
      <c r="E63" s="25">
        <v>1</v>
      </c>
      <c r="F63" s="17">
        <v>0</v>
      </c>
      <c r="G63" t="s">
        <v>108</v>
      </c>
      <c r="H63" s="27">
        <v>2023</v>
      </c>
      <c r="I63" t="str">
        <f>VLOOKUP(A63,'Store Data'!$E:$F,2,0)</f>
        <v>Jaguar</v>
      </c>
      <c r="J63" t="str">
        <f>VLOOKUP(A63,'Store Data'!$A:$B,2,0)</f>
        <v>Arizona</v>
      </c>
    </row>
    <row r="64" spans="1:10" x14ac:dyDescent="0.2">
      <c r="A64" s="16" t="s">
        <v>35</v>
      </c>
      <c r="B64" s="16" t="s">
        <v>144</v>
      </c>
      <c r="C64" s="17">
        <v>12</v>
      </c>
      <c r="D64" s="17">
        <v>9</v>
      </c>
      <c r="E64" s="25">
        <v>0.75</v>
      </c>
      <c r="F64" s="17">
        <v>1</v>
      </c>
      <c r="G64" t="s">
        <v>108</v>
      </c>
      <c r="H64" s="27">
        <v>2023</v>
      </c>
      <c r="I64" t="str">
        <f>VLOOKUP(A64,'Store Data'!$E:$F,2,0)</f>
        <v>Acura</v>
      </c>
      <c r="J64" t="str">
        <f>VLOOKUP(A64,'Store Data'!$A:$B,2,0)</f>
        <v>Southern CA</v>
      </c>
    </row>
    <row r="65" spans="1:10" x14ac:dyDescent="0.2">
      <c r="A65" s="16" t="s">
        <v>35</v>
      </c>
      <c r="B65" s="16" t="s">
        <v>145</v>
      </c>
      <c r="C65" s="17">
        <v>8</v>
      </c>
      <c r="D65" s="17">
        <v>5</v>
      </c>
      <c r="E65" s="25">
        <v>0.625</v>
      </c>
      <c r="F65" s="17">
        <v>1</v>
      </c>
      <c r="G65" t="s">
        <v>108</v>
      </c>
      <c r="H65" s="27">
        <v>2023</v>
      </c>
      <c r="I65" t="str">
        <f>VLOOKUP(A65,'Store Data'!$E:$F,2,0)</f>
        <v>Acura</v>
      </c>
      <c r="J65" t="str">
        <f>VLOOKUP(A65,'Store Data'!$A:$B,2,0)</f>
        <v>Southern CA</v>
      </c>
    </row>
    <row r="66" spans="1:10" x14ac:dyDescent="0.2">
      <c r="A66" s="16" t="s">
        <v>35</v>
      </c>
      <c r="B66" s="16" t="s">
        <v>143</v>
      </c>
      <c r="C66" s="17">
        <v>16</v>
      </c>
      <c r="D66" s="17">
        <v>13</v>
      </c>
      <c r="E66" s="25">
        <v>0.8125</v>
      </c>
      <c r="F66" s="17">
        <v>0</v>
      </c>
      <c r="G66" t="s">
        <v>108</v>
      </c>
      <c r="H66" s="27">
        <v>2023</v>
      </c>
      <c r="I66" t="str">
        <f>VLOOKUP(A66,'Store Data'!$E:$F,2,0)</f>
        <v>Acura</v>
      </c>
      <c r="J66" t="str">
        <f>VLOOKUP(A66,'Store Data'!$A:$B,2,0)</f>
        <v>Southern CA</v>
      </c>
    </row>
    <row r="67" spans="1:10" x14ac:dyDescent="0.2">
      <c r="A67" s="16" t="s">
        <v>36</v>
      </c>
      <c r="B67" s="16" t="s">
        <v>144</v>
      </c>
      <c r="C67" s="17">
        <v>35</v>
      </c>
      <c r="D67" s="17">
        <v>29</v>
      </c>
      <c r="E67" s="25">
        <v>0.82850000000000001</v>
      </c>
      <c r="F67" s="17">
        <v>1</v>
      </c>
      <c r="G67" t="s">
        <v>108</v>
      </c>
      <c r="H67" s="27">
        <v>2023</v>
      </c>
      <c r="I67" t="str">
        <f>VLOOKUP(A67,'Store Data'!$E:$F,2,0)</f>
        <v>Toyota</v>
      </c>
      <c r="J67" t="str">
        <f>VLOOKUP(A67,'Store Data'!$A:$B,2,0)</f>
        <v>Southern CA</v>
      </c>
    </row>
    <row r="68" spans="1:10" x14ac:dyDescent="0.2">
      <c r="A68" s="16" t="s">
        <v>36</v>
      </c>
      <c r="B68" s="16" t="s">
        <v>145</v>
      </c>
      <c r="C68" s="17">
        <v>19</v>
      </c>
      <c r="D68" s="17">
        <v>16</v>
      </c>
      <c r="E68" s="25">
        <v>0.84209999999999996</v>
      </c>
      <c r="F68" s="17">
        <v>2</v>
      </c>
      <c r="G68" t="s">
        <v>108</v>
      </c>
      <c r="H68" s="27">
        <v>2023</v>
      </c>
      <c r="I68" t="str">
        <f>VLOOKUP(A68,'Store Data'!$E:$F,2,0)</f>
        <v>Toyota</v>
      </c>
      <c r="J68" t="str">
        <f>VLOOKUP(A68,'Store Data'!$A:$B,2,0)</f>
        <v>Southern CA</v>
      </c>
    </row>
    <row r="69" spans="1:10" x14ac:dyDescent="0.2">
      <c r="A69" s="16" t="s">
        <v>36</v>
      </c>
      <c r="B69" s="16" t="s">
        <v>143</v>
      </c>
      <c r="C69" s="17">
        <v>75</v>
      </c>
      <c r="D69" s="17">
        <v>61</v>
      </c>
      <c r="E69" s="25">
        <v>0.81330000000000002</v>
      </c>
      <c r="F69" s="17">
        <v>14</v>
      </c>
      <c r="G69" t="s">
        <v>108</v>
      </c>
      <c r="H69" s="27">
        <v>2023</v>
      </c>
      <c r="I69" t="str">
        <f>VLOOKUP(A69,'Store Data'!$E:$F,2,0)</f>
        <v>Toyota</v>
      </c>
      <c r="J69" t="str">
        <f>VLOOKUP(A69,'Store Data'!$A:$B,2,0)</f>
        <v>Southern CA</v>
      </c>
    </row>
    <row r="70" spans="1:10" x14ac:dyDescent="0.2">
      <c r="A70" s="16" t="s">
        <v>113</v>
      </c>
      <c r="B70" s="16" t="s">
        <v>144</v>
      </c>
      <c r="C70" s="17">
        <v>20</v>
      </c>
      <c r="D70" s="17">
        <v>16</v>
      </c>
      <c r="E70" s="25">
        <v>0.8</v>
      </c>
      <c r="F70" s="17">
        <v>2</v>
      </c>
      <c r="G70" t="s">
        <v>108</v>
      </c>
      <c r="H70" s="27">
        <v>2023</v>
      </c>
      <c r="I70" t="str">
        <f>VLOOKUP(A70,'Store Data'!$E:$F,2,0)</f>
        <v>Land Rover</v>
      </c>
      <c r="J70" t="str">
        <f>VLOOKUP(A70,'Store Data'!$A:$B,2,0)</f>
        <v>Arizona</v>
      </c>
    </row>
    <row r="71" spans="1:10" x14ac:dyDescent="0.2">
      <c r="A71" s="16" t="s">
        <v>113</v>
      </c>
      <c r="B71" s="16" t="s">
        <v>145</v>
      </c>
      <c r="C71" s="17">
        <v>11</v>
      </c>
      <c r="D71" s="17">
        <v>10</v>
      </c>
      <c r="E71" s="25">
        <v>0.90900000000000003</v>
      </c>
      <c r="F71" s="17">
        <v>1</v>
      </c>
      <c r="G71" t="s">
        <v>108</v>
      </c>
      <c r="H71" s="27">
        <v>2023</v>
      </c>
      <c r="I71" t="str">
        <f>VLOOKUP(A71,'Store Data'!$E:$F,2,0)</f>
        <v>Land Rover</v>
      </c>
      <c r="J71" t="str">
        <f>VLOOKUP(A71,'Store Data'!$A:$B,2,0)</f>
        <v>Arizona</v>
      </c>
    </row>
    <row r="72" spans="1:10" x14ac:dyDescent="0.2">
      <c r="A72" s="16" t="s">
        <v>113</v>
      </c>
      <c r="B72" s="16" t="s">
        <v>143</v>
      </c>
      <c r="C72" s="17">
        <v>15</v>
      </c>
      <c r="D72" s="17">
        <v>13</v>
      </c>
      <c r="E72" s="25">
        <v>0.86660000000000004</v>
      </c>
      <c r="F72" s="17">
        <v>0</v>
      </c>
      <c r="G72" t="s">
        <v>108</v>
      </c>
      <c r="H72" s="27">
        <v>2023</v>
      </c>
      <c r="I72" t="str">
        <f>VLOOKUP(A72,'Store Data'!$E:$F,2,0)</f>
        <v>Land Rover</v>
      </c>
      <c r="J72" t="str">
        <f>VLOOKUP(A72,'Store Data'!$A:$B,2,0)</f>
        <v>Arizona</v>
      </c>
    </row>
    <row r="73" spans="1:10" x14ac:dyDescent="0.2">
      <c r="A73" s="16" t="s">
        <v>37</v>
      </c>
      <c r="B73" s="16" t="s">
        <v>144</v>
      </c>
      <c r="C73" s="17">
        <v>19</v>
      </c>
      <c r="D73" s="17">
        <v>17</v>
      </c>
      <c r="E73" s="25">
        <v>0.89470000000000005</v>
      </c>
      <c r="F73" s="17">
        <v>1</v>
      </c>
      <c r="G73" t="s">
        <v>108</v>
      </c>
      <c r="H73" s="27">
        <v>2023</v>
      </c>
      <c r="I73" t="str">
        <f>VLOOKUP(A73,'Store Data'!$E:$F,2,0)</f>
        <v>Land Rover</v>
      </c>
      <c r="J73" t="str">
        <f>VLOOKUP(A73,'Store Data'!$A:$B,2,0)</f>
        <v>Arizona</v>
      </c>
    </row>
    <row r="74" spans="1:10" x14ac:dyDescent="0.2">
      <c r="A74" s="16" t="s">
        <v>37</v>
      </c>
      <c r="B74" s="16" t="s">
        <v>145</v>
      </c>
      <c r="C74" s="17">
        <v>42</v>
      </c>
      <c r="D74" s="17">
        <v>38</v>
      </c>
      <c r="E74" s="25">
        <v>0.90469999999999995</v>
      </c>
      <c r="F74" s="17">
        <v>14</v>
      </c>
      <c r="G74" t="s">
        <v>108</v>
      </c>
      <c r="H74" s="27">
        <v>2023</v>
      </c>
      <c r="I74" t="str">
        <f>VLOOKUP(A74,'Store Data'!$E:$F,2,0)</f>
        <v>Land Rover</v>
      </c>
      <c r="J74" t="str">
        <f>VLOOKUP(A74,'Store Data'!$A:$B,2,0)</f>
        <v>Arizona</v>
      </c>
    </row>
    <row r="75" spans="1:10" x14ac:dyDescent="0.2">
      <c r="A75" s="16" t="s">
        <v>37</v>
      </c>
      <c r="B75" s="16" t="s">
        <v>143</v>
      </c>
      <c r="C75" s="17">
        <v>21</v>
      </c>
      <c r="D75" s="17">
        <v>16</v>
      </c>
      <c r="E75" s="25">
        <v>0.76190000000000002</v>
      </c>
      <c r="F75" s="17">
        <v>6</v>
      </c>
      <c r="G75" t="s">
        <v>108</v>
      </c>
      <c r="H75" s="27">
        <v>2023</v>
      </c>
      <c r="I75" t="str">
        <f>VLOOKUP(A75,'Store Data'!$E:$F,2,0)</f>
        <v>Land Rover</v>
      </c>
      <c r="J75" t="str">
        <f>VLOOKUP(A75,'Store Data'!$A:$B,2,0)</f>
        <v>Arizona</v>
      </c>
    </row>
    <row r="76" spans="1:10" x14ac:dyDescent="0.2">
      <c r="A76" s="16" t="s">
        <v>39</v>
      </c>
      <c r="B76" s="16" t="s">
        <v>144</v>
      </c>
      <c r="C76" s="17">
        <v>52</v>
      </c>
      <c r="D76" s="17">
        <v>32</v>
      </c>
      <c r="E76" s="25">
        <v>0.61529999999999996</v>
      </c>
      <c r="F76" s="17">
        <v>0</v>
      </c>
      <c r="G76" t="s">
        <v>108</v>
      </c>
      <c r="H76" s="27">
        <v>2023</v>
      </c>
      <c r="I76" t="str">
        <f>VLOOKUP(A76,'Store Data'!$E:$F,2,0)</f>
        <v>Lexus</v>
      </c>
      <c r="J76" t="str">
        <f>VLOOKUP(A76,'Store Data'!$A:$B,2,0)</f>
        <v>Southern CA</v>
      </c>
    </row>
    <row r="77" spans="1:10" x14ac:dyDescent="0.2">
      <c r="A77" s="16" t="s">
        <v>39</v>
      </c>
      <c r="B77" s="16" t="s">
        <v>145</v>
      </c>
      <c r="C77" s="17">
        <v>13</v>
      </c>
      <c r="D77" s="17">
        <v>10</v>
      </c>
      <c r="E77" s="25">
        <v>0.76919999999999999</v>
      </c>
      <c r="F77" s="17">
        <v>2</v>
      </c>
      <c r="G77" t="s">
        <v>108</v>
      </c>
      <c r="H77" s="27">
        <v>2023</v>
      </c>
      <c r="I77" t="str">
        <f>VLOOKUP(A77,'Store Data'!$E:$F,2,0)</f>
        <v>Lexus</v>
      </c>
      <c r="J77" t="str">
        <f>VLOOKUP(A77,'Store Data'!$A:$B,2,0)</f>
        <v>Southern CA</v>
      </c>
    </row>
    <row r="78" spans="1:10" x14ac:dyDescent="0.2">
      <c r="A78" s="16" t="s">
        <v>39</v>
      </c>
      <c r="B78" s="16" t="s">
        <v>143</v>
      </c>
      <c r="C78" s="17">
        <v>38</v>
      </c>
      <c r="D78" s="17">
        <v>32</v>
      </c>
      <c r="E78" s="25">
        <v>0.84209999999999996</v>
      </c>
      <c r="F78" s="17">
        <v>0</v>
      </c>
      <c r="G78" t="s">
        <v>108</v>
      </c>
      <c r="H78" s="27">
        <v>2023</v>
      </c>
      <c r="I78" t="str">
        <f>VLOOKUP(A78,'Store Data'!$E:$F,2,0)</f>
        <v>Lexus</v>
      </c>
      <c r="J78" t="str">
        <f>VLOOKUP(A78,'Store Data'!$A:$B,2,0)</f>
        <v>Southern CA</v>
      </c>
    </row>
    <row r="79" spans="1:10" x14ac:dyDescent="0.2">
      <c r="A79" s="16" t="s">
        <v>38</v>
      </c>
      <c r="B79" s="16" t="s">
        <v>144</v>
      </c>
      <c r="C79" s="17">
        <v>64</v>
      </c>
      <c r="D79" s="17">
        <v>50</v>
      </c>
      <c r="E79" s="25">
        <v>0.78120000000000001</v>
      </c>
      <c r="F79" s="17">
        <v>5</v>
      </c>
      <c r="G79" t="s">
        <v>108</v>
      </c>
      <c r="H79" s="27">
        <v>2023</v>
      </c>
      <c r="I79" t="str">
        <f>VLOOKUP(A79,'Store Data'!$E:$F,2,0)</f>
        <v>Lexus</v>
      </c>
      <c r="J79" t="str">
        <f>VLOOKUP(A79,'Store Data'!$A:$B,2,0)</f>
        <v>Texas</v>
      </c>
    </row>
    <row r="80" spans="1:10" x14ac:dyDescent="0.2">
      <c r="A80" s="16" t="s">
        <v>38</v>
      </c>
      <c r="B80" s="16" t="s">
        <v>145</v>
      </c>
      <c r="C80" s="17">
        <v>31</v>
      </c>
      <c r="D80" s="17">
        <v>23</v>
      </c>
      <c r="E80" s="25">
        <v>0.7419</v>
      </c>
      <c r="F80" s="17">
        <v>3</v>
      </c>
      <c r="G80" t="s">
        <v>108</v>
      </c>
      <c r="H80" s="27">
        <v>2023</v>
      </c>
      <c r="I80" t="str">
        <f>VLOOKUP(A80,'Store Data'!$E:$F,2,0)</f>
        <v>Lexus</v>
      </c>
      <c r="J80" t="str">
        <f>VLOOKUP(A80,'Store Data'!$A:$B,2,0)</f>
        <v>Texas</v>
      </c>
    </row>
    <row r="81" spans="1:10" x14ac:dyDescent="0.2">
      <c r="A81" s="16" t="s">
        <v>38</v>
      </c>
      <c r="B81" s="16" t="s">
        <v>143</v>
      </c>
      <c r="C81" s="17">
        <v>52</v>
      </c>
      <c r="D81" s="17">
        <v>44</v>
      </c>
      <c r="E81" s="25">
        <v>0.84609999999999996</v>
      </c>
      <c r="F81" s="17">
        <v>0</v>
      </c>
      <c r="G81" t="s">
        <v>108</v>
      </c>
      <c r="H81" s="27">
        <v>2023</v>
      </c>
      <c r="I81" t="str">
        <f>VLOOKUP(A81,'Store Data'!$E:$F,2,0)</f>
        <v>Lexus</v>
      </c>
      <c r="J81" t="str">
        <f>VLOOKUP(A81,'Store Data'!$A:$B,2,0)</f>
        <v>Texas</v>
      </c>
    </row>
    <row r="82" spans="1:10" x14ac:dyDescent="0.2">
      <c r="A82" s="16" t="s">
        <v>114</v>
      </c>
      <c r="B82" s="16" t="s">
        <v>144</v>
      </c>
      <c r="C82" s="17">
        <v>20</v>
      </c>
      <c r="D82" s="17">
        <v>17</v>
      </c>
      <c r="E82" s="25">
        <v>0.85</v>
      </c>
      <c r="F82" s="17">
        <v>0</v>
      </c>
      <c r="G82" t="s">
        <v>108</v>
      </c>
      <c r="H82" s="27">
        <v>2023</v>
      </c>
      <c r="I82" t="str">
        <f>VLOOKUP(A82,'Store Data'!$E:$F,2,0)</f>
        <v>Lexus</v>
      </c>
      <c r="J82" t="str">
        <f>VLOOKUP(A82,'Store Data'!$A:$B,2,0)</f>
        <v>Arizona</v>
      </c>
    </row>
    <row r="83" spans="1:10" x14ac:dyDescent="0.2">
      <c r="A83" s="16" t="s">
        <v>114</v>
      </c>
      <c r="B83" s="16" t="s">
        <v>145</v>
      </c>
      <c r="C83" s="17">
        <v>10</v>
      </c>
      <c r="D83" s="17">
        <v>9</v>
      </c>
      <c r="E83" s="25">
        <v>0.9</v>
      </c>
      <c r="F83" s="17">
        <v>0</v>
      </c>
      <c r="G83" t="s">
        <v>108</v>
      </c>
      <c r="H83" s="27">
        <v>2023</v>
      </c>
      <c r="I83" t="str">
        <f>VLOOKUP(A83,'Store Data'!$E:$F,2,0)</f>
        <v>Lexus</v>
      </c>
      <c r="J83" t="str">
        <f>VLOOKUP(A83,'Store Data'!$A:$B,2,0)</f>
        <v>Arizona</v>
      </c>
    </row>
    <row r="84" spans="1:10" x14ac:dyDescent="0.2">
      <c r="A84" s="16" t="s">
        <v>114</v>
      </c>
      <c r="B84" s="16" t="s">
        <v>143</v>
      </c>
      <c r="C84" s="17">
        <v>9</v>
      </c>
      <c r="D84" s="17">
        <v>6</v>
      </c>
      <c r="E84" s="25">
        <v>0.66659999999999997</v>
      </c>
      <c r="F84" s="17">
        <v>0</v>
      </c>
      <c r="G84" t="s">
        <v>108</v>
      </c>
      <c r="H84" s="27">
        <v>2023</v>
      </c>
      <c r="I84" t="str">
        <f>VLOOKUP(A84,'Store Data'!$E:$F,2,0)</f>
        <v>Lexus</v>
      </c>
      <c r="J84" t="str">
        <f>VLOOKUP(A84,'Store Data'!$A:$B,2,0)</f>
        <v>Arizona</v>
      </c>
    </row>
    <row r="85" spans="1:10" x14ac:dyDescent="0.2">
      <c r="A85" s="16" t="s">
        <v>40</v>
      </c>
      <c r="B85" s="16" t="s">
        <v>144</v>
      </c>
      <c r="C85" s="17">
        <v>10</v>
      </c>
      <c r="D85" s="17">
        <v>6</v>
      </c>
      <c r="E85" s="25">
        <v>0.6</v>
      </c>
      <c r="F85" s="17">
        <v>1</v>
      </c>
      <c r="G85" t="s">
        <v>108</v>
      </c>
      <c r="H85" s="27">
        <v>2023</v>
      </c>
      <c r="I85" t="str">
        <f>VLOOKUP(A85,'Store Data'!$E:$F,2,0)</f>
        <v>Lincoln</v>
      </c>
      <c r="J85" t="str">
        <f>VLOOKUP(A85,'Store Data'!$A:$B,2,0)</f>
        <v>Orange County</v>
      </c>
    </row>
    <row r="86" spans="1:10" x14ac:dyDescent="0.2">
      <c r="A86" s="16" t="s">
        <v>40</v>
      </c>
      <c r="B86" s="16" t="s">
        <v>145</v>
      </c>
      <c r="C86" s="17">
        <v>2</v>
      </c>
      <c r="D86" s="17">
        <v>1</v>
      </c>
      <c r="E86" s="25">
        <v>0.5</v>
      </c>
      <c r="F86" s="17">
        <v>0</v>
      </c>
      <c r="G86" t="s">
        <v>108</v>
      </c>
      <c r="H86" s="27">
        <v>2023</v>
      </c>
      <c r="I86" t="str">
        <f>VLOOKUP(A86,'Store Data'!$E:$F,2,0)</f>
        <v>Lincoln</v>
      </c>
      <c r="J86" t="str">
        <f>VLOOKUP(A86,'Store Data'!$A:$B,2,0)</f>
        <v>Orange County</v>
      </c>
    </row>
    <row r="87" spans="1:10" x14ac:dyDescent="0.2">
      <c r="A87" s="16" t="s">
        <v>40</v>
      </c>
      <c r="B87" s="16" t="s">
        <v>143</v>
      </c>
      <c r="C87" s="17">
        <v>12</v>
      </c>
      <c r="D87" s="17">
        <v>11</v>
      </c>
      <c r="E87" s="25">
        <v>0.91659999999999997</v>
      </c>
      <c r="F87" s="17">
        <v>1</v>
      </c>
      <c r="G87" t="s">
        <v>108</v>
      </c>
      <c r="H87" s="27">
        <v>2023</v>
      </c>
      <c r="I87" t="str">
        <f>VLOOKUP(A87,'Store Data'!$E:$F,2,0)</f>
        <v>Lincoln</v>
      </c>
      <c r="J87" t="str">
        <f>VLOOKUP(A87,'Store Data'!$A:$B,2,0)</f>
        <v>Orange County</v>
      </c>
    </row>
    <row r="88" spans="1:10" x14ac:dyDescent="0.2">
      <c r="A88" s="16" t="s">
        <v>115</v>
      </c>
      <c r="B88" s="16" t="s">
        <v>144</v>
      </c>
      <c r="C88" s="17">
        <v>15</v>
      </c>
      <c r="D88" s="17">
        <v>9</v>
      </c>
      <c r="E88" s="25">
        <v>0.6</v>
      </c>
      <c r="F88" s="17">
        <v>2</v>
      </c>
      <c r="G88" t="s">
        <v>108</v>
      </c>
      <c r="H88" s="27">
        <v>2023</v>
      </c>
      <c r="I88" t="str">
        <f>VLOOKUP(A88,'Store Data'!$E:$F,2,0)</f>
        <v>Acura</v>
      </c>
      <c r="J88" t="str">
        <f>VLOOKUP(A88,'Store Data'!$A:$B,2,0)</f>
        <v>Northern CA</v>
      </c>
    </row>
    <row r="89" spans="1:10" x14ac:dyDescent="0.2">
      <c r="A89" s="16" t="s">
        <v>115</v>
      </c>
      <c r="B89" s="16" t="s">
        <v>145</v>
      </c>
      <c r="C89" s="17">
        <v>4</v>
      </c>
      <c r="D89" s="17">
        <v>2</v>
      </c>
      <c r="E89" s="25">
        <v>0.5</v>
      </c>
      <c r="F89" s="17">
        <v>1</v>
      </c>
      <c r="G89" t="s">
        <v>108</v>
      </c>
      <c r="H89" s="27">
        <v>2023</v>
      </c>
      <c r="I89" t="str">
        <f>VLOOKUP(A89,'Store Data'!$E:$F,2,0)</f>
        <v>Acura</v>
      </c>
      <c r="J89" t="str">
        <f>VLOOKUP(A89,'Store Data'!$A:$B,2,0)</f>
        <v>Northern CA</v>
      </c>
    </row>
    <row r="90" spans="1:10" x14ac:dyDescent="0.2">
      <c r="A90" s="16" t="s">
        <v>115</v>
      </c>
      <c r="B90" s="16" t="s">
        <v>143</v>
      </c>
      <c r="C90" s="17">
        <v>21</v>
      </c>
      <c r="D90" s="17">
        <v>16</v>
      </c>
      <c r="E90" s="25">
        <v>0.76190000000000002</v>
      </c>
      <c r="F90" s="17">
        <v>3</v>
      </c>
      <c r="G90" t="s">
        <v>108</v>
      </c>
      <c r="H90" s="27">
        <v>2023</v>
      </c>
      <c r="I90" t="str">
        <f>VLOOKUP(A90,'Store Data'!$E:$F,2,0)</f>
        <v>Acura</v>
      </c>
      <c r="J90" t="str">
        <f>VLOOKUP(A90,'Store Data'!$A:$B,2,0)</f>
        <v>Northern CA</v>
      </c>
    </row>
    <row r="91" spans="1:10" x14ac:dyDescent="0.2">
      <c r="A91" s="16" t="s">
        <v>44</v>
      </c>
      <c r="B91" s="16" t="s">
        <v>144</v>
      </c>
      <c r="C91" s="17">
        <v>8</v>
      </c>
      <c r="D91" s="17">
        <v>6</v>
      </c>
      <c r="E91" s="25">
        <v>0.75</v>
      </c>
      <c r="F91" s="17">
        <v>0</v>
      </c>
      <c r="G91" t="s">
        <v>108</v>
      </c>
      <c r="H91" s="27">
        <v>2023</v>
      </c>
      <c r="I91" t="str">
        <f>VLOOKUP(A91,'Store Data'!$E:$F,2,0)</f>
        <v>MINI</v>
      </c>
      <c r="J91" t="str">
        <f>VLOOKUP(A91,'Store Data'!$A:$B,2,0)</f>
        <v>Arizona</v>
      </c>
    </row>
    <row r="92" spans="1:10" x14ac:dyDescent="0.2">
      <c r="A92" s="16" t="s">
        <v>44</v>
      </c>
      <c r="B92" s="16" t="s">
        <v>145</v>
      </c>
      <c r="C92" s="17">
        <v>12</v>
      </c>
      <c r="D92" s="17">
        <v>11</v>
      </c>
      <c r="E92" s="25">
        <v>0.91659999999999997</v>
      </c>
      <c r="F92" s="17">
        <v>1</v>
      </c>
      <c r="G92" t="s">
        <v>108</v>
      </c>
      <c r="H92" s="27">
        <v>2023</v>
      </c>
      <c r="I92" t="str">
        <f>VLOOKUP(A92,'Store Data'!$E:$F,2,0)</f>
        <v>MINI</v>
      </c>
      <c r="J92" t="str">
        <f>VLOOKUP(A92,'Store Data'!$A:$B,2,0)</f>
        <v>Arizona</v>
      </c>
    </row>
    <row r="93" spans="1:10" x14ac:dyDescent="0.2">
      <c r="A93" s="16" t="s">
        <v>44</v>
      </c>
      <c r="B93" s="16" t="s">
        <v>143</v>
      </c>
      <c r="C93" s="17">
        <v>16</v>
      </c>
      <c r="D93" s="17">
        <v>10</v>
      </c>
      <c r="E93" s="25">
        <v>0.625</v>
      </c>
      <c r="F93" s="17">
        <v>1</v>
      </c>
      <c r="G93" t="s">
        <v>108</v>
      </c>
      <c r="H93" s="27">
        <v>2023</v>
      </c>
      <c r="I93" t="str">
        <f>VLOOKUP(A93,'Store Data'!$E:$F,2,0)</f>
        <v>MINI</v>
      </c>
      <c r="J93" t="str">
        <f>VLOOKUP(A93,'Store Data'!$A:$B,2,0)</f>
        <v>Arizona</v>
      </c>
    </row>
    <row r="94" spans="1:10" x14ac:dyDescent="0.2">
      <c r="A94" s="16" t="s">
        <v>45</v>
      </c>
      <c r="B94" s="16" t="s">
        <v>144</v>
      </c>
      <c r="C94" s="17">
        <v>2</v>
      </c>
      <c r="D94" s="17">
        <v>1</v>
      </c>
      <c r="E94" s="25">
        <v>0.5</v>
      </c>
      <c r="F94" s="17">
        <v>0</v>
      </c>
      <c r="G94" t="s">
        <v>108</v>
      </c>
      <c r="H94" s="27">
        <v>2023</v>
      </c>
      <c r="I94" t="str">
        <f>VLOOKUP(A94,'Store Data'!$E:$F,2,0)</f>
        <v>MINI</v>
      </c>
      <c r="J94" t="str">
        <f>VLOOKUP(A94,'Store Data'!$A:$B,2,0)</f>
        <v>Southern CA</v>
      </c>
    </row>
    <row r="95" spans="1:10" x14ac:dyDescent="0.2">
      <c r="A95" s="16" t="s">
        <v>45</v>
      </c>
      <c r="B95" s="16" t="s">
        <v>145</v>
      </c>
      <c r="C95" s="17">
        <v>1</v>
      </c>
      <c r="D95" s="17">
        <v>1</v>
      </c>
      <c r="E95" s="25">
        <v>1</v>
      </c>
      <c r="F95" s="17">
        <v>1</v>
      </c>
      <c r="G95" t="s">
        <v>108</v>
      </c>
      <c r="H95" s="27">
        <v>2023</v>
      </c>
      <c r="I95" t="str">
        <f>VLOOKUP(A95,'Store Data'!$E:$F,2,0)</f>
        <v>MINI</v>
      </c>
      <c r="J95" t="str">
        <f>VLOOKUP(A95,'Store Data'!$A:$B,2,0)</f>
        <v>Southern CA</v>
      </c>
    </row>
    <row r="96" spans="1:10" x14ac:dyDescent="0.2">
      <c r="A96" s="16" t="s">
        <v>45</v>
      </c>
      <c r="B96" s="16" t="s">
        <v>143</v>
      </c>
      <c r="C96" s="17">
        <v>5</v>
      </c>
      <c r="D96" s="17">
        <v>5</v>
      </c>
      <c r="E96" s="25">
        <v>1</v>
      </c>
      <c r="F96" s="17">
        <v>0</v>
      </c>
      <c r="G96" t="s">
        <v>108</v>
      </c>
      <c r="H96" s="27">
        <v>2023</v>
      </c>
      <c r="I96" t="str">
        <f>VLOOKUP(A96,'Store Data'!$E:$F,2,0)</f>
        <v>MINI</v>
      </c>
      <c r="J96" t="str">
        <f>VLOOKUP(A96,'Store Data'!$A:$B,2,0)</f>
        <v>Southern CA</v>
      </c>
    </row>
    <row r="97" spans="1:10" x14ac:dyDescent="0.2">
      <c r="A97" s="16" t="s">
        <v>48</v>
      </c>
      <c r="B97" s="16" t="s">
        <v>144</v>
      </c>
      <c r="C97" s="17">
        <v>8</v>
      </c>
      <c r="D97" s="17">
        <v>6</v>
      </c>
      <c r="E97" s="25">
        <v>0.75</v>
      </c>
      <c r="F97" s="17">
        <v>0</v>
      </c>
      <c r="G97" t="s">
        <v>108</v>
      </c>
      <c r="H97" s="27">
        <v>2023</v>
      </c>
      <c r="I97" t="str">
        <f>VLOOKUP(A97,'Store Data'!$E:$F,2,0)</f>
        <v>MINI</v>
      </c>
      <c r="J97" t="str">
        <f>VLOOKUP(A97,'Store Data'!$A:$B,2,0)</f>
        <v>Northern CA</v>
      </c>
    </row>
    <row r="98" spans="1:10" x14ac:dyDescent="0.2">
      <c r="A98" s="16" t="s">
        <v>48</v>
      </c>
      <c r="B98" s="16" t="s">
        <v>145</v>
      </c>
      <c r="C98" s="17">
        <v>5</v>
      </c>
      <c r="D98" s="17">
        <v>4</v>
      </c>
      <c r="E98" s="25">
        <v>0.8</v>
      </c>
      <c r="F98" s="17">
        <v>0</v>
      </c>
      <c r="G98" t="s">
        <v>108</v>
      </c>
      <c r="H98" s="27">
        <v>2023</v>
      </c>
      <c r="I98" t="str">
        <f>VLOOKUP(A98,'Store Data'!$E:$F,2,0)</f>
        <v>MINI</v>
      </c>
      <c r="J98" t="str">
        <f>VLOOKUP(A98,'Store Data'!$A:$B,2,0)</f>
        <v>Northern CA</v>
      </c>
    </row>
    <row r="99" spans="1:10" x14ac:dyDescent="0.2">
      <c r="A99" s="16" t="s">
        <v>48</v>
      </c>
      <c r="B99" s="16" t="s">
        <v>143</v>
      </c>
      <c r="C99" s="17">
        <v>10</v>
      </c>
      <c r="D99" s="17">
        <v>9</v>
      </c>
      <c r="E99" s="25">
        <v>0.9</v>
      </c>
      <c r="F99" s="17">
        <v>0</v>
      </c>
      <c r="G99" t="s">
        <v>108</v>
      </c>
      <c r="H99" s="27">
        <v>2023</v>
      </c>
      <c r="I99" t="str">
        <f>VLOOKUP(A99,'Store Data'!$E:$F,2,0)</f>
        <v>MINI</v>
      </c>
      <c r="J99" t="str">
        <f>VLOOKUP(A99,'Store Data'!$A:$B,2,0)</f>
        <v>Northern CA</v>
      </c>
    </row>
    <row r="100" spans="1:10" x14ac:dyDescent="0.2">
      <c r="A100" s="16" t="s">
        <v>53</v>
      </c>
      <c r="B100" s="16" t="s">
        <v>144</v>
      </c>
      <c r="C100" s="17">
        <v>7</v>
      </c>
      <c r="D100" s="17">
        <v>7</v>
      </c>
      <c r="E100" s="25">
        <v>1</v>
      </c>
      <c r="F100" s="17">
        <v>0</v>
      </c>
      <c r="G100" t="s">
        <v>108</v>
      </c>
      <c r="H100" s="27">
        <v>2023</v>
      </c>
      <c r="I100" t="str">
        <f>VLOOKUP(A100,'Store Data'!$E:$F,2,0)</f>
        <v>MINI</v>
      </c>
      <c r="J100" t="str">
        <f>VLOOKUP(A100,'Store Data'!$A:$B,2,0)</f>
        <v>Orange County</v>
      </c>
    </row>
    <row r="101" spans="1:10" x14ac:dyDescent="0.2">
      <c r="A101" s="16" t="s">
        <v>53</v>
      </c>
      <c r="B101" s="16" t="s">
        <v>145</v>
      </c>
      <c r="C101" s="17">
        <v>1</v>
      </c>
      <c r="D101" s="17">
        <v>0</v>
      </c>
      <c r="E101" s="25">
        <v>0</v>
      </c>
      <c r="F101" s="17">
        <v>0</v>
      </c>
      <c r="G101" t="s">
        <v>108</v>
      </c>
      <c r="H101" s="27">
        <v>2023</v>
      </c>
      <c r="I101" t="str">
        <f>VLOOKUP(A101,'Store Data'!$E:$F,2,0)</f>
        <v>MINI</v>
      </c>
      <c r="J101" t="str">
        <f>VLOOKUP(A101,'Store Data'!$A:$B,2,0)</f>
        <v>Orange County</v>
      </c>
    </row>
    <row r="102" spans="1:10" x14ac:dyDescent="0.2">
      <c r="A102" s="16" t="s">
        <v>53</v>
      </c>
      <c r="B102" s="16" t="s">
        <v>143</v>
      </c>
      <c r="C102" s="17">
        <v>8</v>
      </c>
      <c r="D102" s="17">
        <v>7</v>
      </c>
      <c r="E102" s="25">
        <v>0.875</v>
      </c>
      <c r="F102" s="17">
        <v>0</v>
      </c>
      <c r="G102" t="s">
        <v>108</v>
      </c>
      <c r="H102" s="27">
        <v>2023</v>
      </c>
      <c r="I102" t="str">
        <f>VLOOKUP(A102,'Store Data'!$E:$F,2,0)</f>
        <v>MINI</v>
      </c>
      <c r="J102" t="str">
        <f>VLOOKUP(A102,'Store Data'!$A:$B,2,0)</f>
        <v>Orange County</v>
      </c>
    </row>
    <row r="103" spans="1:10" x14ac:dyDescent="0.2">
      <c r="A103" s="16" t="s">
        <v>58</v>
      </c>
      <c r="B103" s="16" t="s">
        <v>144</v>
      </c>
      <c r="C103" s="17">
        <v>7</v>
      </c>
      <c r="D103" s="17">
        <v>6</v>
      </c>
      <c r="E103" s="25">
        <v>0.85709999999999997</v>
      </c>
      <c r="F103" s="17">
        <v>1</v>
      </c>
      <c r="G103" t="s">
        <v>108</v>
      </c>
      <c r="H103" s="27">
        <v>2023</v>
      </c>
      <c r="I103" t="str">
        <f>VLOOKUP(A103,'Store Data'!$E:$F,2,0)</f>
        <v>MINI</v>
      </c>
      <c r="J103" t="str">
        <f>VLOOKUP(A103,'Store Data'!$A:$B,2,0)</f>
        <v>Southern CA</v>
      </c>
    </row>
    <row r="104" spans="1:10" x14ac:dyDescent="0.2">
      <c r="A104" s="16" t="s">
        <v>58</v>
      </c>
      <c r="B104" s="16" t="s">
        <v>145</v>
      </c>
      <c r="C104" s="17">
        <v>7</v>
      </c>
      <c r="D104" s="17">
        <v>6</v>
      </c>
      <c r="E104" s="25">
        <v>0.85709999999999997</v>
      </c>
      <c r="F104" s="17">
        <v>1</v>
      </c>
      <c r="G104" t="s">
        <v>108</v>
      </c>
      <c r="H104" s="27">
        <v>2023</v>
      </c>
      <c r="I104" t="str">
        <f>VLOOKUP(A104,'Store Data'!$E:$F,2,0)</f>
        <v>MINI</v>
      </c>
      <c r="J104" t="str">
        <f>VLOOKUP(A104,'Store Data'!$A:$B,2,0)</f>
        <v>Southern CA</v>
      </c>
    </row>
    <row r="105" spans="1:10" x14ac:dyDescent="0.2">
      <c r="A105" s="16" t="s">
        <v>58</v>
      </c>
      <c r="B105" s="16" t="s">
        <v>143</v>
      </c>
      <c r="C105" s="17">
        <v>16</v>
      </c>
      <c r="D105" s="17">
        <v>15</v>
      </c>
      <c r="E105" s="25">
        <v>0.9375</v>
      </c>
      <c r="F105" s="17">
        <v>0</v>
      </c>
      <c r="G105" t="s">
        <v>108</v>
      </c>
      <c r="H105" s="27">
        <v>2023</v>
      </c>
      <c r="I105" t="str">
        <f>VLOOKUP(A105,'Store Data'!$E:$F,2,0)</f>
        <v>MINI</v>
      </c>
      <c r="J105" t="str">
        <f>VLOOKUP(A105,'Store Data'!$A:$B,2,0)</f>
        <v>Southern CA</v>
      </c>
    </row>
    <row r="106" spans="1:10" x14ac:dyDescent="0.2">
      <c r="A106" s="16" t="s">
        <v>116</v>
      </c>
      <c r="B106" s="16" t="s">
        <v>144</v>
      </c>
      <c r="C106" s="17">
        <v>6</v>
      </c>
      <c r="D106" s="17">
        <v>3</v>
      </c>
      <c r="E106" s="25">
        <v>0.5</v>
      </c>
      <c r="F106" s="17">
        <v>0</v>
      </c>
      <c r="G106" t="s">
        <v>108</v>
      </c>
      <c r="H106" s="27">
        <v>2023</v>
      </c>
      <c r="I106" t="str">
        <f>VLOOKUP(A106,'Store Data'!$E:$F,2,0)</f>
        <v>MINI</v>
      </c>
      <c r="J106" t="str">
        <f>VLOOKUP(A106,'Store Data'!$A:$B,2,0)</f>
        <v>Arizona</v>
      </c>
    </row>
    <row r="107" spans="1:10" x14ac:dyDescent="0.2">
      <c r="A107" s="16" t="s">
        <v>116</v>
      </c>
      <c r="B107" s="16" t="s">
        <v>145</v>
      </c>
      <c r="C107" s="17">
        <v>7</v>
      </c>
      <c r="D107" s="17">
        <v>4</v>
      </c>
      <c r="E107" s="25">
        <v>0.57140000000000002</v>
      </c>
      <c r="F107" s="17">
        <v>0</v>
      </c>
      <c r="G107" t="s">
        <v>108</v>
      </c>
      <c r="H107" s="27">
        <v>2023</v>
      </c>
      <c r="I107" t="str">
        <f>VLOOKUP(A107,'Store Data'!$E:$F,2,0)</f>
        <v>MINI</v>
      </c>
      <c r="J107" t="str">
        <f>VLOOKUP(A107,'Store Data'!$A:$B,2,0)</f>
        <v>Arizona</v>
      </c>
    </row>
    <row r="108" spans="1:10" x14ac:dyDescent="0.2">
      <c r="A108" s="16" t="s">
        <v>116</v>
      </c>
      <c r="B108" s="16" t="s">
        <v>143</v>
      </c>
      <c r="C108" s="17">
        <v>11</v>
      </c>
      <c r="D108" s="17">
        <v>6</v>
      </c>
      <c r="E108" s="25">
        <v>0.5454</v>
      </c>
      <c r="F108" s="17">
        <v>0</v>
      </c>
      <c r="G108" t="s">
        <v>108</v>
      </c>
      <c r="H108" s="27">
        <v>2023</v>
      </c>
      <c r="I108" t="str">
        <f>VLOOKUP(A108,'Store Data'!$E:$F,2,0)</f>
        <v>MINI</v>
      </c>
      <c r="J108" t="str">
        <f>VLOOKUP(A108,'Store Data'!$A:$B,2,0)</f>
        <v>Arizona</v>
      </c>
    </row>
    <row r="109" spans="1:10" x14ac:dyDescent="0.2">
      <c r="A109" s="16" t="s">
        <v>41</v>
      </c>
      <c r="B109" s="16" t="s">
        <v>144</v>
      </c>
      <c r="C109" s="17">
        <v>24</v>
      </c>
      <c r="D109" s="17">
        <v>17</v>
      </c>
      <c r="E109" s="25">
        <v>0.70830000000000004</v>
      </c>
      <c r="F109" s="17">
        <v>2</v>
      </c>
      <c r="G109" t="s">
        <v>108</v>
      </c>
      <c r="H109" s="27">
        <v>2023</v>
      </c>
      <c r="I109" t="str">
        <f>VLOOKUP(A109,'Store Data'!$E:$F,2,0)</f>
        <v>Mazda</v>
      </c>
      <c r="J109" t="str">
        <f>VLOOKUP(A109,'Store Data'!$A:$B,2,0)</f>
        <v>Southern CA</v>
      </c>
    </row>
    <row r="110" spans="1:10" x14ac:dyDescent="0.2">
      <c r="A110" s="16" t="s">
        <v>41</v>
      </c>
      <c r="B110" s="16" t="s">
        <v>145</v>
      </c>
      <c r="C110" s="17">
        <v>10</v>
      </c>
      <c r="D110" s="17">
        <v>8</v>
      </c>
      <c r="E110" s="25">
        <v>0.8</v>
      </c>
      <c r="F110" s="17">
        <v>0</v>
      </c>
      <c r="G110" t="s">
        <v>108</v>
      </c>
      <c r="H110" s="27">
        <v>2023</v>
      </c>
      <c r="I110" t="str">
        <f>VLOOKUP(A110,'Store Data'!$E:$F,2,0)</f>
        <v>Mazda</v>
      </c>
      <c r="J110" t="str">
        <f>VLOOKUP(A110,'Store Data'!$A:$B,2,0)</f>
        <v>Southern CA</v>
      </c>
    </row>
    <row r="111" spans="1:10" x14ac:dyDescent="0.2">
      <c r="A111" s="16" t="s">
        <v>41</v>
      </c>
      <c r="B111" s="16" t="s">
        <v>143</v>
      </c>
      <c r="C111" s="17">
        <v>19</v>
      </c>
      <c r="D111" s="17">
        <v>15</v>
      </c>
      <c r="E111" s="25">
        <v>0.78939999999999999</v>
      </c>
      <c r="F111" s="17">
        <v>1</v>
      </c>
      <c r="G111" t="s">
        <v>108</v>
      </c>
      <c r="H111" s="27">
        <v>2023</v>
      </c>
      <c r="I111" t="str">
        <f>VLOOKUP(A111,'Store Data'!$E:$F,2,0)</f>
        <v>Mazda</v>
      </c>
      <c r="J111" t="str">
        <f>VLOOKUP(A111,'Store Data'!$A:$B,2,0)</f>
        <v>Southern CA</v>
      </c>
    </row>
    <row r="112" spans="1:10" x14ac:dyDescent="0.2">
      <c r="A112" s="16" t="s">
        <v>117</v>
      </c>
      <c r="B112" s="16" t="s">
        <v>144</v>
      </c>
      <c r="C112" s="17">
        <v>13</v>
      </c>
      <c r="D112" s="17">
        <v>7</v>
      </c>
      <c r="E112" s="25">
        <v>0.53839999999999999</v>
      </c>
      <c r="F112" s="17">
        <v>0</v>
      </c>
      <c r="G112" t="s">
        <v>108</v>
      </c>
      <c r="H112" s="27">
        <v>2023</v>
      </c>
      <c r="I112" t="str">
        <f>VLOOKUP(A112,'Store Data'!$E:$F,2,0)</f>
        <v>Mercedes-Benz</v>
      </c>
      <c r="J112" t="str">
        <f>VLOOKUP(A112,'Store Data'!$A:$B,2,0)</f>
        <v>Arizona</v>
      </c>
    </row>
    <row r="113" spans="1:10" x14ac:dyDescent="0.2">
      <c r="A113" s="16" t="s">
        <v>117</v>
      </c>
      <c r="B113" s="16" t="s">
        <v>145</v>
      </c>
      <c r="C113" s="17">
        <v>19</v>
      </c>
      <c r="D113" s="17">
        <v>9</v>
      </c>
      <c r="E113" s="25">
        <v>0.47360000000000002</v>
      </c>
      <c r="F113" s="17">
        <v>1</v>
      </c>
      <c r="G113" t="s">
        <v>108</v>
      </c>
      <c r="H113" s="27">
        <v>2023</v>
      </c>
      <c r="I113" t="str">
        <f>VLOOKUP(A113,'Store Data'!$E:$F,2,0)</f>
        <v>Mercedes-Benz</v>
      </c>
      <c r="J113" t="str">
        <f>VLOOKUP(A113,'Store Data'!$A:$B,2,0)</f>
        <v>Arizona</v>
      </c>
    </row>
    <row r="114" spans="1:10" x14ac:dyDescent="0.2">
      <c r="A114" s="16" t="s">
        <v>117</v>
      </c>
      <c r="B114" s="16" t="s">
        <v>143</v>
      </c>
      <c r="C114" s="17">
        <v>34</v>
      </c>
      <c r="D114" s="17">
        <v>29</v>
      </c>
      <c r="E114" s="25">
        <v>0.85289999999999999</v>
      </c>
      <c r="F114" s="17">
        <v>2</v>
      </c>
      <c r="G114" t="s">
        <v>108</v>
      </c>
      <c r="H114" s="27">
        <v>2023</v>
      </c>
      <c r="I114" t="str">
        <f>VLOOKUP(A114,'Store Data'!$E:$F,2,0)</f>
        <v>Mercedes-Benz</v>
      </c>
      <c r="J114" t="str">
        <f>VLOOKUP(A114,'Store Data'!$A:$B,2,0)</f>
        <v>Arizona</v>
      </c>
    </row>
    <row r="115" spans="1:10" x14ac:dyDescent="0.2">
      <c r="A115" s="16" t="s">
        <v>43</v>
      </c>
      <c r="B115" s="16" t="s">
        <v>144</v>
      </c>
      <c r="C115" s="17">
        <v>25</v>
      </c>
      <c r="D115" s="17">
        <v>16</v>
      </c>
      <c r="E115" s="25">
        <v>0.64</v>
      </c>
      <c r="F115" s="17">
        <v>0</v>
      </c>
      <c r="G115" t="s">
        <v>108</v>
      </c>
      <c r="H115" s="27">
        <v>2023</v>
      </c>
      <c r="I115" t="str">
        <f>VLOOKUP(A115,'Store Data'!$E:$F,2,0)</f>
        <v>Mercedes-Benz</v>
      </c>
      <c r="J115" t="str">
        <f>VLOOKUP(A115,'Store Data'!$A:$B,2,0)</f>
        <v>Southern CA</v>
      </c>
    </row>
    <row r="116" spans="1:10" x14ac:dyDescent="0.2">
      <c r="A116" s="16" t="s">
        <v>43</v>
      </c>
      <c r="B116" s="16" t="s">
        <v>145</v>
      </c>
      <c r="C116" s="17">
        <v>13</v>
      </c>
      <c r="D116" s="17">
        <v>11</v>
      </c>
      <c r="E116" s="25">
        <v>0.84609999999999996</v>
      </c>
      <c r="F116" s="17">
        <v>1</v>
      </c>
      <c r="G116" t="s">
        <v>108</v>
      </c>
      <c r="H116" s="27">
        <v>2023</v>
      </c>
      <c r="I116" t="str">
        <f>VLOOKUP(A116,'Store Data'!$E:$F,2,0)</f>
        <v>Mercedes-Benz</v>
      </c>
      <c r="J116" t="str">
        <f>VLOOKUP(A116,'Store Data'!$A:$B,2,0)</f>
        <v>Southern CA</v>
      </c>
    </row>
    <row r="117" spans="1:10" x14ac:dyDescent="0.2">
      <c r="A117" s="16" t="s">
        <v>43</v>
      </c>
      <c r="B117" s="16" t="s">
        <v>143</v>
      </c>
      <c r="C117" s="17">
        <v>51</v>
      </c>
      <c r="D117" s="17">
        <v>46</v>
      </c>
      <c r="E117" s="25">
        <v>0.90190000000000003</v>
      </c>
      <c r="F117" s="17">
        <v>5</v>
      </c>
      <c r="G117" t="s">
        <v>108</v>
      </c>
      <c r="H117" s="27">
        <v>2023</v>
      </c>
      <c r="I117" t="str">
        <f>VLOOKUP(A117,'Store Data'!$E:$F,2,0)</f>
        <v>Mercedes-Benz</v>
      </c>
      <c r="J117" t="str">
        <f>VLOOKUP(A117,'Store Data'!$A:$B,2,0)</f>
        <v>Southern CA</v>
      </c>
    </row>
    <row r="118" spans="1:10" x14ac:dyDescent="0.2">
      <c r="A118" s="16" t="s">
        <v>60</v>
      </c>
      <c r="B118" s="16" t="s">
        <v>144</v>
      </c>
      <c r="C118" s="17">
        <v>46</v>
      </c>
      <c r="D118" s="17">
        <v>40</v>
      </c>
      <c r="E118" s="25">
        <v>0.86950000000000005</v>
      </c>
      <c r="F118" s="17">
        <v>4</v>
      </c>
      <c r="G118" t="s">
        <v>108</v>
      </c>
      <c r="H118" s="27">
        <v>2023</v>
      </c>
      <c r="I118" t="str">
        <f>VLOOKUP(A118,'Store Data'!$E:$F,2,0)</f>
        <v>BMW</v>
      </c>
      <c r="J118" t="str">
        <f>VLOOKUP(A118,'Store Data'!$A:$B,2,0)</f>
        <v>Northern CA</v>
      </c>
    </row>
    <row r="119" spans="1:10" x14ac:dyDescent="0.2">
      <c r="A119" s="16" t="s">
        <v>60</v>
      </c>
      <c r="B119" s="16" t="s">
        <v>145</v>
      </c>
      <c r="C119" s="17">
        <v>28</v>
      </c>
      <c r="D119" s="17">
        <v>18</v>
      </c>
      <c r="E119" s="25">
        <v>0.64280000000000004</v>
      </c>
      <c r="F119" s="17">
        <v>6</v>
      </c>
      <c r="G119" t="s">
        <v>108</v>
      </c>
      <c r="H119" s="27">
        <v>2023</v>
      </c>
      <c r="I119" t="str">
        <f>VLOOKUP(A119,'Store Data'!$E:$F,2,0)</f>
        <v>BMW</v>
      </c>
      <c r="J119" t="str">
        <f>VLOOKUP(A119,'Store Data'!$A:$B,2,0)</f>
        <v>Northern CA</v>
      </c>
    </row>
    <row r="120" spans="1:10" x14ac:dyDescent="0.2">
      <c r="A120" s="16" t="s">
        <v>60</v>
      </c>
      <c r="B120" s="16" t="s">
        <v>143</v>
      </c>
      <c r="C120" s="17">
        <v>42</v>
      </c>
      <c r="D120" s="17">
        <v>35</v>
      </c>
      <c r="E120" s="25">
        <v>0.83330000000000004</v>
      </c>
      <c r="F120" s="17">
        <v>5</v>
      </c>
      <c r="G120" t="s">
        <v>108</v>
      </c>
      <c r="H120" s="27">
        <v>2023</v>
      </c>
      <c r="I120" t="str">
        <f>VLOOKUP(A120,'Store Data'!$E:$F,2,0)</f>
        <v>BMW</v>
      </c>
      <c r="J120" t="str">
        <f>VLOOKUP(A120,'Store Data'!$A:$B,2,0)</f>
        <v>Northern CA</v>
      </c>
    </row>
    <row r="121" spans="1:10" x14ac:dyDescent="0.2">
      <c r="A121" s="16" t="s">
        <v>62</v>
      </c>
      <c r="B121" s="16" t="s">
        <v>144</v>
      </c>
      <c r="C121" s="17">
        <v>26</v>
      </c>
      <c r="D121" s="17">
        <v>13</v>
      </c>
      <c r="E121" s="25">
        <v>0.5</v>
      </c>
      <c r="F121" s="17">
        <v>0</v>
      </c>
      <c r="G121" t="s">
        <v>108</v>
      </c>
      <c r="H121" s="27">
        <v>2023</v>
      </c>
      <c r="I121" t="str">
        <f>VLOOKUP(A121,'Store Data'!$E:$F,2,0)</f>
        <v>Porsche</v>
      </c>
      <c r="J121" t="str">
        <f>VLOOKUP(A121,'Store Data'!$A:$B,2,0)</f>
        <v>Arizona</v>
      </c>
    </row>
    <row r="122" spans="1:10" x14ac:dyDescent="0.2">
      <c r="A122" s="16" t="s">
        <v>62</v>
      </c>
      <c r="B122" s="16" t="s">
        <v>145</v>
      </c>
      <c r="C122" s="17">
        <v>29</v>
      </c>
      <c r="D122" s="17">
        <v>16</v>
      </c>
      <c r="E122" s="25">
        <v>0.55169999999999997</v>
      </c>
      <c r="F122" s="17">
        <v>0</v>
      </c>
      <c r="G122" t="s">
        <v>108</v>
      </c>
      <c r="H122" s="27">
        <v>2023</v>
      </c>
      <c r="I122" t="str">
        <f>VLOOKUP(A122,'Store Data'!$E:$F,2,0)</f>
        <v>Porsche</v>
      </c>
      <c r="J122" t="str">
        <f>VLOOKUP(A122,'Store Data'!$A:$B,2,0)</f>
        <v>Arizona</v>
      </c>
    </row>
    <row r="123" spans="1:10" x14ac:dyDescent="0.2">
      <c r="A123" s="16" t="s">
        <v>62</v>
      </c>
      <c r="B123" s="16" t="s">
        <v>143</v>
      </c>
      <c r="C123" s="17">
        <v>38</v>
      </c>
      <c r="D123" s="17">
        <v>38</v>
      </c>
      <c r="E123" s="25">
        <v>1</v>
      </c>
      <c r="F123" s="17">
        <v>1</v>
      </c>
      <c r="G123" t="s">
        <v>108</v>
      </c>
      <c r="H123" s="27">
        <v>2023</v>
      </c>
      <c r="I123" t="str">
        <f>VLOOKUP(A123,'Store Data'!$E:$F,2,0)</f>
        <v>Porsche</v>
      </c>
      <c r="J123" t="str">
        <f>VLOOKUP(A123,'Store Data'!$A:$B,2,0)</f>
        <v>Arizona</v>
      </c>
    </row>
    <row r="124" spans="1:10" x14ac:dyDescent="0.2">
      <c r="A124" s="16" t="s">
        <v>64</v>
      </c>
      <c r="B124" s="16" t="s">
        <v>144</v>
      </c>
      <c r="C124" s="17">
        <v>19</v>
      </c>
      <c r="D124" s="17">
        <v>14</v>
      </c>
      <c r="E124" s="25">
        <v>0.73680000000000001</v>
      </c>
      <c r="F124" s="17">
        <v>1</v>
      </c>
      <c r="G124" t="s">
        <v>108</v>
      </c>
      <c r="H124" s="27">
        <v>2023</v>
      </c>
      <c r="I124" t="str">
        <f>VLOOKUP(A124,'Store Data'!$E:$F,2,0)</f>
        <v>Porsche</v>
      </c>
      <c r="J124" t="str">
        <f>VLOOKUP(A124,'Store Data'!$A:$B,2,0)</f>
        <v>Northern CA</v>
      </c>
    </row>
    <row r="125" spans="1:10" x14ac:dyDescent="0.2">
      <c r="A125" s="16" t="s">
        <v>64</v>
      </c>
      <c r="B125" s="16" t="s">
        <v>145</v>
      </c>
      <c r="C125" s="17">
        <v>11</v>
      </c>
      <c r="D125" s="17">
        <v>9</v>
      </c>
      <c r="E125" s="25">
        <v>0.81810000000000005</v>
      </c>
      <c r="F125" s="17">
        <v>1</v>
      </c>
      <c r="G125" t="s">
        <v>108</v>
      </c>
      <c r="H125" s="27">
        <v>2023</v>
      </c>
      <c r="I125" t="str">
        <f>VLOOKUP(A125,'Store Data'!$E:$F,2,0)</f>
        <v>Porsche</v>
      </c>
      <c r="J125" t="str">
        <f>VLOOKUP(A125,'Store Data'!$A:$B,2,0)</f>
        <v>Northern CA</v>
      </c>
    </row>
    <row r="126" spans="1:10" x14ac:dyDescent="0.2">
      <c r="A126" s="16" t="s">
        <v>64</v>
      </c>
      <c r="B126" s="16" t="s">
        <v>143</v>
      </c>
      <c r="C126" s="17">
        <v>24</v>
      </c>
      <c r="D126" s="17">
        <v>22</v>
      </c>
      <c r="E126" s="25">
        <v>0.91659999999999997</v>
      </c>
      <c r="F126" s="17">
        <v>1</v>
      </c>
      <c r="G126" t="s">
        <v>108</v>
      </c>
      <c r="H126" s="27">
        <v>2023</v>
      </c>
      <c r="I126" t="str">
        <f>VLOOKUP(A126,'Store Data'!$E:$F,2,0)</f>
        <v>Porsche</v>
      </c>
      <c r="J126" t="str">
        <f>VLOOKUP(A126,'Store Data'!$A:$B,2,0)</f>
        <v>Northern CA</v>
      </c>
    </row>
    <row r="127" spans="1:10" x14ac:dyDescent="0.2">
      <c r="A127" s="16" t="s">
        <v>66</v>
      </c>
      <c r="B127" s="16" t="s">
        <v>144</v>
      </c>
      <c r="C127" s="17">
        <v>21</v>
      </c>
      <c r="D127" s="17">
        <v>19</v>
      </c>
      <c r="E127" s="25">
        <v>0.90469999999999995</v>
      </c>
      <c r="F127" s="17">
        <v>1</v>
      </c>
      <c r="G127" t="s">
        <v>108</v>
      </c>
      <c r="H127" s="27">
        <v>2023</v>
      </c>
      <c r="I127" t="str">
        <f>VLOOKUP(A127,'Store Data'!$E:$F,2,0)</f>
        <v>Honda</v>
      </c>
      <c r="J127" t="str">
        <f>VLOOKUP(A127,'Store Data'!$A:$B,2,0)</f>
        <v>Texas</v>
      </c>
    </row>
    <row r="128" spans="1:10" x14ac:dyDescent="0.2">
      <c r="A128" s="16" t="s">
        <v>66</v>
      </c>
      <c r="B128" s="16" t="s">
        <v>145</v>
      </c>
      <c r="C128" s="17">
        <v>17</v>
      </c>
      <c r="D128" s="17">
        <v>17</v>
      </c>
      <c r="E128" s="25">
        <v>1</v>
      </c>
      <c r="F128" s="17">
        <v>2</v>
      </c>
      <c r="G128" t="s">
        <v>108</v>
      </c>
      <c r="H128" s="27">
        <v>2023</v>
      </c>
      <c r="I128" t="str">
        <f>VLOOKUP(A128,'Store Data'!$E:$F,2,0)</f>
        <v>Honda</v>
      </c>
      <c r="J128" t="str">
        <f>VLOOKUP(A128,'Store Data'!$A:$B,2,0)</f>
        <v>Texas</v>
      </c>
    </row>
    <row r="129" spans="1:10" x14ac:dyDescent="0.2">
      <c r="A129" s="16" t="s">
        <v>66</v>
      </c>
      <c r="B129" s="16" t="s">
        <v>143</v>
      </c>
      <c r="C129" s="17">
        <v>2</v>
      </c>
      <c r="D129" s="17">
        <v>1</v>
      </c>
      <c r="E129" s="25">
        <v>0.5</v>
      </c>
      <c r="F129" s="17">
        <v>0</v>
      </c>
      <c r="G129" t="s">
        <v>108</v>
      </c>
      <c r="H129" s="27">
        <v>2023</v>
      </c>
      <c r="I129" t="str">
        <f>VLOOKUP(A129,'Store Data'!$E:$F,2,0)</f>
        <v>Honda</v>
      </c>
      <c r="J129" t="str">
        <f>VLOOKUP(A129,'Store Data'!$A:$B,2,0)</f>
        <v>Texas</v>
      </c>
    </row>
    <row r="130" spans="1:10" x14ac:dyDescent="0.2">
      <c r="A130" s="16" t="s">
        <v>67</v>
      </c>
      <c r="B130" s="16" t="s">
        <v>144</v>
      </c>
      <c r="C130" s="17">
        <v>48</v>
      </c>
      <c r="D130" s="17">
        <v>39</v>
      </c>
      <c r="E130" s="25">
        <v>0.8125</v>
      </c>
      <c r="F130" s="17">
        <v>10</v>
      </c>
      <c r="G130" t="s">
        <v>108</v>
      </c>
      <c r="H130" s="27">
        <v>2023</v>
      </c>
      <c r="I130" t="str">
        <f>VLOOKUP(A130,'Store Data'!$E:$F,2,0)</f>
        <v>Hyundai</v>
      </c>
      <c r="J130" t="str">
        <f>VLOOKUP(A130,'Store Data'!$A:$B,2,0)</f>
        <v>Texas</v>
      </c>
    </row>
    <row r="131" spans="1:10" x14ac:dyDescent="0.2">
      <c r="A131" s="16" t="s">
        <v>67</v>
      </c>
      <c r="B131" s="16" t="s">
        <v>145</v>
      </c>
      <c r="C131" s="17">
        <v>38</v>
      </c>
      <c r="D131" s="17">
        <v>35</v>
      </c>
      <c r="E131" s="25">
        <v>0.92100000000000004</v>
      </c>
      <c r="F131" s="17">
        <v>8</v>
      </c>
      <c r="G131" t="s">
        <v>108</v>
      </c>
      <c r="H131" s="27">
        <v>2023</v>
      </c>
      <c r="I131" t="str">
        <f>VLOOKUP(A131,'Store Data'!$E:$F,2,0)</f>
        <v>Hyundai</v>
      </c>
      <c r="J131" t="str">
        <f>VLOOKUP(A131,'Store Data'!$A:$B,2,0)</f>
        <v>Texas</v>
      </c>
    </row>
    <row r="132" spans="1:10" x14ac:dyDescent="0.2">
      <c r="A132" s="16" t="s">
        <v>67</v>
      </c>
      <c r="B132" s="16" t="s">
        <v>143</v>
      </c>
      <c r="C132" s="17">
        <v>79</v>
      </c>
      <c r="D132" s="17">
        <v>37</v>
      </c>
      <c r="E132" s="25">
        <v>0.46829999999999999</v>
      </c>
      <c r="F132" s="17">
        <v>0</v>
      </c>
      <c r="G132" t="s">
        <v>108</v>
      </c>
      <c r="H132" s="27">
        <v>2023</v>
      </c>
      <c r="I132" t="str">
        <f>VLOOKUP(A132,'Store Data'!$E:$F,2,0)</f>
        <v>Hyundai</v>
      </c>
      <c r="J132" t="str">
        <f>VLOOKUP(A132,'Store Data'!$A:$B,2,0)</f>
        <v>Texas</v>
      </c>
    </row>
    <row r="133" spans="1:10" x14ac:dyDescent="0.2">
      <c r="A133" s="16" t="s">
        <v>68</v>
      </c>
      <c r="B133" s="16" t="s">
        <v>144</v>
      </c>
      <c r="C133" s="17">
        <v>89</v>
      </c>
      <c r="D133" s="17">
        <v>62</v>
      </c>
      <c r="E133" s="25">
        <v>0.6966</v>
      </c>
      <c r="F133" s="17">
        <v>6</v>
      </c>
      <c r="G133" t="s">
        <v>108</v>
      </c>
      <c r="H133" s="27">
        <v>2023</v>
      </c>
      <c r="I133" t="str">
        <f>VLOOKUP(A133,'Store Data'!$E:$F,2,0)</f>
        <v>Toyota</v>
      </c>
      <c r="J133" t="str">
        <f>VLOOKUP(A133,'Store Data'!$A:$B,2,0)</f>
        <v>Texas</v>
      </c>
    </row>
    <row r="134" spans="1:10" x14ac:dyDescent="0.2">
      <c r="A134" s="16" t="s">
        <v>68</v>
      </c>
      <c r="B134" s="16" t="s">
        <v>145</v>
      </c>
      <c r="C134" s="17">
        <v>37</v>
      </c>
      <c r="D134" s="17">
        <v>32</v>
      </c>
      <c r="E134" s="25">
        <v>0.86480000000000001</v>
      </c>
      <c r="F134" s="17">
        <v>6</v>
      </c>
      <c r="G134" t="s">
        <v>108</v>
      </c>
      <c r="H134" s="27">
        <v>2023</v>
      </c>
      <c r="I134" t="str">
        <f>VLOOKUP(A134,'Store Data'!$E:$F,2,0)</f>
        <v>Toyota</v>
      </c>
      <c r="J134" t="str">
        <f>VLOOKUP(A134,'Store Data'!$A:$B,2,0)</f>
        <v>Texas</v>
      </c>
    </row>
    <row r="135" spans="1:10" x14ac:dyDescent="0.2">
      <c r="A135" s="16" t="s">
        <v>68</v>
      </c>
      <c r="B135" s="16" t="s">
        <v>143</v>
      </c>
      <c r="C135" s="17">
        <v>54</v>
      </c>
      <c r="D135" s="17">
        <v>48</v>
      </c>
      <c r="E135" s="25">
        <v>0.88880000000000003</v>
      </c>
      <c r="F135" s="17">
        <v>8</v>
      </c>
      <c r="G135" t="s">
        <v>108</v>
      </c>
      <c r="H135" s="27">
        <v>2023</v>
      </c>
      <c r="I135" t="str">
        <f>VLOOKUP(A135,'Store Data'!$E:$F,2,0)</f>
        <v>Toyota</v>
      </c>
      <c r="J135" t="str">
        <f>VLOOKUP(A135,'Store Data'!$A:$B,2,0)</f>
        <v>Texas</v>
      </c>
    </row>
    <row r="136" spans="1:10" x14ac:dyDescent="0.2">
      <c r="A136" s="16" t="s">
        <v>70</v>
      </c>
      <c r="B136" s="16" t="s">
        <v>144</v>
      </c>
      <c r="C136" s="17">
        <v>29</v>
      </c>
      <c r="D136" s="17">
        <v>25</v>
      </c>
      <c r="E136" s="25">
        <v>0.86199999999999999</v>
      </c>
      <c r="F136" s="17">
        <v>5</v>
      </c>
      <c r="G136" t="s">
        <v>108</v>
      </c>
      <c r="H136" s="27">
        <v>2023</v>
      </c>
      <c r="I136" t="str">
        <f>VLOOKUP(A136,'Store Data'!$E:$F,2,0)</f>
        <v>Subaru</v>
      </c>
      <c r="J136" t="str">
        <f>VLOOKUP(A136,'Store Data'!$A:$B,2,0)</f>
        <v>Orange County</v>
      </c>
    </row>
    <row r="137" spans="1:10" x14ac:dyDescent="0.2">
      <c r="A137" s="16" t="s">
        <v>70</v>
      </c>
      <c r="B137" s="16" t="s">
        <v>145</v>
      </c>
      <c r="C137" s="17">
        <v>3</v>
      </c>
      <c r="D137" s="17">
        <v>1</v>
      </c>
      <c r="E137" s="25">
        <v>0.33329999999999999</v>
      </c>
      <c r="F137" s="17">
        <v>1</v>
      </c>
      <c r="G137" t="s">
        <v>108</v>
      </c>
      <c r="H137" s="27">
        <v>2023</v>
      </c>
      <c r="I137" t="str">
        <f>VLOOKUP(A137,'Store Data'!$E:$F,2,0)</f>
        <v>Subaru</v>
      </c>
      <c r="J137" t="str">
        <f>VLOOKUP(A137,'Store Data'!$A:$B,2,0)</f>
        <v>Orange County</v>
      </c>
    </row>
    <row r="138" spans="1:10" x14ac:dyDescent="0.2">
      <c r="A138" s="16" t="s">
        <v>70</v>
      </c>
      <c r="B138" s="16" t="s">
        <v>143</v>
      </c>
      <c r="C138" s="17">
        <v>15</v>
      </c>
      <c r="D138" s="17">
        <v>15</v>
      </c>
      <c r="E138" s="25">
        <v>1</v>
      </c>
      <c r="F138" s="17">
        <v>3</v>
      </c>
      <c r="G138" t="s">
        <v>108</v>
      </c>
      <c r="H138" s="27">
        <v>2023</v>
      </c>
      <c r="I138" t="str">
        <f>VLOOKUP(A138,'Store Data'!$E:$F,2,0)</f>
        <v>Subaru</v>
      </c>
      <c r="J138" t="str">
        <f>VLOOKUP(A138,'Store Data'!$A:$B,2,0)</f>
        <v>Orange County</v>
      </c>
    </row>
    <row r="139" spans="1:10" x14ac:dyDescent="0.2">
      <c r="A139" s="16" t="s">
        <v>118</v>
      </c>
      <c r="B139" s="16" t="s">
        <v>144</v>
      </c>
      <c r="C139" s="17">
        <v>66</v>
      </c>
      <c r="D139" s="17">
        <v>40</v>
      </c>
      <c r="E139" s="25">
        <v>0.60599999999999998</v>
      </c>
      <c r="F139" s="17">
        <v>2</v>
      </c>
      <c r="G139" t="s">
        <v>108</v>
      </c>
      <c r="H139" s="27">
        <v>2023</v>
      </c>
      <c r="I139" t="str">
        <f>VLOOKUP(A139,'Store Data'!$E:$F,2,0)</f>
        <v>Honda</v>
      </c>
      <c r="J139" t="str">
        <f>VLOOKUP(A139,'Store Data'!$A:$B,2,0)</f>
        <v>Arizona</v>
      </c>
    </row>
    <row r="140" spans="1:10" x14ac:dyDescent="0.2">
      <c r="A140" s="16" t="s">
        <v>118</v>
      </c>
      <c r="B140" s="16" t="s">
        <v>145</v>
      </c>
      <c r="C140" s="17">
        <v>37</v>
      </c>
      <c r="D140" s="17">
        <v>33</v>
      </c>
      <c r="E140" s="25">
        <v>0.89180000000000004</v>
      </c>
      <c r="F140" s="17">
        <v>6</v>
      </c>
      <c r="G140" t="s">
        <v>108</v>
      </c>
      <c r="H140" s="27">
        <v>2023</v>
      </c>
      <c r="I140" t="str">
        <f>VLOOKUP(A140,'Store Data'!$E:$F,2,0)</f>
        <v>Honda</v>
      </c>
      <c r="J140" t="str">
        <f>VLOOKUP(A140,'Store Data'!$A:$B,2,0)</f>
        <v>Arizona</v>
      </c>
    </row>
    <row r="141" spans="1:10" x14ac:dyDescent="0.2">
      <c r="A141" s="16" t="s">
        <v>118</v>
      </c>
      <c r="B141" s="16" t="s">
        <v>143</v>
      </c>
      <c r="C141" s="17">
        <v>79</v>
      </c>
      <c r="D141" s="17">
        <v>72</v>
      </c>
      <c r="E141" s="25">
        <v>0.9113</v>
      </c>
      <c r="F141" s="17">
        <v>7</v>
      </c>
      <c r="G141" t="s">
        <v>108</v>
      </c>
      <c r="H141" s="27">
        <v>2023</v>
      </c>
      <c r="I141" t="str">
        <f>VLOOKUP(A141,'Store Data'!$E:$F,2,0)</f>
        <v>Honda</v>
      </c>
      <c r="J141" t="str">
        <f>VLOOKUP(A141,'Store Data'!$A:$B,2,0)</f>
        <v>Arizona</v>
      </c>
    </row>
    <row r="142" spans="1:10" x14ac:dyDescent="0.2">
      <c r="A142" s="16" t="s">
        <v>73</v>
      </c>
      <c r="B142" s="16" t="s">
        <v>145</v>
      </c>
      <c r="C142" s="17">
        <v>1</v>
      </c>
      <c r="D142" s="17">
        <v>0</v>
      </c>
      <c r="E142" s="25">
        <v>0</v>
      </c>
      <c r="F142" s="17">
        <v>0</v>
      </c>
      <c r="G142" t="s">
        <v>108</v>
      </c>
      <c r="H142" s="27">
        <v>2023</v>
      </c>
      <c r="I142" t="str">
        <f>VLOOKUP(A142,'Store Data'!$E:$F,2,0)</f>
        <v>Toyota</v>
      </c>
      <c r="J142" t="str">
        <f>VLOOKUP(A142,'Store Data'!$A:$B,2,0)</f>
        <v>Northern CA</v>
      </c>
    </row>
    <row r="143" spans="1:10" x14ac:dyDescent="0.2">
      <c r="A143" s="16" t="s">
        <v>73</v>
      </c>
      <c r="B143" s="16" t="s">
        <v>143</v>
      </c>
      <c r="C143" s="17">
        <v>3</v>
      </c>
      <c r="D143" s="17">
        <v>3</v>
      </c>
      <c r="E143" s="25">
        <v>1</v>
      </c>
      <c r="F143" s="17">
        <v>0</v>
      </c>
      <c r="G143" t="s">
        <v>108</v>
      </c>
      <c r="H143" s="27">
        <v>2023</v>
      </c>
      <c r="I143" t="str">
        <f>VLOOKUP(A143,'Store Data'!$E:$F,2,0)</f>
        <v>Toyota</v>
      </c>
      <c r="J143" t="str">
        <f>VLOOKUP(A143,'Store Data'!$A:$B,2,0)</f>
        <v>Northern CA</v>
      </c>
    </row>
    <row r="144" spans="1:10" x14ac:dyDescent="0.2">
      <c r="A144" s="16" t="s">
        <v>75</v>
      </c>
      <c r="B144" s="16" t="s">
        <v>144</v>
      </c>
      <c r="C144" s="17">
        <v>3</v>
      </c>
      <c r="D144" s="17">
        <v>3</v>
      </c>
      <c r="E144" s="25">
        <v>1</v>
      </c>
      <c r="F144" s="17">
        <v>0</v>
      </c>
      <c r="G144" t="s">
        <v>108</v>
      </c>
      <c r="H144" s="27">
        <v>2023</v>
      </c>
      <c r="I144" t="str">
        <f>VLOOKUP(A144,'Store Data'!$E:$F,2,0)</f>
        <v>Toyota</v>
      </c>
      <c r="J144" t="str">
        <f>VLOOKUP(A144,'Store Data'!$A:$B,2,0)</f>
        <v>Texas</v>
      </c>
    </row>
    <row r="145" spans="1:10" x14ac:dyDescent="0.2">
      <c r="A145" s="16" t="s">
        <v>75</v>
      </c>
      <c r="B145" s="16" t="s">
        <v>145</v>
      </c>
      <c r="C145" s="17">
        <v>2</v>
      </c>
      <c r="D145" s="17">
        <v>2</v>
      </c>
      <c r="E145" s="25">
        <v>1</v>
      </c>
      <c r="F145" s="17">
        <v>0</v>
      </c>
      <c r="G145" t="s">
        <v>108</v>
      </c>
      <c r="H145" s="27">
        <v>2023</v>
      </c>
      <c r="I145" t="str">
        <f>VLOOKUP(A145,'Store Data'!$E:$F,2,0)</f>
        <v>Toyota</v>
      </c>
      <c r="J145" t="str">
        <f>VLOOKUP(A145,'Store Data'!$A:$B,2,0)</f>
        <v>Texas</v>
      </c>
    </row>
    <row r="146" spans="1:10" x14ac:dyDescent="0.2">
      <c r="A146" s="16" t="s">
        <v>75</v>
      </c>
      <c r="B146" s="16" t="s">
        <v>143</v>
      </c>
      <c r="C146" s="17">
        <v>3</v>
      </c>
      <c r="D146" s="17">
        <v>3</v>
      </c>
      <c r="E146" s="25">
        <v>1</v>
      </c>
      <c r="F146" s="17">
        <v>1</v>
      </c>
      <c r="G146" t="s">
        <v>108</v>
      </c>
      <c r="H146" s="27">
        <v>2023</v>
      </c>
      <c r="I146" t="str">
        <f>VLOOKUP(A146,'Store Data'!$E:$F,2,0)</f>
        <v>Toyota</v>
      </c>
      <c r="J146" t="str">
        <f>VLOOKUP(A146,'Store Data'!$A:$B,2,0)</f>
        <v>Texas</v>
      </c>
    </row>
    <row r="147" spans="1:10" x14ac:dyDescent="0.2">
      <c r="A147" s="16" t="s">
        <v>77</v>
      </c>
      <c r="B147" s="16" t="s">
        <v>144</v>
      </c>
      <c r="C147" s="17">
        <v>44</v>
      </c>
      <c r="D147" s="17">
        <v>27</v>
      </c>
      <c r="E147" s="25">
        <v>0.61360000000000003</v>
      </c>
      <c r="F147" s="17">
        <v>1</v>
      </c>
      <c r="G147" t="s">
        <v>108</v>
      </c>
      <c r="H147" s="27">
        <v>2023</v>
      </c>
      <c r="I147" t="str">
        <f>VLOOKUP(A147,'Store Data'!$E:$F,2,0)</f>
        <v>Toyota</v>
      </c>
      <c r="J147" t="str">
        <f>VLOOKUP(A147,'Store Data'!$A:$B,2,0)</f>
        <v>Arizona</v>
      </c>
    </row>
    <row r="148" spans="1:10" x14ac:dyDescent="0.2">
      <c r="A148" s="16" t="s">
        <v>77</v>
      </c>
      <c r="B148" s="16" t="s">
        <v>145</v>
      </c>
      <c r="C148" s="17">
        <v>20</v>
      </c>
      <c r="D148" s="17">
        <v>7</v>
      </c>
      <c r="E148" s="25">
        <v>0.35</v>
      </c>
      <c r="F148" s="17">
        <v>0</v>
      </c>
      <c r="G148" t="s">
        <v>108</v>
      </c>
      <c r="H148" s="27">
        <v>2023</v>
      </c>
      <c r="I148" t="str">
        <f>VLOOKUP(A148,'Store Data'!$E:$F,2,0)</f>
        <v>Toyota</v>
      </c>
      <c r="J148" t="str">
        <f>VLOOKUP(A148,'Store Data'!$A:$B,2,0)</f>
        <v>Arizona</v>
      </c>
    </row>
    <row r="149" spans="1:10" x14ac:dyDescent="0.2">
      <c r="A149" s="16" t="s">
        <v>77</v>
      </c>
      <c r="B149" s="16" t="s">
        <v>143</v>
      </c>
      <c r="C149" s="17">
        <v>20</v>
      </c>
      <c r="D149" s="17">
        <v>18</v>
      </c>
      <c r="E149" s="25">
        <v>0.9</v>
      </c>
      <c r="F149" s="17">
        <v>2</v>
      </c>
      <c r="G149" t="s">
        <v>108</v>
      </c>
      <c r="H149" s="27">
        <v>2023</v>
      </c>
      <c r="I149" t="str">
        <f>VLOOKUP(A149,'Store Data'!$E:$F,2,0)</f>
        <v>Toyota</v>
      </c>
      <c r="J149" t="str">
        <f>VLOOKUP(A149,'Store Data'!$A:$B,2,0)</f>
        <v>Arizona</v>
      </c>
    </row>
    <row r="150" spans="1:10" x14ac:dyDescent="0.2">
      <c r="A150" s="16" t="s">
        <v>79</v>
      </c>
      <c r="B150" s="16" t="s">
        <v>144</v>
      </c>
      <c r="C150" s="17">
        <v>19</v>
      </c>
      <c r="D150" s="17">
        <v>14</v>
      </c>
      <c r="E150" s="25">
        <v>0.73680000000000001</v>
      </c>
      <c r="F150" s="17">
        <v>0</v>
      </c>
      <c r="G150" t="s">
        <v>108</v>
      </c>
      <c r="H150" s="27">
        <v>2023</v>
      </c>
      <c r="I150" t="str">
        <f>VLOOKUP(A150,'Store Data'!$E:$F,2,0)</f>
        <v>Volkswagen</v>
      </c>
      <c r="J150" t="str">
        <f>VLOOKUP(A150,'Store Data'!$A:$B,2,0)</f>
        <v>Arizona</v>
      </c>
    </row>
    <row r="151" spans="1:10" x14ac:dyDescent="0.2">
      <c r="A151" s="16" t="s">
        <v>79</v>
      </c>
      <c r="B151" s="16" t="s">
        <v>145</v>
      </c>
      <c r="C151" s="17">
        <v>11</v>
      </c>
      <c r="D151" s="17">
        <v>8</v>
      </c>
      <c r="E151" s="25">
        <v>0.72719999999999996</v>
      </c>
      <c r="F151" s="17">
        <v>1</v>
      </c>
      <c r="G151" t="s">
        <v>108</v>
      </c>
      <c r="H151" s="27">
        <v>2023</v>
      </c>
      <c r="I151" t="str">
        <f>VLOOKUP(A151,'Store Data'!$E:$F,2,0)</f>
        <v>Volkswagen</v>
      </c>
      <c r="J151" t="str">
        <f>VLOOKUP(A151,'Store Data'!$A:$B,2,0)</f>
        <v>Arizona</v>
      </c>
    </row>
    <row r="152" spans="1:10" x14ac:dyDescent="0.2">
      <c r="A152" s="16" t="s">
        <v>79</v>
      </c>
      <c r="B152" s="16" t="s">
        <v>143</v>
      </c>
      <c r="C152" s="17">
        <v>14</v>
      </c>
      <c r="D152" s="17">
        <v>10</v>
      </c>
      <c r="E152" s="25">
        <v>0.71419999999999995</v>
      </c>
      <c r="F152" s="17">
        <v>0</v>
      </c>
      <c r="G152" t="s">
        <v>108</v>
      </c>
      <c r="H152" s="27">
        <v>2023</v>
      </c>
      <c r="I152" t="str">
        <f>VLOOKUP(A152,'Store Data'!$E:$F,2,0)</f>
        <v>Volkswagen</v>
      </c>
      <c r="J152" t="str">
        <f>VLOOKUP(A152,'Store Data'!$A:$B,2,0)</f>
        <v>Arizona</v>
      </c>
    </row>
    <row r="153" spans="1:10" x14ac:dyDescent="0.2">
      <c r="A153" s="16" t="s">
        <v>81</v>
      </c>
      <c r="B153" s="16" t="s">
        <v>144</v>
      </c>
      <c r="C153" s="17">
        <v>18</v>
      </c>
      <c r="D153" s="17">
        <v>15</v>
      </c>
      <c r="E153" s="25">
        <v>0.83330000000000004</v>
      </c>
      <c r="F153" s="17">
        <v>3</v>
      </c>
      <c r="G153" t="s">
        <v>108</v>
      </c>
      <c r="H153" s="27">
        <v>2023</v>
      </c>
      <c r="I153" t="str">
        <f>VLOOKUP(A153,'Store Data'!$E:$F,2,0)</f>
        <v>Volkswagen</v>
      </c>
      <c r="J153" t="str">
        <f>VLOOKUP(A153,'Store Data'!$A:$B,2,0)</f>
        <v>Orange County</v>
      </c>
    </row>
    <row r="154" spans="1:10" x14ac:dyDescent="0.2">
      <c r="A154" s="16" t="s">
        <v>81</v>
      </c>
      <c r="B154" s="16" t="s">
        <v>145</v>
      </c>
      <c r="C154" s="17">
        <v>13</v>
      </c>
      <c r="D154" s="17">
        <v>12</v>
      </c>
      <c r="E154" s="25">
        <v>0.92300000000000004</v>
      </c>
      <c r="F154" s="17">
        <v>0</v>
      </c>
      <c r="G154" t="s">
        <v>108</v>
      </c>
      <c r="H154" s="27">
        <v>2023</v>
      </c>
      <c r="I154" t="str">
        <f>VLOOKUP(A154,'Store Data'!$E:$F,2,0)</f>
        <v>Volkswagen</v>
      </c>
      <c r="J154" t="str">
        <f>VLOOKUP(A154,'Store Data'!$A:$B,2,0)</f>
        <v>Orange County</v>
      </c>
    </row>
    <row r="155" spans="1:10" x14ac:dyDescent="0.2">
      <c r="A155" s="16" t="s">
        <v>81</v>
      </c>
      <c r="B155" s="16" t="s">
        <v>143</v>
      </c>
      <c r="C155" s="17">
        <v>28</v>
      </c>
      <c r="D155" s="17">
        <v>26</v>
      </c>
      <c r="E155" s="25">
        <v>0.92849999999999999</v>
      </c>
      <c r="F155" s="17">
        <v>2</v>
      </c>
      <c r="G155" t="s">
        <v>108</v>
      </c>
      <c r="H155" s="27">
        <v>2023</v>
      </c>
      <c r="I155" t="str">
        <f>VLOOKUP(A155,'Store Data'!$E:$F,2,0)</f>
        <v>Volkswagen</v>
      </c>
      <c r="J155" t="str">
        <f>VLOOKUP(A155,'Store Data'!$A:$B,2,0)</f>
        <v>Orange County</v>
      </c>
    </row>
    <row r="156" spans="1:10" x14ac:dyDescent="0.2">
      <c r="A156" s="16" t="s">
        <v>11</v>
      </c>
      <c r="B156" s="16" t="s">
        <v>144</v>
      </c>
      <c r="C156" s="17">
        <v>14</v>
      </c>
      <c r="D156" s="17">
        <v>11</v>
      </c>
      <c r="E156" s="25">
        <v>0.78569999999999995</v>
      </c>
      <c r="F156" s="17">
        <v>1</v>
      </c>
      <c r="G156" t="s">
        <v>119</v>
      </c>
      <c r="H156" s="27">
        <v>2023</v>
      </c>
      <c r="I156" t="str">
        <f>VLOOKUP(A156,'Store Data'!$E:$F,2,0)</f>
        <v>Acura</v>
      </c>
      <c r="J156" t="str">
        <f>VLOOKUP(A156,'Store Data'!$A:$B,2,0)</f>
        <v>Arizona</v>
      </c>
    </row>
    <row r="157" spans="1:10" x14ac:dyDescent="0.2">
      <c r="A157" s="16" t="s">
        <v>11</v>
      </c>
      <c r="B157" s="16" t="s">
        <v>145</v>
      </c>
      <c r="C157" s="17">
        <v>13</v>
      </c>
      <c r="D157" s="17">
        <v>9</v>
      </c>
      <c r="E157" s="25">
        <v>0.69230000000000003</v>
      </c>
      <c r="F157" s="17">
        <v>1</v>
      </c>
      <c r="G157" t="s">
        <v>119</v>
      </c>
      <c r="H157" s="27">
        <v>2023</v>
      </c>
      <c r="I157" t="str">
        <f>VLOOKUP(A157,'Store Data'!$E:$F,2,0)</f>
        <v>Acura</v>
      </c>
      <c r="J157" t="str">
        <f>VLOOKUP(A157,'Store Data'!$A:$B,2,0)</f>
        <v>Arizona</v>
      </c>
    </row>
    <row r="158" spans="1:10" x14ac:dyDescent="0.2">
      <c r="A158" s="16" t="s">
        <v>11</v>
      </c>
      <c r="B158" s="16" t="s">
        <v>143</v>
      </c>
      <c r="C158" s="17">
        <v>31</v>
      </c>
      <c r="D158" s="17">
        <v>27</v>
      </c>
      <c r="E158" s="25">
        <v>0.87090000000000001</v>
      </c>
      <c r="F158" s="17">
        <v>3</v>
      </c>
      <c r="G158" t="s">
        <v>119</v>
      </c>
      <c r="H158" s="27">
        <v>2023</v>
      </c>
      <c r="I158" t="str">
        <f>VLOOKUP(A158,'Store Data'!$E:$F,2,0)</f>
        <v>Acura</v>
      </c>
      <c r="J158" t="str">
        <f>VLOOKUP(A158,'Store Data'!$A:$B,2,0)</f>
        <v>Arizona</v>
      </c>
    </row>
    <row r="159" spans="1:10" x14ac:dyDescent="0.2">
      <c r="A159" s="16" t="s">
        <v>16</v>
      </c>
      <c r="B159" s="16" t="s">
        <v>144</v>
      </c>
      <c r="C159" s="17">
        <v>8</v>
      </c>
      <c r="D159" s="17">
        <v>6</v>
      </c>
      <c r="E159" s="25">
        <v>0.75</v>
      </c>
      <c r="F159" s="17">
        <v>0</v>
      </c>
      <c r="G159" t="s">
        <v>119</v>
      </c>
      <c r="H159" s="27">
        <v>2023</v>
      </c>
      <c r="I159" t="str">
        <f>VLOOKUP(A159,'Store Data'!$E:$F,2,0)</f>
        <v>Acura</v>
      </c>
      <c r="J159" t="str">
        <f>VLOOKUP(A159,'Store Data'!$A:$B,2,0)</f>
        <v>Southern CA</v>
      </c>
    </row>
    <row r="160" spans="1:10" x14ac:dyDescent="0.2">
      <c r="A160" s="16" t="s">
        <v>16</v>
      </c>
      <c r="B160" s="16" t="s">
        <v>143</v>
      </c>
      <c r="C160" s="17">
        <v>11</v>
      </c>
      <c r="D160" s="17">
        <v>9</v>
      </c>
      <c r="E160" s="25">
        <v>0.81810000000000005</v>
      </c>
      <c r="F160" s="17">
        <v>1</v>
      </c>
      <c r="G160" t="s">
        <v>119</v>
      </c>
      <c r="H160" s="27">
        <v>2023</v>
      </c>
      <c r="I160" t="str">
        <f>VLOOKUP(A160,'Store Data'!$E:$F,2,0)</f>
        <v>Acura</v>
      </c>
      <c r="J160" t="str">
        <f>VLOOKUP(A160,'Store Data'!$A:$B,2,0)</f>
        <v>Southern CA</v>
      </c>
    </row>
    <row r="161" spans="1:10" x14ac:dyDescent="0.2">
      <c r="A161" s="16" t="s">
        <v>17</v>
      </c>
      <c r="B161" s="16" t="s">
        <v>144</v>
      </c>
      <c r="C161" s="17">
        <v>13</v>
      </c>
      <c r="D161" s="17">
        <v>5</v>
      </c>
      <c r="E161" s="25">
        <v>0.3846</v>
      </c>
      <c r="F161" s="17">
        <v>0</v>
      </c>
      <c r="G161" t="s">
        <v>119</v>
      </c>
      <c r="H161" s="27">
        <v>2023</v>
      </c>
      <c r="I161" t="str">
        <f>VLOOKUP(A161,'Store Data'!$E:$F,2,0)</f>
        <v>Audi</v>
      </c>
      <c r="J161" t="str">
        <f>VLOOKUP(A161,'Store Data'!$A:$B,2,0)</f>
        <v>Arizona</v>
      </c>
    </row>
    <row r="162" spans="1:10" x14ac:dyDescent="0.2">
      <c r="A162" s="16" t="s">
        <v>17</v>
      </c>
      <c r="B162" s="16" t="s">
        <v>145</v>
      </c>
      <c r="C162" s="17">
        <v>12</v>
      </c>
      <c r="D162" s="17">
        <v>5</v>
      </c>
      <c r="E162" s="25">
        <v>0.41660000000000003</v>
      </c>
      <c r="F162" s="17">
        <v>0</v>
      </c>
      <c r="G162" t="s">
        <v>119</v>
      </c>
      <c r="H162" s="27">
        <v>2023</v>
      </c>
      <c r="I162" t="str">
        <f>VLOOKUP(A162,'Store Data'!$E:$F,2,0)</f>
        <v>Audi</v>
      </c>
      <c r="J162" t="str">
        <f>VLOOKUP(A162,'Store Data'!$A:$B,2,0)</f>
        <v>Arizona</v>
      </c>
    </row>
    <row r="163" spans="1:10" x14ac:dyDescent="0.2">
      <c r="A163" s="16" t="s">
        <v>17</v>
      </c>
      <c r="B163" s="16" t="s">
        <v>143</v>
      </c>
      <c r="C163" s="17">
        <v>15</v>
      </c>
      <c r="D163" s="17">
        <v>14</v>
      </c>
      <c r="E163" s="25">
        <v>0.93330000000000002</v>
      </c>
      <c r="F163" s="17">
        <v>3</v>
      </c>
      <c r="G163" t="s">
        <v>119</v>
      </c>
      <c r="H163" s="27">
        <v>2023</v>
      </c>
      <c r="I163" t="str">
        <f>VLOOKUP(A163,'Store Data'!$E:$F,2,0)</f>
        <v>Audi</v>
      </c>
      <c r="J163" t="str">
        <f>VLOOKUP(A163,'Store Data'!$A:$B,2,0)</f>
        <v>Arizona</v>
      </c>
    </row>
    <row r="164" spans="1:10" x14ac:dyDescent="0.2">
      <c r="A164" s="16" t="s">
        <v>18</v>
      </c>
      <c r="B164" s="16" t="s">
        <v>144</v>
      </c>
      <c r="C164" s="17">
        <v>6</v>
      </c>
      <c r="D164" s="17">
        <v>4</v>
      </c>
      <c r="E164" s="25">
        <v>0.66659999999999997</v>
      </c>
      <c r="F164" s="17">
        <v>1</v>
      </c>
      <c r="G164" t="s">
        <v>119</v>
      </c>
      <c r="H164" s="27">
        <v>2023</v>
      </c>
      <c r="I164" t="str">
        <f>VLOOKUP(A164,'Store Data'!$E:$F,2,0)</f>
        <v>Audi</v>
      </c>
      <c r="J164" t="str">
        <f>VLOOKUP(A164,'Store Data'!$A:$B,2,0)</f>
        <v>Southern CA</v>
      </c>
    </row>
    <row r="165" spans="1:10" x14ac:dyDescent="0.2">
      <c r="A165" s="16" t="s">
        <v>18</v>
      </c>
      <c r="B165" s="16" t="s">
        <v>145</v>
      </c>
      <c r="C165" s="17">
        <v>4</v>
      </c>
      <c r="D165" s="17">
        <v>2</v>
      </c>
      <c r="E165" s="25">
        <v>0.5</v>
      </c>
      <c r="F165" s="17">
        <v>0</v>
      </c>
      <c r="G165" t="s">
        <v>119</v>
      </c>
      <c r="H165" s="27">
        <v>2023</v>
      </c>
      <c r="I165" t="str">
        <f>VLOOKUP(A165,'Store Data'!$E:$F,2,0)</f>
        <v>Audi</v>
      </c>
      <c r="J165" t="str">
        <f>VLOOKUP(A165,'Store Data'!$A:$B,2,0)</f>
        <v>Southern CA</v>
      </c>
    </row>
    <row r="166" spans="1:10" x14ac:dyDescent="0.2">
      <c r="A166" s="16" t="s">
        <v>18</v>
      </c>
      <c r="B166" s="16" t="s">
        <v>143</v>
      </c>
      <c r="C166" s="17">
        <v>12</v>
      </c>
      <c r="D166" s="17">
        <v>9</v>
      </c>
      <c r="E166" s="25">
        <v>0.75</v>
      </c>
      <c r="F166" s="17">
        <v>0</v>
      </c>
      <c r="G166" t="s">
        <v>119</v>
      </c>
      <c r="H166" s="27">
        <v>2023</v>
      </c>
      <c r="I166" t="str">
        <f>VLOOKUP(A166,'Store Data'!$E:$F,2,0)</f>
        <v>Audi</v>
      </c>
      <c r="J166" t="str">
        <f>VLOOKUP(A166,'Store Data'!$A:$B,2,0)</f>
        <v>Southern CA</v>
      </c>
    </row>
    <row r="167" spans="1:10" x14ac:dyDescent="0.2">
      <c r="A167" s="16" t="s">
        <v>19</v>
      </c>
      <c r="B167" s="16" t="s">
        <v>144</v>
      </c>
      <c r="C167" s="17">
        <v>5</v>
      </c>
      <c r="D167" s="17">
        <v>5</v>
      </c>
      <c r="E167" s="25">
        <v>1</v>
      </c>
      <c r="F167" s="17">
        <v>0</v>
      </c>
      <c r="G167" t="s">
        <v>119</v>
      </c>
      <c r="H167" s="27">
        <v>2023</v>
      </c>
      <c r="I167" t="str">
        <f>VLOOKUP(A167,'Store Data'!$E:$F,2,0)</f>
        <v>Audi</v>
      </c>
      <c r="J167" t="str">
        <f>VLOOKUP(A167,'Store Data'!$A:$B,2,0)</f>
        <v>Orange County</v>
      </c>
    </row>
    <row r="168" spans="1:10" x14ac:dyDescent="0.2">
      <c r="A168" s="16" t="s">
        <v>19</v>
      </c>
      <c r="B168" s="16" t="s">
        <v>145</v>
      </c>
      <c r="C168" s="17">
        <v>4</v>
      </c>
      <c r="D168" s="17">
        <v>2</v>
      </c>
      <c r="E168" s="25">
        <v>0.5</v>
      </c>
      <c r="F168" s="17">
        <v>1</v>
      </c>
      <c r="G168" t="s">
        <v>119</v>
      </c>
      <c r="H168" s="27">
        <v>2023</v>
      </c>
      <c r="I168" t="str">
        <f>VLOOKUP(A168,'Store Data'!$E:$F,2,0)</f>
        <v>Audi</v>
      </c>
      <c r="J168" t="str">
        <f>VLOOKUP(A168,'Store Data'!$A:$B,2,0)</f>
        <v>Orange County</v>
      </c>
    </row>
    <row r="169" spans="1:10" x14ac:dyDescent="0.2">
      <c r="A169" s="16" t="s">
        <v>19</v>
      </c>
      <c r="B169" s="16" t="s">
        <v>143</v>
      </c>
      <c r="C169" s="17">
        <v>12</v>
      </c>
      <c r="D169" s="17">
        <v>10</v>
      </c>
      <c r="E169" s="25">
        <v>0.83330000000000004</v>
      </c>
      <c r="F169" s="17">
        <v>0</v>
      </c>
      <c r="G169" t="s">
        <v>119</v>
      </c>
      <c r="H169" s="27">
        <v>2023</v>
      </c>
      <c r="I169" t="str">
        <f>VLOOKUP(A169,'Store Data'!$E:$F,2,0)</f>
        <v>Audi</v>
      </c>
      <c r="J169" t="str">
        <f>VLOOKUP(A169,'Store Data'!$A:$B,2,0)</f>
        <v>Orange County</v>
      </c>
    </row>
    <row r="170" spans="1:10" x14ac:dyDescent="0.2">
      <c r="A170" s="16" t="s">
        <v>20</v>
      </c>
      <c r="B170" s="16" t="s">
        <v>144</v>
      </c>
      <c r="C170" s="17">
        <v>14</v>
      </c>
      <c r="D170" s="17">
        <v>13</v>
      </c>
      <c r="E170" s="25">
        <v>0.92849999999999999</v>
      </c>
      <c r="F170" s="17">
        <v>1</v>
      </c>
      <c r="G170" t="s">
        <v>119</v>
      </c>
      <c r="H170" s="27">
        <v>2023</v>
      </c>
      <c r="I170" t="str">
        <f>VLOOKUP(A170,'Store Data'!$E:$F,2,0)</f>
        <v>Audi</v>
      </c>
      <c r="J170" t="str">
        <f>VLOOKUP(A170,'Store Data'!$A:$B,2,0)</f>
        <v>Arizona</v>
      </c>
    </row>
    <row r="171" spans="1:10" x14ac:dyDescent="0.2">
      <c r="A171" s="16" t="s">
        <v>20</v>
      </c>
      <c r="B171" s="16" t="s">
        <v>145</v>
      </c>
      <c r="C171" s="17">
        <v>19</v>
      </c>
      <c r="D171" s="17">
        <v>14</v>
      </c>
      <c r="E171" s="25">
        <v>0.73680000000000001</v>
      </c>
      <c r="F171" s="17">
        <v>1</v>
      </c>
      <c r="G171" t="s">
        <v>119</v>
      </c>
      <c r="H171" s="27">
        <v>2023</v>
      </c>
      <c r="I171" t="str">
        <f>VLOOKUP(A171,'Store Data'!$E:$F,2,0)</f>
        <v>Audi</v>
      </c>
      <c r="J171" t="str">
        <f>VLOOKUP(A171,'Store Data'!$A:$B,2,0)</f>
        <v>Arizona</v>
      </c>
    </row>
    <row r="172" spans="1:10" x14ac:dyDescent="0.2">
      <c r="A172" s="16" t="s">
        <v>20</v>
      </c>
      <c r="B172" s="16" t="s">
        <v>143</v>
      </c>
      <c r="C172" s="17">
        <v>12</v>
      </c>
      <c r="D172" s="17">
        <v>11</v>
      </c>
      <c r="E172" s="25">
        <v>0.91659999999999997</v>
      </c>
      <c r="F172" s="17">
        <v>0</v>
      </c>
      <c r="G172" t="s">
        <v>119</v>
      </c>
      <c r="H172" s="27">
        <v>2023</v>
      </c>
      <c r="I172" t="str">
        <f>VLOOKUP(A172,'Store Data'!$E:$F,2,0)</f>
        <v>Audi</v>
      </c>
      <c r="J172" t="str">
        <f>VLOOKUP(A172,'Store Data'!$A:$B,2,0)</f>
        <v>Arizona</v>
      </c>
    </row>
    <row r="173" spans="1:10" x14ac:dyDescent="0.2">
      <c r="A173" s="16" t="s">
        <v>21</v>
      </c>
      <c r="B173" s="16" t="s">
        <v>144</v>
      </c>
      <c r="C173" s="17">
        <v>13</v>
      </c>
      <c r="D173" s="17">
        <v>8</v>
      </c>
      <c r="E173" s="25">
        <v>0.61529999999999996</v>
      </c>
      <c r="F173" s="17">
        <v>2</v>
      </c>
      <c r="G173" t="s">
        <v>119</v>
      </c>
      <c r="H173" s="27">
        <v>2023</v>
      </c>
      <c r="I173" t="str">
        <f>VLOOKUP(A173,'Store Data'!$E:$F,2,0)</f>
        <v>Audi</v>
      </c>
      <c r="J173" t="str">
        <f>VLOOKUP(A173,'Store Data'!$A:$B,2,0)</f>
        <v>Orange County</v>
      </c>
    </row>
    <row r="174" spans="1:10" x14ac:dyDescent="0.2">
      <c r="A174" s="16" t="s">
        <v>21</v>
      </c>
      <c r="B174" s="16" t="s">
        <v>145</v>
      </c>
      <c r="C174" s="17">
        <v>10</v>
      </c>
      <c r="D174" s="17">
        <v>7</v>
      </c>
      <c r="E174" s="25">
        <v>0.7</v>
      </c>
      <c r="F174" s="17">
        <v>1</v>
      </c>
      <c r="G174" t="s">
        <v>119</v>
      </c>
      <c r="H174" s="27">
        <v>2023</v>
      </c>
      <c r="I174" t="str">
        <f>VLOOKUP(A174,'Store Data'!$E:$F,2,0)</f>
        <v>Audi</v>
      </c>
      <c r="J174" t="str">
        <f>VLOOKUP(A174,'Store Data'!$A:$B,2,0)</f>
        <v>Orange County</v>
      </c>
    </row>
    <row r="175" spans="1:10" x14ac:dyDescent="0.2">
      <c r="A175" s="16" t="s">
        <v>21</v>
      </c>
      <c r="B175" s="16" t="s">
        <v>143</v>
      </c>
      <c r="C175" s="17">
        <v>30</v>
      </c>
      <c r="D175" s="17">
        <v>26</v>
      </c>
      <c r="E175" s="25">
        <v>0.86660000000000004</v>
      </c>
      <c r="F175" s="17">
        <v>3</v>
      </c>
      <c r="G175" t="s">
        <v>119</v>
      </c>
      <c r="H175" s="27">
        <v>2023</v>
      </c>
      <c r="I175" t="str">
        <f>VLOOKUP(A175,'Store Data'!$E:$F,2,0)</f>
        <v>Audi</v>
      </c>
      <c r="J175" t="str">
        <f>VLOOKUP(A175,'Store Data'!$A:$B,2,0)</f>
        <v>Orange County</v>
      </c>
    </row>
    <row r="176" spans="1:10" x14ac:dyDescent="0.2">
      <c r="A176" s="16" t="s">
        <v>110</v>
      </c>
      <c r="B176" s="16" t="s">
        <v>144</v>
      </c>
      <c r="C176" s="17">
        <v>27</v>
      </c>
      <c r="D176" s="17">
        <v>19</v>
      </c>
      <c r="E176" s="25">
        <v>0.70369999999999999</v>
      </c>
      <c r="F176" s="17">
        <v>3</v>
      </c>
      <c r="G176" t="s">
        <v>119</v>
      </c>
      <c r="H176" s="27">
        <v>2023</v>
      </c>
      <c r="I176" t="str">
        <f>VLOOKUP(A176,'Store Data'!$E:$F,2,0)</f>
        <v>Audi</v>
      </c>
      <c r="J176" t="str">
        <f>VLOOKUP(A176,'Store Data'!$A:$B,2,0)</f>
        <v>Northern CA</v>
      </c>
    </row>
    <row r="177" spans="1:10" x14ac:dyDescent="0.2">
      <c r="A177" s="16" t="s">
        <v>110</v>
      </c>
      <c r="B177" s="16" t="s">
        <v>145</v>
      </c>
      <c r="C177" s="17">
        <v>17</v>
      </c>
      <c r="D177" s="17">
        <v>12</v>
      </c>
      <c r="E177" s="25">
        <v>0.70579999999999998</v>
      </c>
      <c r="F177" s="17">
        <v>2</v>
      </c>
      <c r="G177" t="s">
        <v>119</v>
      </c>
      <c r="H177" s="27">
        <v>2023</v>
      </c>
      <c r="I177" t="str">
        <f>VLOOKUP(A177,'Store Data'!$E:$F,2,0)</f>
        <v>Audi</v>
      </c>
      <c r="J177" t="str">
        <f>VLOOKUP(A177,'Store Data'!$A:$B,2,0)</f>
        <v>Northern CA</v>
      </c>
    </row>
    <row r="178" spans="1:10" x14ac:dyDescent="0.2">
      <c r="A178" s="16" t="s">
        <v>110</v>
      </c>
      <c r="B178" s="16" t="s">
        <v>143</v>
      </c>
      <c r="C178" s="17">
        <v>52</v>
      </c>
      <c r="D178" s="17">
        <v>44</v>
      </c>
      <c r="E178" s="25">
        <v>0.84609999999999996</v>
      </c>
      <c r="F178" s="17">
        <v>6</v>
      </c>
      <c r="G178" t="s">
        <v>119</v>
      </c>
      <c r="H178" s="27">
        <v>2023</v>
      </c>
      <c r="I178" t="str">
        <f>VLOOKUP(A178,'Store Data'!$E:$F,2,0)</f>
        <v>Audi</v>
      </c>
      <c r="J178" t="str">
        <f>VLOOKUP(A178,'Store Data'!$A:$B,2,0)</f>
        <v>Northern CA</v>
      </c>
    </row>
    <row r="179" spans="1:10" x14ac:dyDescent="0.2">
      <c r="A179" s="16" t="s">
        <v>22</v>
      </c>
      <c r="B179" s="16" t="s">
        <v>144</v>
      </c>
      <c r="C179" s="17">
        <v>84</v>
      </c>
      <c r="D179" s="17">
        <v>47</v>
      </c>
      <c r="E179" s="25">
        <v>0.5595</v>
      </c>
      <c r="F179" s="17">
        <v>4</v>
      </c>
      <c r="G179" t="s">
        <v>119</v>
      </c>
      <c r="H179" s="27">
        <v>2023</v>
      </c>
      <c r="I179" t="str">
        <f>VLOOKUP(A179,'Store Data'!$E:$F,2,0)</f>
        <v>BMW</v>
      </c>
      <c r="J179" t="str">
        <f>VLOOKUP(A179,'Store Data'!$A:$B,2,0)</f>
        <v>Arizona</v>
      </c>
    </row>
    <row r="180" spans="1:10" x14ac:dyDescent="0.2">
      <c r="A180" s="16" t="s">
        <v>22</v>
      </c>
      <c r="B180" s="16" t="s">
        <v>145</v>
      </c>
      <c r="C180" s="17">
        <v>68</v>
      </c>
      <c r="D180" s="17">
        <v>39</v>
      </c>
      <c r="E180" s="25">
        <v>0.57350000000000001</v>
      </c>
      <c r="F180" s="17">
        <v>3</v>
      </c>
      <c r="G180" t="s">
        <v>119</v>
      </c>
      <c r="H180" s="27">
        <v>2023</v>
      </c>
      <c r="I180" t="str">
        <f>VLOOKUP(A180,'Store Data'!$E:$F,2,0)</f>
        <v>BMW</v>
      </c>
      <c r="J180" t="str">
        <f>VLOOKUP(A180,'Store Data'!$A:$B,2,0)</f>
        <v>Arizona</v>
      </c>
    </row>
    <row r="181" spans="1:10" x14ac:dyDescent="0.2">
      <c r="A181" s="16" t="s">
        <v>22</v>
      </c>
      <c r="B181" s="16" t="s">
        <v>143</v>
      </c>
      <c r="C181" s="17">
        <v>95</v>
      </c>
      <c r="D181" s="17">
        <v>70</v>
      </c>
      <c r="E181" s="25">
        <v>0.73680000000000001</v>
      </c>
      <c r="F181" s="17">
        <v>7</v>
      </c>
      <c r="G181" t="s">
        <v>119</v>
      </c>
      <c r="H181" s="27">
        <v>2023</v>
      </c>
      <c r="I181" t="str">
        <f>VLOOKUP(A181,'Store Data'!$E:$F,2,0)</f>
        <v>BMW</v>
      </c>
      <c r="J181" t="str">
        <f>VLOOKUP(A181,'Store Data'!$A:$B,2,0)</f>
        <v>Arizona</v>
      </c>
    </row>
    <row r="182" spans="1:10" x14ac:dyDescent="0.2">
      <c r="A182" s="16" t="s">
        <v>23</v>
      </c>
      <c r="B182" s="16" t="s">
        <v>144</v>
      </c>
      <c r="C182" s="17">
        <v>62</v>
      </c>
      <c r="D182" s="17">
        <v>54</v>
      </c>
      <c r="E182" s="25">
        <v>0.87090000000000001</v>
      </c>
      <c r="F182" s="17">
        <v>0</v>
      </c>
      <c r="G182" t="s">
        <v>119</v>
      </c>
      <c r="H182" s="27">
        <v>2023</v>
      </c>
      <c r="I182" t="str">
        <f>VLOOKUP(A182,'Store Data'!$E:$F,2,0)</f>
        <v>BMW</v>
      </c>
      <c r="J182" t="str">
        <f>VLOOKUP(A182,'Store Data'!$A:$B,2,0)</f>
        <v>Texas</v>
      </c>
    </row>
    <row r="183" spans="1:10" x14ac:dyDescent="0.2">
      <c r="A183" s="16" t="s">
        <v>23</v>
      </c>
      <c r="B183" s="16" t="s">
        <v>145</v>
      </c>
      <c r="C183" s="17">
        <v>66</v>
      </c>
      <c r="D183" s="17">
        <v>48</v>
      </c>
      <c r="E183" s="25">
        <v>0.72719999999999996</v>
      </c>
      <c r="F183" s="17">
        <v>0</v>
      </c>
      <c r="G183" t="s">
        <v>119</v>
      </c>
      <c r="H183" s="27">
        <v>2023</v>
      </c>
      <c r="I183" t="str">
        <f>VLOOKUP(A183,'Store Data'!$E:$F,2,0)</f>
        <v>BMW</v>
      </c>
      <c r="J183" t="str">
        <f>VLOOKUP(A183,'Store Data'!$A:$B,2,0)</f>
        <v>Texas</v>
      </c>
    </row>
    <row r="184" spans="1:10" x14ac:dyDescent="0.2">
      <c r="A184" s="16" t="s">
        <v>23</v>
      </c>
      <c r="B184" s="16" t="s">
        <v>143</v>
      </c>
      <c r="C184" s="17">
        <v>38</v>
      </c>
      <c r="D184" s="17">
        <v>37</v>
      </c>
      <c r="E184" s="25">
        <v>0.97360000000000002</v>
      </c>
      <c r="F184" s="17">
        <v>0</v>
      </c>
      <c r="G184" t="s">
        <v>119</v>
      </c>
      <c r="H184" s="27">
        <v>2023</v>
      </c>
      <c r="I184" t="str">
        <f>VLOOKUP(A184,'Store Data'!$E:$F,2,0)</f>
        <v>BMW</v>
      </c>
      <c r="J184" t="str">
        <f>VLOOKUP(A184,'Store Data'!$A:$B,2,0)</f>
        <v>Texas</v>
      </c>
    </row>
    <row r="185" spans="1:10" x14ac:dyDescent="0.2">
      <c r="A185" s="16" t="s">
        <v>24</v>
      </c>
      <c r="B185" s="16" t="s">
        <v>144</v>
      </c>
      <c r="C185" s="17">
        <v>12</v>
      </c>
      <c r="D185" s="17">
        <v>8</v>
      </c>
      <c r="E185" s="25">
        <v>0.66659999999999997</v>
      </c>
      <c r="F185" s="17">
        <v>0</v>
      </c>
      <c r="G185" t="s">
        <v>119</v>
      </c>
      <c r="H185" s="27">
        <v>2023</v>
      </c>
      <c r="I185" t="str">
        <f>VLOOKUP(A185,'Store Data'!$E:$F,2,0)</f>
        <v>BMW</v>
      </c>
      <c r="J185" t="str">
        <f>VLOOKUP(A185,'Store Data'!$A:$B,2,0)</f>
        <v>Southern CA</v>
      </c>
    </row>
    <row r="186" spans="1:10" x14ac:dyDescent="0.2">
      <c r="A186" s="16" t="s">
        <v>24</v>
      </c>
      <c r="B186" s="16" t="s">
        <v>145</v>
      </c>
      <c r="C186" s="17">
        <v>12</v>
      </c>
      <c r="D186" s="17">
        <v>8</v>
      </c>
      <c r="E186" s="25">
        <v>0.66659999999999997</v>
      </c>
      <c r="F186" s="17">
        <v>1</v>
      </c>
      <c r="G186" t="s">
        <v>119</v>
      </c>
      <c r="H186" s="27">
        <v>2023</v>
      </c>
      <c r="I186" t="str">
        <f>VLOOKUP(A186,'Store Data'!$E:$F,2,0)</f>
        <v>BMW</v>
      </c>
      <c r="J186" t="str">
        <f>VLOOKUP(A186,'Store Data'!$A:$B,2,0)</f>
        <v>Southern CA</v>
      </c>
    </row>
    <row r="187" spans="1:10" x14ac:dyDescent="0.2">
      <c r="A187" s="16" t="s">
        <v>24</v>
      </c>
      <c r="B187" s="16" t="s">
        <v>143</v>
      </c>
      <c r="C187" s="17">
        <v>19</v>
      </c>
      <c r="D187" s="17">
        <v>16</v>
      </c>
      <c r="E187" s="25">
        <v>0.84209999999999996</v>
      </c>
      <c r="F187" s="17">
        <v>4</v>
      </c>
      <c r="G187" t="s">
        <v>119</v>
      </c>
      <c r="H187" s="27">
        <v>2023</v>
      </c>
      <c r="I187" t="str">
        <f>VLOOKUP(A187,'Store Data'!$E:$F,2,0)</f>
        <v>BMW</v>
      </c>
      <c r="J187" t="str">
        <f>VLOOKUP(A187,'Store Data'!$A:$B,2,0)</f>
        <v>Southern CA</v>
      </c>
    </row>
    <row r="188" spans="1:10" x14ac:dyDescent="0.2">
      <c r="A188" s="16" t="s">
        <v>25</v>
      </c>
      <c r="B188" s="16" t="s">
        <v>144</v>
      </c>
      <c r="C188" s="17">
        <v>52</v>
      </c>
      <c r="D188" s="17">
        <v>42</v>
      </c>
      <c r="E188" s="25">
        <v>0.80759999999999998</v>
      </c>
      <c r="F188" s="17">
        <v>3</v>
      </c>
      <c r="G188" t="s">
        <v>119</v>
      </c>
      <c r="H188" s="27">
        <v>2023</v>
      </c>
      <c r="I188" t="str">
        <f>VLOOKUP(A188,'Store Data'!$E:$F,2,0)</f>
        <v>BMW</v>
      </c>
      <c r="J188" t="str">
        <f>VLOOKUP(A188,'Store Data'!$A:$B,2,0)</f>
        <v>Orange County</v>
      </c>
    </row>
    <row r="189" spans="1:10" x14ac:dyDescent="0.2">
      <c r="A189" s="16" t="s">
        <v>25</v>
      </c>
      <c r="B189" s="16" t="s">
        <v>145</v>
      </c>
      <c r="C189" s="17">
        <v>23</v>
      </c>
      <c r="D189" s="17">
        <v>22</v>
      </c>
      <c r="E189" s="25">
        <v>0.95650000000000002</v>
      </c>
      <c r="F189" s="17">
        <v>1</v>
      </c>
      <c r="G189" t="s">
        <v>119</v>
      </c>
      <c r="H189" s="27">
        <v>2023</v>
      </c>
      <c r="I189" t="str">
        <f>VLOOKUP(A189,'Store Data'!$E:$F,2,0)</f>
        <v>BMW</v>
      </c>
      <c r="J189" t="str">
        <f>VLOOKUP(A189,'Store Data'!$A:$B,2,0)</f>
        <v>Orange County</v>
      </c>
    </row>
    <row r="190" spans="1:10" x14ac:dyDescent="0.2">
      <c r="A190" s="16" t="s">
        <v>25</v>
      </c>
      <c r="B190" s="16" t="s">
        <v>143</v>
      </c>
      <c r="C190" s="17">
        <v>56</v>
      </c>
      <c r="D190" s="17">
        <v>50</v>
      </c>
      <c r="E190" s="25">
        <v>0.89280000000000004</v>
      </c>
      <c r="F190" s="17">
        <v>6</v>
      </c>
      <c r="G190" t="s">
        <v>119</v>
      </c>
      <c r="H190" s="27">
        <v>2023</v>
      </c>
      <c r="I190" t="str">
        <f>VLOOKUP(A190,'Store Data'!$E:$F,2,0)</f>
        <v>BMW</v>
      </c>
      <c r="J190" t="str">
        <f>VLOOKUP(A190,'Store Data'!$A:$B,2,0)</f>
        <v>Orange County</v>
      </c>
    </row>
    <row r="191" spans="1:10" x14ac:dyDescent="0.2">
      <c r="A191" s="16" t="s">
        <v>26</v>
      </c>
      <c r="B191" s="16" t="s">
        <v>144</v>
      </c>
      <c r="C191" s="17">
        <v>40</v>
      </c>
      <c r="D191" s="17">
        <v>30</v>
      </c>
      <c r="E191" s="25">
        <v>0.75</v>
      </c>
      <c r="F191" s="17">
        <v>2</v>
      </c>
      <c r="G191" t="s">
        <v>119</v>
      </c>
      <c r="H191" s="27">
        <v>2023</v>
      </c>
      <c r="I191" t="str">
        <f>VLOOKUP(A191,'Store Data'!$E:$F,2,0)</f>
        <v>BMW</v>
      </c>
      <c r="J191" t="str">
        <f>VLOOKUP(A191,'Store Data'!$A:$B,2,0)</f>
        <v>Southern CA</v>
      </c>
    </row>
    <row r="192" spans="1:10" x14ac:dyDescent="0.2">
      <c r="A192" s="16" t="s">
        <v>26</v>
      </c>
      <c r="B192" s="16" t="s">
        <v>145</v>
      </c>
      <c r="C192" s="17">
        <v>44</v>
      </c>
      <c r="D192" s="17">
        <v>40</v>
      </c>
      <c r="E192" s="25">
        <v>0.90900000000000003</v>
      </c>
      <c r="F192" s="17">
        <v>1</v>
      </c>
      <c r="G192" t="s">
        <v>119</v>
      </c>
      <c r="H192" s="27">
        <v>2023</v>
      </c>
      <c r="I192" t="str">
        <f>VLOOKUP(A192,'Store Data'!$E:$F,2,0)</f>
        <v>BMW</v>
      </c>
      <c r="J192" t="str">
        <f>VLOOKUP(A192,'Store Data'!$A:$B,2,0)</f>
        <v>Southern CA</v>
      </c>
    </row>
    <row r="193" spans="1:10" x14ac:dyDescent="0.2">
      <c r="A193" s="16" t="s">
        <v>26</v>
      </c>
      <c r="B193" s="16" t="s">
        <v>143</v>
      </c>
      <c r="C193" s="17">
        <v>78</v>
      </c>
      <c r="D193" s="17">
        <v>72</v>
      </c>
      <c r="E193" s="25">
        <v>0.92300000000000004</v>
      </c>
      <c r="F193" s="17">
        <v>7</v>
      </c>
      <c r="G193" t="s">
        <v>119</v>
      </c>
      <c r="H193" s="27">
        <v>2023</v>
      </c>
      <c r="I193" t="str">
        <f>VLOOKUP(A193,'Store Data'!$E:$F,2,0)</f>
        <v>BMW</v>
      </c>
      <c r="J193" t="str">
        <f>VLOOKUP(A193,'Store Data'!$A:$B,2,0)</f>
        <v>Southern CA</v>
      </c>
    </row>
    <row r="194" spans="1:10" x14ac:dyDescent="0.2">
      <c r="A194" s="16" t="s">
        <v>27</v>
      </c>
      <c r="B194" s="16" t="s">
        <v>144</v>
      </c>
      <c r="C194" s="17">
        <v>135</v>
      </c>
      <c r="D194" s="17">
        <v>103</v>
      </c>
      <c r="E194" s="25">
        <v>0.76290000000000002</v>
      </c>
      <c r="F194" s="17">
        <v>11</v>
      </c>
      <c r="G194" t="s">
        <v>119</v>
      </c>
      <c r="H194" s="27">
        <v>2023</v>
      </c>
      <c r="I194" t="str">
        <f>VLOOKUP(A194,'Store Data'!$E:$F,2,0)</f>
        <v>Honda</v>
      </c>
      <c r="J194" t="str">
        <f>VLOOKUP(A194,'Store Data'!$A:$B,2,0)</f>
        <v>Northern CA</v>
      </c>
    </row>
    <row r="195" spans="1:10" x14ac:dyDescent="0.2">
      <c r="A195" s="16" t="s">
        <v>27</v>
      </c>
      <c r="B195" s="16" t="s">
        <v>145</v>
      </c>
      <c r="C195" s="17">
        <v>23</v>
      </c>
      <c r="D195" s="17">
        <v>21</v>
      </c>
      <c r="E195" s="25">
        <v>0.91300000000000003</v>
      </c>
      <c r="F195" s="17">
        <v>7</v>
      </c>
      <c r="G195" t="s">
        <v>119</v>
      </c>
      <c r="H195" s="27">
        <v>2023</v>
      </c>
      <c r="I195" t="str">
        <f>VLOOKUP(A195,'Store Data'!$E:$F,2,0)</f>
        <v>Honda</v>
      </c>
      <c r="J195" t="str">
        <f>VLOOKUP(A195,'Store Data'!$A:$B,2,0)</f>
        <v>Northern CA</v>
      </c>
    </row>
    <row r="196" spans="1:10" x14ac:dyDescent="0.2">
      <c r="A196" s="16" t="s">
        <v>27</v>
      </c>
      <c r="B196" s="16" t="s">
        <v>143</v>
      </c>
      <c r="C196" s="17">
        <v>125</v>
      </c>
      <c r="D196" s="17">
        <v>109</v>
      </c>
      <c r="E196" s="25">
        <v>0.872</v>
      </c>
      <c r="F196" s="17">
        <v>12</v>
      </c>
      <c r="G196" t="s">
        <v>119</v>
      </c>
      <c r="H196" s="27">
        <v>2023</v>
      </c>
      <c r="I196" t="str">
        <f>VLOOKUP(A196,'Store Data'!$E:$F,2,0)</f>
        <v>Honda</v>
      </c>
      <c r="J196" t="str">
        <f>VLOOKUP(A196,'Store Data'!$A:$B,2,0)</f>
        <v>Northern CA</v>
      </c>
    </row>
    <row r="197" spans="1:10" x14ac:dyDescent="0.2">
      <c r="A197" s="16" t="s">
        <v>28</v>
      </c>
      <c r="B197" s="16" t="s">
        <v>144</v>
      </c>
      <c r="C197" s="17">
        <v>118</v>
      </c>
      <c r="D197" s="17">
        <v>62</v>
      </c>
      <c r="E197" s="25">
        <v>0.52539999999999998</v>
      </c>
      <c r="F197" s="17">
        <v>2</v>
      </c>
      <c r="G197" t="s">
        <v>119</v>
      </c>
      <c r="H197" s="27">
        <v>2023</v>
      </c>
      <c r="I197" t="str">
        <f>VLOOKUP(A197,'Store Data'!$E:$F,2,0)</f>
        <v>BMW</v>
      </c>
      <c r="J197" t="str">
        <f>VLOOKUP(A197,'Store Data'!$A:$B,2,0)</f>
        <v>Orange County</v>
      </c>
    </row>
    <row r="198" spans="1:10" x14ac:dyDescent="0.2">
      <c r="A198" s="16" t="s">
        <v>28</v>
      </c>
      <c r="B198" s="16" t="s">
        <v>145</v>
      </c>
      <c r="C198" s="17">
        <v>45</v>
      </c>
      <c r="D198" s="17">
        <v>30</v>
      </c>
      <c r="E198" s="25">
        <v>0.66659999999999997</v>
      </c>
      <c r="F198" s="17">
        <v>1</v>
      </c>
      <c r="G198" t="s">
        <v>119</v>
      </c>
      <c r="H198" s="27">
        <v>2023</v>
      </c>
      <c r="I198" t="str">
        <f>VLOOKUP(A198,'Store Data'!$E:$F,2,0)</f>
        <v>BMW</v>
      </c>
      <c r="J198" t="str">
        <f>VLOOKUP(A198,'Store Data'!$A:$B,2,0)</f>
        <v>Orange County</v>
      </c>
    </row>
    <row r="199" spans="1:10" x14ac:dyDescent="0.2">
      <c r="A199" s="16" t="s">
        <v>28</v>
      </c>
      <c r="B199" s="16" t="s">
        <v>143</v>
      </c>
      <c r="C199" s="17">
        <v>58</v>
      </c>
      <c r="D199" s="17">
        <v>47</v>
      </c>
      <c r="E199" s="25">
        <v>0.81030000000000002</v>
      </c>
      <c r="F199" s="17">
        <v>3</v>
      </c>
      <c r="G199" t="s">
        <v>119</v>
      </c>
      <c r="H199" s="27">
        <v>2023</v>
      </c>
      <c r="I199" t="str">
        <f>VLOOKUP(A199,'Store Data'!$E:$F,2,0)</f>
        <v>BMW</v>
      </c>
      <c r="J199" t="str">
        <f>VLOOKUP(A199,'Store Data'!$A:$B,2,0)</f>
        <v>Orange County</v>
      </c>
    </row>
    <row r="200" spans="1:10" x14ac:dyDescent="0.2">
      <c r="A200" s="16" t="s">
        <v>29</v>
      </c>
      <c r="B200" s="16" t="s">
        <v>144</v>
      </c>
      <c r="C200" s="17">
        <v>11</v>
      </c>
      <c r="D200" s="17">
        <v>5</v>
      </c>
      <c r="E200" s="25">
        <v>0.45450000000000002</v>
      </c>
      <c r="F200" s="17">
        <v>1</v>
      </c>
      <c r="G200" t="s">
        <v>119</v>
      </c>
      <c r="H200" s="27">
        <v>2023</v>
      </c>
      <c r="I200" t="str">
        <f>VLOOKUP(A200,'Store Data'!$E:$F,2,0)</f>
        <v>MINI</v>
      </c>
      <c r="J200" t="str">
        <f>VLOOKUP(A200,'Store Data'!$A:$B,2,0)</f>
        <v>Orange County</v>
      </c>
    </row>
    <row r="201" spans="1:10" x14ac:dyDescent="0.2">
      <c r="A201" s="16" t="s">
        <v>29</v>
      </c>
      <c r="B201" s="16" t="s">
        <v>145</v>
      </c>
      <c r="C201" s="17">
        <v>3</v>
      </c>
      <c r="D201" s="17">
        <v>2</v>
      </c>
      <c r="E201" s="25">
        <v>0.66659999999999997</v>
      </c>
      <c r="F201" s="17">
        <v>0</v>
      </c>
      <c r="G201" t="s">
        <v>119</v>
      </c>
      <c r="H201" s="27">
        <v>2023</v>
      </c>
      <c r="I201" t="str">
        <f>VLOOKUP(A201,'Store Data'!$E:$F,2,0)</f>
        <v>MINI</v>
      </c>
      <c r="J201" t="str">
        <f>VLOOKUP(A201,'Store Data'!$A:$B,2,0)</f>
        <v>Orange County</v>
      </c>
    </row>
    <row r="202" spans="1:10" x14ac:dyDescent="0.2">
      <c r="A202" s="16" t="s">
        <v>29</v>
      </c>
      <c r="B202" s="16" t="s">
        <v>143</v>
      </c>
      <c r="C202" s="17">
        <v>14</v>
      </c>
      <c r="D202" s="17">
        <v>14</v>
      </c>
      <c r="E202" s="25">
        <v>1</v>
      </c>
      <c r="F202" s="17">
        <v>2</v>
      </c>
      <c r="G202" t="s">
        <v>119</v>
      </c>
      <c r="H202" s="27">
        <v>2023</v>
      </c>
      <c r="I202" t="str">
        <f>VLOOKUP(A202,'Store Data'!$E:$F,2,0)</f>
        <v>MINI</v>
      </c>
      <c r="J202" t="str">
        <f>VLOOKUP(A202,'Store Data'!$A:$B,2,0)</f>
        <v>Orange County</v>
      </c>
    </row>
    <row r="203" spans="1:10" x14ac:dyDescent="0.2">
      <c r="A203" s="16" t="s">
        <v>30</v>
      </c>
      <c r="B203" s="16" t="s">
        <v>144</v>
      </c>
      <c r="C203" s="17">
        <v>13</v>
      </c>
      <c r="D203" s="17">
        <v>8</v>
      </c>
      <c r="E203" s="25">
        <v>0.61529999999999996</v>
      </c>
      <c r="F203" s="17">
        <v>0</v>
      </c>
      <c r="G203" t="s">
        <v>119</v>
      </c>
      <c r="H203" s="27">
        <v>2023</v>
      </c>
      <c r="I203" t="str">
        <f>VLOOKUP(A203,'Store Data'!$E:$F,2,0)</f>
        <v>Genesis</v>
      </c>
      <c r="J203" t="str">
        <f>VLOOKUP(A203,'Store Data'!$A:$B,2,0)</f>
        <v>Texas</v>
      </c>
    </row>
    <row r="204" spans="1:10" x14ac:dyDescent="0.2">
      <c r="A204" s="16" t="s">
        <v>30</v>
      </c>
      <c r="B204" s="16" t="s">
        <v>145</v>
      </c>
      <c r="C204" s="17">
        <v>5</v>
      </c>
      <c r="D204" s="17">
        <v>4</v>
      </c>
      <c r="E204" s="25">
        <v>0.8</v>
      </c>
      <c r="F204" s="17">
        <v>1</v>
      </c>
      <c r="G204" t="s">
        <v>119</v>
      </c>
      <c r="H204" s="27">
        <v>2023</v>
      </c>
      <c r="I204" t="str">
        <f>VLOOKUP(A204,'Store Data'!$E:$F,2,0)</f>
        <v>Genesis</v>
      </c>
      <c r="J204" t="str">
        <f>VLOOKUP(A204,'Store Data'!$A:$B,2,0)</f>
        <v>Texas</v>
      </c>
    </row>
    <row r="205" spans="1:10" x14ac:dyDescent="0.2">
      <c r="A205" s="16" t="s">
        <v>30</v>
      </c>
      <c r="B205" s="16" t="s">
        <v>143</v>
      </c>
      <c r="C205" s="17">
        <v>6</v>
      </c>
      <c r="D205" s="17">
        <v>5</v>
      </c>
      <c r="E205" s="25">
        <v>0.83330000000000004</v>
      </c>
      <c r="F205" s="17">
        <v>0</v>
      </c>
      <c r="G205" t="s">
        <v>119</v>
      </c>
      <c r="H205" s="27">
        <v>2023</v>
      </c>
      <c r="I205" t="str">
        <f>VLOOKUP(A205,'Store Data'!$E:$F,2,0)</f>
        <v>Genesis</v>
      </c>
      <c r="J205" t="str">
        <f>VLOOKUP(A205,'Store Data'!$A:$B,2,0)</f>
        <v>Texas</v>
      </c>
    </row>
    <row r="206" spans="1:10" x14ac:dyDescent="0.2">
      <c r="A206" s="16" t="s">
        <v>31</v>
      </c>
      <c r="B206" s="16" t="s">
        <v>144</v>
      </c>
      <c r="C206" s="17">
        <v>153</v>
      </c>
      <c r="D206" s="17">
        <v>90</v>
      </c>
      <c r="E206" s="25">
        <v>0.58819999999999995</v>
      </c>
      <c r="F206" s="17">
        <v>13</v>
      </c>
      <c r="G206" t="s">
        <v>119</v>
      </c>
      <c r="H206" s="27">
        <v>2023</v>
      </c>
      <c r="I206" t="str">
        <f>VLOOKUP(A206,'Store Data'!$E:$F,2,0)</f>
        <v>Honda</v>
      </c>
      <c r="J206" t="str">
        <f>VLOOKUP(A206,'Store Data'!$A:$B,2,0)</f>
        <v>Texas</v>
      </c>
    </row>
    <row r="207" spans="1:10" x14ac:dyDescent="0.2">
      <c r="A207" s="16" t="s">
        <v>31</v>
      </c>
      <c r="B207" s="16" t="s">
        <v>145</v>
      </c>
      <c r="C207" s="17">
        <v>70</v>
      </c>
      <c r="D207" s="17">
        <v>46</v>
      </c>
      <c r="E207" s="25">
        <v>0.65710000000000002</v>
      </c>
      <c r="F207" s="17">
        <v>11</v>
      </c>
      <c r="G207" t="s">
        <v>119</v>
      </c>
      <c r="H207" s="27">
        <v>2023</v>
      </c>
      <c r="I207" t="str">
        <f>VLOOKUP(A207,'Store Data'!$E:$F,2,0)</f>
        <v>Honda</v>
      </c>
      <c r="J207" t="str">
        <f>VLOOKUP(A207,'Store Data'!$A:$B,2,0)</f>
        <v>Texas</v>
      </c>
    </row>
    <row r="208" spans="1:10" x14ac:dyDescent="0.2">
      <c r="A208" s="16" t="s">
        <v>31</v>
      </c>
      <c r="B208" s="16" t="s">
        <v>143</v>
      </c>
      <c r="C208" s="17">
        <v>73</v>
      </c>
      <c r="D208" s="17">
        <v>67</v>
      </c>
      <c r="E208" s="25">
        <v>0.91779999999999995</v>
      </c>
      <c r="F208" s="17">
        <v>10</v>
      </c>
      <c r="G208" t="s">
        <v>119</v>
      </c>
      <c r="H208" s="27">
        <v>2023</v>
      </c>
      <c r="I208" t="str">
        <f>VLOOKUP(A208,'Store Data'!$E:$F,2,0)</f>
        <v>Honda</v>
      </c>
      <c r="J208" t="str">
        <f>VLOOKUP(A208,'Store Data'!$A:$B,2,0)</f>
        <v>Texas</v>
      </c>
    </row>
    <row r="209" spans="1:10" x14ac:dyDescent="0.2">
      <c r="A209" s="16" t="s">
        <v>33</v>
      </c>
      <c r="B209" s="16" t="s">
        <v>144</v>
      </c>
      <c r="C209" s="17">
        <v>37</v>
      </c>
      <c r="D209" s="17">
        <v>24</v>
      </c>
      <c r="E209" s="25">
        <v>0.64859999999999995</v>
      </c>
      <c r="F209" s="17">
        <v>0</v>
      </c>
      <c r="G209" t="s">
        <v>119</v>
      </c>
      <c r="H209" s="27">
        <v>2023</v>
      </c>
      <c r="I209" t="str">
        <f>VLOOKUP(A209,'Store Data'!$E:$F,2,0)</f>
        <v>Honda</v>
      </c>
      <c r="J209" t="str">
        <f>VLOOKUP(A209,'Store Data'!$A:$B,2,0)</f>
        <v>Southern CA</v>
      </c>
    </row>
    <row r="210" spans="1:10" x14ac:dyDescent="0.2">
      <c r="A210" s="16" t="s">
        <v>33</v>
      </c>
      <c r="B210" s="16" t="s">
        <v>145</v>
      </c>
      <c r="C210" s="17">
        <v>5</v>
      </c>
      <c r="D210" s="17">
        <v>4</v>
      </c>
      <c r="E210" s="25">
        <v>0.8</v>
      </c>
      <c r="F210" s="17">
        <v>0</v>
      </c>
      <c r="G210" t="s">
        <v>119</v>
      </c>
      <c r="H210" s="27">
        <v>2023</v>
      </c>
      <c r="I210" t="str">
        <f>VLOOKUP(A210,'Store Data'!$E:$F,2,0)</f>
        <v>Honda</v>
      </c>
      <c r="J210" t="str">
        <f>VLOOKUP(A210,'Store Data'!$A:$B,2,0)</f>
        <v>Southern CA</v>
      </c>
    </row>
    <row r="211" spans="1:10" x14ac:dyDescent="0.2">
      <c r="A211" s="16" t="s">
        <v>33</v>
      </c>
      <c r="B211" s="16" t="s">
        <v>143</v>
      </c>
      <c r="C211" s="17">
        <v>38</v>
      </c>
      <c r="D211" s="17">
        <v>30</v>
      </c>
      <c r="E211" s="25">
        <v>0.78939999999999999</v>
      </c>
      <c r="F211" s="17">
        <v>0</v>
      </c>
      <c r="G211" t="s">
        <v>119</v>
      </c>
      <c r="H211" s="27">
        <v>2023</v>
      </c>
      <c r="I211" t="str">
        <f>VLOOKUP(A211,'Store Data'!$E:$F,2,0)</f>
        <v>Honda</v>
      </c>
      <c r="J211" t="str">
        <f>VLOOKUP(A211,'Store Data'!$A:$B,2,0)</f>
        <v>Southern CA</v>
      </c>
    </row>
    <row r="212" spans="1:10" x14ac:dyDescent="0.2">
      <c r="A212" s="16" t="s">
        <v>34</v>
      </c>
      <c r="B212" s="16" t="s">
        <v>144</v>
      </c>
      <c r="C212" s="17">
        <v>17</v>
      </c>
      <c r="D212" s="17">
        <v>10</v>
      </c>
      <c r="E212" s="25">
        <v>0.58819999999999995</v>
      </c>
      <c r="F212" s="17">
        <v>1</v>
      </c>
      <c r="G212" t="s">
        <v>119</v>
      </c>
      <c r="H212" s="27">
        <v>2023</v>
      </c>
      <c r="I212" t="str">
        <f>VLOOKUP(A212,'Store Data'!$E:$F,2,0)</f>
        <v>Hyundai</v>
      </c>
      <c r="J212" t="str">
        <f>VLOOKUP(A212,'Store Data'!$A:$B,2,0)</f>
        <v>Texas</v>
      </c>
    </row>
    <row r="213" spans="1:10" x14ac:dyDescent="0.2">
      <c r="A213" s="16" t="s">
        <v>34</v>
      </c>
      <c r="B213" s="16" t="s">
        <v>145</v>
      </c>
      <c r="C213" s="17">
        <v>14</v>
      </c>
      <c r="D213" s="17">
        <v>8</v>
      </c>
      <c r="E213" s="25">
        <v>0.57140000000000002</v>
      </c>
      <c r="F213" s="17">
        <v>3</v>
      </c>
      <c r="G213" t="s">
        <v>119</v>
      </c>
      <c r="H213" s="27">
        <v>2023</v>
      </c>
      <c r="I213" t="str">
        <f>VLOOKUP(A213,'Store Data'!$E:$F,2,0)</f>
        <v>Hyundai</v>
      </c>
      <c r="J213" t="str">
        <f>VLOOKUP(A213,'Store Data'!$A:$B,2,0)</f>
        <v>Texas</v>
      </c>
    </row>
    <row r="214" spans="1:10" x14ac:dyDescent="0.2">
      <c r="A214" s="16" t="s">
        <v>34</v>
      </c>
      <c r="B214" s="16" t="s">
        <v>143</v>
      </c>
      <c r="C214" s="17">
        <v>18</v>
      </c>
      <c r="D214" s="17">
        <v>17</v>
      </c>
      <c r="E214" s="25">
        <v>0.94440000000000002</v>
      </c>
      <c r="F214" s="17">
        <v>4</v>
      </c>
      <c r="G214" t="s">
        <v>119</v>
      </c>
      <c r="H214" s="27">
        <v>2023</v>
      </c>
      <c r="I214" t="str">
        <f>VLOOKUP(A214,'Store Data'!$E:$F,2,0)</f>
        <v>Hyundai</v>
      </c>
      <c r="J214" t="str">
        <f>VLOOKUP(A214,'Store Data'!$A:$B,2,0)</f>
        <v>Texas</v>
      </c>
    </row>
    <row r="215" spans="1:10" x14ac:dyDescent="0.2">
      <c r="A215" s="16" t="s">
        <v>112</v>
      </c>
      <c r="B215" s="16" t="s">
        <v>144</v>
      </c>
      <c r="C215" s="17">
        <v>4</v>
      </c>
      <c r="D215" s="17">
        <v>3</v>
      </c>
      <c r="E215" s="25">
        <v>0.75</v>
      </c>
      <c r="F215" s="17">
        <v>0</v>
      </c>
      <c r="G215" t="s">
        <v>119</v>
      </c>
      <c r="H215" s="27">
        <v>2023</v>
      </c>
      <c r="I215" t="str">
        <f>VLOOKUP(A215,'Store Data'!$E:$F,2,0)</f>
        <v>Jaguar</v>
      </c>
      <c r="J215" t="str">
        <f>VLOOKUP(A215,'Store Data'!$A:$B,2,0)</f>
        <v>Arizona</v>
      </c>
    </row>
    <row r="216" spans="1:10" x14ac:dyDescent="0.2">
      <c r="A216" s="16" t="s">
        <v>112</v>
      </c>
      <c r="B216" s="16" t="s">
        <v>145</v>
      </c>
      <c r="C216" s="17">
        <v>5</v>
      </c>
      <c r="D216" s="17">
        <v>5</v>
      </c>
      <c r="E216" s="25">
        <v>1</v>
      </c>
      <c r="F216" s="17">
        <v>0</v>
      </c>
      <c r="G216" t="s">
        <v>119</v>
      </c>
      <c r="H216" s="27">
        <v>2023</v>
      </c>
      <c r="I216" t="str">
        <f>VLOOKUP(A216,'Store Data'!$E:$F,2,0)</f>
        <v>Jaguar</v>
      </c>
      <c r="J216" t="str">
        <f>VLOOKUP(A216,'Store Data'!$A:$B,2,0)</f>
        <v>Arizona</v>
      </c>
    </row>
    <row r="217" spans="1:10" x14ac:dyDescent="0.2">
      <c r="A217" s="16" t="s">
        <v>112</v>
      </c>
      <c r="B217" s="16" t="s">
        <v>143</v>
      </c>
      <c r="C217" s="17">
        <v>8</v>
      </c>
      <c r="D217" s="17">
        <v>6</v>
      </c>
      <c r="E217" s="25">
        <v>0.75</v>
      </c>
      <c r="F217" s="17">
        <v>0</v>
      </c>
      <c r="G217" t="s">
        <v>119</v>
      </c>
      <c r="H217" s="27">
        <v>2023</v>
      </c>
      <c r="I217" t="str">
        <f>VLOOKUP(A217,'Store Data'!$E:$F,2,0)</f>
        <v>Jaguar</v>
      </c>
      <c r="J217" t="str">
        <f>VLOOKUP(A217,'Store Data'!$A:$B,2,0)</f>
        <v>Arizona</v>
      </c>
    </row>
    <row r="218" spans="1:10" x14ac:dyDescent="0.2">
      <c r="A218" s="16" t="s">
        <v>35</v>
      </c>
      <c r="B218" s="16" t="s">
        <v>144</v>
      </c>
      <c r="C218" s="17">
        <v>10</v>
      </c>
      <c r="D218" s="17">
        <v>9</v>
      </c>
      <c r="E218" s="25">
        <v>0.9</v>
      </c>
      <c r="F218" s="17">
        <v>1</v>
      </c>
      <c r="G218" t="s">
        <v>119</v>
      </c>
      <c r="H218" s="27">
        <v>2023</v>
      </c>
      <c r="I218" t="str">
        <f>VLOOKUP(A218,'Store Data'!$E:$F,2,0)</f>
        <v>Acura</v>
      </c>
      <c r="J218" t="str">
        <f>VLOOKUP(A218,'Store Data'!$A:$B,2,0)</f>
        <v>Southern CA</v>
      </c>
    </row>
    <row r="219" spans="1:10" x14ac:dyDescent="0.2">
      <c r="A219" s="16" t="s">
        <v>35</v>
      </c>
      <c r="B219" s="16" t="s">
        <v>145</v>
      </c>
      <c r="C219" s="17">
        <v>10</v>
      </c>
      <c r="D219" s="17">
        <v>10</v>
      </c>
      <c r="E219" s="25">
        <v>1</v>
      </c>
      <c r="F219" s="17">
        <v>1</v>
      </c>
      <c r="G219" t="s">
        <v>119</v>
      </c>
      <c r="H219" s="27">
        <v>2023</v>
      </c>
      <c r="I219" t="str">
        <f>VLOOKUP(A219,'Store Data'!$E:$F,2,0)</f>
        <v>Acura</v>
      </c>
      <c r="J219" t="str">
        <f>VLOOKUP(A219,'Store Data'!$A:$B,2,0)</f>
        <v>Southern CA</v>
      </c>
    </row>
    <row r="220" spans="1:10" x14ac:dyDescent="0.2">
      <c r="A220" s="16" t="s">
        <v>35</v>
      </c>
      <c r="B220" s="16" t="s">
        <v>143</v>
      </c>
      <c r="C220" s="17">
        <v>17</v>
      </c>
      <c r="D220" s="17">
        <v>15</v>
      </c>
      <c r="E220" s="25">
        <v>0.88229999999999997</v>
      </c>
      <c r="F220" s="17">
        <v>0</v>
      </c>
      <c r="G220" t="s">
        <v>119</v>
      </c>
      <c r="H220" s="27">
        <v>2023</v>
      </c>
      <c r="I220" t="str">
        <f>VLOOKUP(A220,'Store Data'!$E:$F,2,0)</f>
        <v>Acura</v>
      </c>
      <c r="J220" t="str">
        <f>VLOOKUP(A220,'Store Data'!$A:$B,2,0)</f>
        <v>Southern CA</v>
      </c>
    </row>
    <row r="221" spans="1:10" x14ac:dyDescent="0.2">
      <c r="A221" s="16" t="s">
        <v>36</v>
      </c>
      <c r="B221" s="16" t="s">
        <v>144</v>
      </c>
      <c r="C221" s="17">
        <v>54</v>
      </c>
      <c r="D221" s="17">
        <v>45</v>
      </c>
      <c r="E221" s="25">
        <v>0.83330000000000004</v>
      </c>
      <c r="F221" s="17">
        <v>6</v>
      </c>
      <c r="G221" t="s">
        <v>119</v>
      </c>
      <c r="H221" s="27">
        <v>2023</v>
      </c>
      <c r="I221" t="str">
        <f>VLOOKUP(A221,'Store Data'!$E:$F,2,0)</f>
        <v>Toyota</v>
      </c>
      <c r="J221" t="str">
        <f>VLOOKUP(A221,'Store Data'!$A:$B,2,0)</f>
        <v>Southern CA</v>
      </c>
    </row>
    <row r="222" spans="1:10" x14ac:dyDescent="0.2">
      <c r="A222" s="16" t="s">
        <v>36</v>
      </c>
      <c r="B222" s="16" t="s">
        <v>145</v>
      </c>
      <c r="C222" s="17">
        <v>16</v>
      </c>
      <c r="D222" s="17">
        <v>11</v>
      </c>
      <c r="E222" s="25">
        <v>0.6875</v>
      </c>
      <c r="F222" s="17">
        <v>3</v>
      </c>
      <c r="G222" t="s">
        <v>119</v>
      </c>
      <c r="H222" s="27">
        <v>2023</v>
      </c>
      <c r="I222" t="str">
        <f>VLOOKUP(A222,'Store Data'!$E:$F,2,0)</f>
        <v>Toyota</v>
      </c>
      <c r="J222" t="str">
        <f>VLOOKUP(A222,'Store Data'!$A:$B,2,0)</f>
        <v>Southern CA</v>
      </c>
    </row>
    <row r="223" spans="1:10" x14ac:dyDescent="0.2">
      <c r="A223" s="16" t="s">
        <v>36</v>
      </c>
      <c r="B223" s="16" t="s">
        <v>143</v>
      </c>
      <c r="C223" s="17">
        <v>92</v>
      </c>
      <c r="D223" s="17">
        <v>82</v>
      </c>
      <c r="E223" s="25">
        <v>0.89129999999999998</v>
      </c>
      <c r="F223" s="17">
        <v>16</v>
      </c>
      <c r="G223" t="s">
        <v>119</v>
      </c>
      <c r="H223" s="27">
        <v>2023</v>
      </c>
      <c r="I223" t="str">
        <f>VLOOKUP(A223,'Store Data'!$E:$F,2,0)</f>
        <v>Toyota</v>
      </c>
      <c r="J223" t="str">
        <f>VLOOKUP(A223,'Store Data'!$A:$B,2,0)</f>
        <v>Southern CA</v>
      </c>
    </row>
    <row r="224" spans="1:10" x14ac:dyDescent="0.2">
      <c r="A224" s="16" t="s">
        <v>113</v>
      </c>
      <c r="B224" s="16" t="s">
        <v>144</v>
      </c>
      <c r="C224" s="17">
        <v>21</v>
      </c>
      <c r="D224" s="17">
        <v>17</v>
      </c>
      <c r="E224" s="25">
        <v>0.8095</v>
      </c>
      <c r="F224" s="17">
        <v>0</v>
      </c>
      <c r="G224" t="s">
        <v>119</v>
      </c>
      <c r="H224" s="27">
        <v>2023</v>
      </c>
      <c r="I224" t="str">
        <f>VLOOKUP(A224,'Store Data'!$E:$F,2,0)</f>
        <v>Land Rover</v>
      </c>
      <c r="J224" t="str">
        <f>VLOOKUP(A224,'Store Data'!$A:$B,2,0)</f>
        <v>Arizona</v>
      </c>
    </row>
    <row r="225" spans="1:10" x14ac:dyDescent="0.2">
      <c r="A225" s="16" t="s">
        <v>113</v>
      </c>
      <c r="B225" s="16" t="s">
        <v>145</v>
      </c>
      <c r="C225" s="17">
        <v>6</v>
      </c>
      <c r="D225" s="17">
        <v>6</v>
      </c>
      <c r="E225" s="25">
        <v>1</v>
      </c>
      <c r="F225" s="17">
        <v>1</v>
      </c>
      <c r="G225" t="s">
        <v>119</v>
      </c>
      <c r="H225" s="27">
        <v>2023</v>
      </c>
      <c r="I225" t="str">
        <f>VLOOKUP(A225,'Store Data'!$E:$F,2,0)</f>
        <v>Land Rover</v>
      </c>
      <c r="J225" t="str">
        <f>VLOOKUP(A225,'Store Data'!$A:$B,2,0)</f>
        <v>Arizona</v>
      </c>
    </row>
    <row r="226" spans="1:10" x14ac:dyDescent="0.2">
      <c r="A226" s="16" t="s">
        <v>113</v>
      </c>
      <c r="B226" s="16" t="s">
        <v>143</v>
      </c>
      <c r="C226" s="17">
        <v>19</v>
      </c>
      <c r="D226" s="17">
        <v>14</v>
      </c>
      <c r="E226" s="25">
        <v>0.73680000000000001</v>
      </c>
      <c r="F226" s="17">
        <v>0</v>
      </c>
      <c r="G226" t="s">
        <v>119</v>
      </c>
      <c r="H226" s="27">
        <v>2023</v>
      </c>
      <c r="I226" t="str">
        <f>VLOOKUP(A226,'Store Data'!$E:$F,2,0)</f>
        <v>Land Rover</v>
      </c>
      <c r="J226" t="str">
        <f>VLOOKUP(A226,'Store Data'!$A:$B,2,0)</f>
        <v>Arizona</v>
      </c>
    </row>
    <row r="227" spans="1:10" x14ac:dyDescent="0.2">
      <c r="A227" s="16" t="s">
        <v>37</v>
      </c>
      <c r="B227" s="16" t="s">
        <v>144</v>
      </c>
      <c r="C227" s="17">
        <v>23</v>
      </c>
      <c r="D227" s="17">
        <v>19</v>
      </c>
      <c r="E227" s="25">
        <v>0.82599999999999996</v>
      </c>
      <c r="F227" s="17">
        <v>2</v>
      </c>
      <c r="G227" t="s">
        <v>119</v>
      </c>
      <c r="H227" s="27">
        <v>2023</v>
      </c>
      <c r="I227" t="str">
        <f>VLOOKUP(A227,'Store Data'!$E:$F,2,0)</f>
        <v>Land Rover</v>
      </c>
      <c r="J227" t="str">
        <f>VLOOKUP(A227,'Store Data'!$A:$B,2,0)</f>
        <v>Arizona</v>
      </c>
    </row>
    <row r="228" spans="1:10" x14ac:dyDescent="0.2">
      <c r="A228" s="16" t="s">
        <v>37</v>
      </c>
      <c r="B228" s="16" t="s">
        <v>145</v>
      </c>
      <c r="C228" s="17">
        <v>21</v>
      </c>
      <c r="D228" s="17">
        <v>18</v>
      </c>
      <c r="E228" s="25">
        <v>0.85709999999999997</v>
      </c>
      <c r="F228" s="17">
        <v>4</v>
      </c>
      <c r="G228" t="s">
        <v>119</v>
      </c>
      <c r="H228" s="27">
        <v>2023</v>
      </c>
      <c r="I228" t="str">
        <f>VLOOKUP(A228,'Store Data'!$E:$F,2,0)</f>
        <v>Land Rover</v>
      </c>
      <c r="J228" t="str">
        <f>VLOOKUP(A228,'Store Data'!$A:$B,2,0)</f>
        <v>Arizona</v>
      </c>
    </row>
    <row r="229" spans="1:10" x14ac:dyDescent="0.2">
      <c r="A229" s="16" t="s">
        <v>37</v>
      </c>
      <c r="B229" s="16" t="s">
        <v>143</v>
      </c>
      <c r="C229" s="17">
        <v>25</v>
      </c>
      <c r="D229" s="17">
        <v>20</v>
      </c>
      <c r="E229" s="25">
        <v>0.8</v>
      </c>
      <c r="F229" s="17">
        <v>6</v>
      </c>
      <c r="G229" t="s">
        <v>119</v>
      </c>
      <c r="H229" s="27">
        <v>2023</v>
      </c>
      <c r="I229" t="str">
        <f>VLOOKUP(A229,'Store Data'!$E:$F,2,0)</f>
        <v>Land Rover</v>
      </c>
      <c r="J229" t="str">
        <f>VLOOKUP(A229,'Store Data'!$A:$B,2,0)</f>
        <v>Arizona</v>
      </c>
    </row>
    <row r="230" spans="1:10" x14ac:dyDescent="0.2">
      <c r="A230" s="16" t="s">
        <v>39</v>
      </c>
      <c r="B230" s="16" t="s">
        <v>144</v>
      </c>
      <c r="C230" s="17">
        <v>52</v>
      </c>
      <c r="D230" s="17">
        <v>39</v>
      </c>
      <c r="E230" s="25">
        <v>0.75</v>
      </c>
      <c r="F230" s="17">
        <v>2</v>
      </c>
      <c r="G230" t="s">
        <v>119</v>
      </c>
      <c r="H230" s="27">
        <v>2023</v>
      </c>
      <c r="I230" t="str">
        <f>VLOOKUP(A230,'Store Data'!$E:$F,2,0)</f>
        <v>Lexus</v>
      </c>
      <c r="J230" t="str">
        <f>VLOOKUP(A230,'Store Data'!$A:$B,2,0)</f>
        <v>Southern CA</v>
      </c>
    </row>
    <row r="231" spans="1:10" x14ac:dyDescent="0.2">
      <c r="A231" s="16" t="s">
        <v>39</v>
      </c>
      <c r="B231" s="16" t="s">
        <v>145</v>
      </c>
      <c r="C231" s="17">
        <v>13</v>
      </c>
      <c r="D231" s="17">
        <v>11</v>
      </c>
      <c r="E231" s="25">
        <v>0.84609999999999996</v>
      </c>
      <c r="F231" s="17">
        <v>3</v>
      </c>
      <c r="G231" t="s">
        <v>119</v>
      </c>
      <c r="H231" s="27">
        <v>2023</v>
      </c>
      <c r="I231" t="str">
        <f>VLOOKUP(A231,'Store Data'!$E:$F,2,0)</f>
        <v>Lexus</v>
      </c>
      <c r="J231" t="str">
        <f>VLOOKUP(A231,'Store Data'!$A:$B,2,0)</f>
        <v>Southern CA</v>
      </c>
    </row>
    <row r="232" spans="1:10" x14ac:dyDescent="0.2">
      <c r="A232" s="16" t="s">
        <v>39</v>
      </c>
      <c r="B232" s="16" t="s">
        <v>143</v>
      </c>
      <c r="C232" s="17">
        <v>40</v>
      </c>
      <c r="D232" s="17">
        <v>37</v>
      </c>
      <c r="E232" s="25">
        <v>0.92500000000000004</v>
      </c>
      <c r="F232" s="17">
        <v>0</v>
      </c>
      <c r="G232" t="s">
        <v>119</v>
      </c>
      <c r="H232" s="27">
        <v>2023</v>
      </c>
      <c r="I232" t="str">
        <f>VLOOKUP(A232,'Store Data'!$E:$F,2,0)</f>
        <v>Lexus</v>
      </c>
      <c r="J232" t="str">
        <f>VLOOKUP(A232,'Store Data'!$A:$B,2,0)</f>
        <v>Southern CA</v>
      </c>
    </row>
    <row r="233" spans="1:10" x14ac:dyDescent="0.2">
      <c r="A233" s="16" t="s">
        <v>38</v>
      </c>
      <c r="B233" s="16" t="s">
        <v>144</v>
      </c>
      <c r="C233" s="17">
        <v>75</v>
      </c>
      <c r="D233" s="17">
        <v>58</v>
      </c>
      <c r="E233" s="25">
        <v>0.77329999999999999</v>
      </c>
      <c r="F233" s="17">
        <v>4</v>
      </c>
      <c r="G233" t="s">
        <v>119</v>
      </c>
      <c r="H233" s="27">
        <v>2023</v>
      </c>
      <c r="I233" t="str">
        <f>VLOOKUP(A233,'Store Data'!$E:$F,2,0)</f>
        <v>Lexus</v>
      </c>
      <c r="J233" t="str">
        <f>VLOOKUP(A233,'Store Data'!$A:$B,2,0)</f>
        <v>Texas</v>
      </c>
    </row>
    <row r="234" spans="1:10" x14ac:dyDescent="0.2">
      <c r="A234" s="16" t="s">
        <v>38</v>
      </c>
      <c r="B234" s="16" t="s">
        <v>145</v>
      </c>
      <c r="C234" s="17">
        <v>19</v>
      </c>
      <c r="D234" s="17">
        <v>12</v>
      </c>
      <c r="E234" s="25">
        <v>0.63149999999999995</v>
      </c>
      <c r="F234" s="17">
        <v>1</v>
      </c>
      <c r="G234" t="s">
        <v>119</v>
      </c>
      <c r="H234" s="27">
        <v>2023</v>
      </c>
      <c r="I234" t="str">
        <f>VLOOKUP(A234,'Store Data'!$E:$F,2,0)</f>
        <v>Lexus</v>
      </c>
      <c r="J234" t="str">
        <f>VLOOKUP(A234,'Store Data'!$A:$B,2,0)</f>
        <v>Texas</v>
      </c>
    </row>
    <row r="235" spans="1:10" x14ac:dyDescent="0.2">
      <c r="A235" s="16" t="s">
        <v>38</v>
      </c>
      <c r="B235" s="16" t="s">
        <v>143</v>
      </c>
      <c r="C235" s="17">
        <v>46</v>
      </c>
      <c r="D235" s="17">
        <v>41</v>
      </c>
      <c r="E235" s="25">
        <v>0.89129999999999998</v>
      </c>
      <c r="F235" s="17">
        <v>0</v>
      </c>
      <c r="G235" t="s">
        <v>119</v>
      </c>
      <c r="H235" s="27">
        <v>2023</v>
      </c>
      <c r="I235" t="str">
        <f>VLOOKUP(A235,'Store Data'!$E:$F,2,0)</f>
        <v>Lexus</v>
      </c>
      <c r="J235" t="str">
        <f>VLOOKUP(A235,'Store Data'!$A:$B,2,0)</f>
        <v>Texas</v>
      </c>
    </row>
    <row r="236" spans="1:10" x14ac:dyDescent="0.2">
      <c r="A236" s="16" t="s">
        <v>114</v>
      </c>
      <c r="B236" s="16" t="s">
        <v>144</v>
      </c>
      <c r="C236" s="17">
        <v>13</v>
      </c>
      <c r="D236" s="17">
        <v>7</v>
      </c>
      <c r="E236" s="25">
        <v>0.53839999999999999</v>
      </c>
      <c r="F236" s="17">
        <v>0</v>
      </c>
      <c r="G236" t="s">
        <v>119</v>
      </c>
      <c r="H236" s="27">
        <v>2023</v>
      </c>
      <c r="I236" t="str">
        <f>VLOOKUP(A236,'Store Data'!$E:$F,2,0)</f>
        <v>Lexus</v>
      </c>
      <c r="J236" t="str">
        <f>VLOOKUP(A236,'Store Data'!$A:$B,2,0)</f>
        <v>Arizona</v>
      </c>
    </row>
    <row r="237" spans="1:10" x14ac:dyDescent="0.2">
      <c r="A237" s="16" t="s">
        <v>114</v>
      </c>
      <c r="B237" s="16" t="s">
        <v>145</v>
      </c>
      <c r="C237" s="17">
        <v>8</v>
      </c>
      <c r="D237" s="17">
        <v>6</v>
      </c>
      <c r="E237" s="25">
        <v>0.75</v>
      </c>
      <c r="F237" s="17">
        <v>1</v>
      </c>
      <c r="G237" t="s">
        <v>119</v>
      </c>
      <c r="H237" s="27">
        <v>2023</v>
      </c>
      <c r="I237" t="str">
        <f>VLOOKUP(A237,'Store Data'!$E:$F,2,0)</f>
        <v>Lexus</v>
      </c>
      <c r="J237" t="str">
        <f>VLOOKUP(A237,'Store Data'!$A:$B,2,0)</f>
        <v>Arizona</v>
      </c>
    </row>
    <row r="238" spans="1:10" x14ac:dyDescent="0.2">
      <c r="A238" s="16" t="s">
        <v>114</v>
      </c>
      <c r="B238" s="16" t="s">
        <v>143</v>
      </c>
      <c r="C238" s="17">
        <v>24</v>
      </c>
      <c r="D238" s="17">
        <v>22</v>
      </c>
      <c r="E238" s="25">
        <v>0.91659999999999997</v>
      </c>
      <c r="F238" s="17">
        <v>2</v>
      </c>
      <c r="G238" t="s">
        <v>119</v>
      </c>
      <c r="H238" s="27">
        <v>2023</v>
      </c>
      <c r="I238" t="str">
        <f>VLOOKUP(A238,'Store Data'!$E:$F,2,0)</f>
        <v>Lexus</v>
      </c>
      <c r="J238" t="str">
        <f>VLOOKUP(A238,'Store Data'!$A:$B,2,0)</f>
        <v>Arizona</v>
      </c>
    </row>
    <row r="239" spans="1:10" x14ac:dyDescent="0.2">
      <c r="A239" s="16" t="s">
        <v>40</v>
      </c>
      <c r="B239" s="16" t="s">
        <v>144</v>
      </c>
      <c r="C239" s="17">
        <v>8</v>
      </c>
      <c r="D239" s="17">
        <v>6</v>
      </c>
      <c r="E239" s="25">
        <v>0.75</v>
      </c>
      <c r="F239" s="17">
        <v>1</v>
      </c>
      <c r="G239" t="s">
        <v>119</v>
      </c>
      <c r="H239" s="27">
        <v>2023</v>
      </c>
      <c r="I239" t="str">
        <f>VLOOKUP(A239,'Store Data'!$E:$F,2,0)</f>
        <v>Lincoln</v>
      </c>
      <c r="J239" t="str">
        <f>VLOOKUP(A239,'Store Data'!$A:$B,2,0)</f>
        <v>Orange County</v>
      </c>
    </row>
    <row r="240" spans="1:10" x14ac:dyDescent="0.2">
      <c r="A240" s="16" t="s">
        <v>40</v>
      </c>
      <c r="B240" s="16" t="s">
        <v>145</v>
      </c>
      <c r="C240" s="17">
        <v>0</v>
      </c>
      <c r="D240" s="17">
        <v>0</v>
      </c>
      <c r="E240" s="17"/>
      <c r="F240" s="17">
        <v>0</v>
      </c>
      <c r="G240" t="s">
        <v>119</v>
      </c>
      <c r="H240" s="27">
        <v>2023</v>
      </c>
      <c r="I240" t="str">
        <f>VLOOKUP(A240,'Store Data'!$E:$F,2,0)</f>
        <v>Lincoln</v>
      </c>
      <c r="J240" t="str">
        <f>VLOOKUP(A240,'Store Data'!$A:$B,2,0)</f>
        <v>Orange County</v>
      </c>
    </row>
    <row r="241" spans="1:10" x14ac:dyDescent="0.2">
      <c r="A241" s="16" t="s">
        <v>40</v>
      </c>
      <c r="B241" s="16" t="s">
        <v>143</v>
      </c>
      <c r="C241" s="17">
        <v>4</v>
      </c>
      <c r="D241" s="17">
        <v>3</v>
      </c>
      <c r="E241" s="25">
        <v>0.75</v>
      </c>
      <c r="F241" s="17">
        <v>0</v>
      </c>
      <c r="G241" t="s">
        <v>119</v>
      </c>
      <c r="H241" s="27">
        <v>2023</v>
      </c>
      <c r="I241" t="str">
        <f>VLOOKUP(A241,'Store Data'!$E:$F,2,0)</f>
        <v>Lincoln</v>
      </c>
      <c r="J241" t="str">
        <f>VLOOKUP(A241,'Store Data'!$A:$B,2,0)</f>
        <v>Orange County</v>
      </c>
    </row>
    <row r="242" spans="1:10" x14ac:dyDescent="0.2">
      <c r="A242" s="16" t="s">
        <v>115</v>
      </c>
      <c r="B242" s="16" t="s">
        <v>144</v>
      </c>
      <c r="C242" s="17">
        <v>11</v>
      </c>
      <c r="D242" s="17">
        <v>4</v>
      </c>
      <c r="E242" s="25">
        <v>0.36359999999999998</v>
      </c>
      <c r="F242" s="17">
        <v>0</v>
      </c>
      <c r="G242" t="s">
        <v>119</v>
      </c>
      <c r="H242" s="27">
        <v>2023</v>
      </c>
      <c r="I242" t="str">
        <f>VLOOKUP(A242,'Store Data'!$E:$F,2,0)</f>
        <v>Acura</v>
      </c>
      <c r="J242" t="str">
        <f>VLOOKUP(A242,'Store Data'!$A:$B,2,0)</f>
        <v>Northern CA</v>
      </c>
    </row>
    <row r="243" spans="1:10" x14ac:dyDescent="0.2">
      <c r="A243" s="16" t="s">
        <v>115</v>
      </c>
      <c r="B243" s="16" t="s">
        <v>145</v>
      </c>
      <c r="C243" s="17">
        <v>4</v>
      </c>
      <c r="D243" s="17">
        <v>1</v>
      </c>
      <c r="E243" s="25">
        <v>0.25</v>
      </c>
      <c r="F243" s="17">
        <v>0</v>
      </c>
      <c r="G243" t="s">
        <v>119</v>
      </c>
      <c r="H243" s="27">
        <v>2023</v>
      </c>
      <c r="I243" t="str">
        <f>VLOOKUP(A243,'Store Data'!$E:$F,2,0)</f>
        <v>Acura</v>
      </c>
      <c r="J243" t="str">
        <f>VLOOKUP(A243,'Store Data'!$A:$B,2,0)</f>
        <v>Northern CA</v>
      </c>
    </row>
    <row r="244" spans="1:10" x14ac:dyDescent="0.2">
      <c r="A244" s="16" t="s">
        <v>115</v>
      </c>
      <c r="B244" s="16" t="s">
        <v>143</v>
      </c>
      <c r="C244" s="17">
        <v>16</v>
      </c>
      <c r="D244" s="17">
        <v>11</v>
      </c>
      <c r="E244" s="25">
        <v>0.6875</v>
      </c>
      <c r="F244" s="17">
        <v>1</v>
      </c>
      <c r="G244" t="s">
        <v>119</v>
      </c>
      <c r="H244" s="27">
        <v>2023</v>
      </c>
      <c r="I244" t="str">
        <f>VLOOKUP(A244,'Store Data'!$E:$F,2,0)</f>
        <v>Acura</v>
      </c>
      <c r="J244" t="str">
        <f>VLOOKUP(A244,'Store Data'!$A:$B,2,0)</f>
        <v>Northern CA</v>
      </c>
    </row>
    <row r="245" spans="1:10" x14ac:dyDescent="0.2">
      <c r="A245" s="16" t="s">
        <v>44</v>
      </c>
      <c r="B245" s="16" t="s">
        <v>144</v>
      </c>
      <c r="C245" s="17">
        <v>15</v>
      </c>
      <c r="D245" s="17">
        <v>12</v>
      </c>
      <c r="E245" s="25">
        <v>0.8</v>
      </c>
      <c r="F245" s="17">
        <v>4</v>
      </c>
      <c r="G245" t="s">
        <v>119</v>
      </c>
      <c r="H245" s="27">
        <v>2023</v>
      </c>
      <c r="I245" t="str">
        <f>VLOOKUP(A245,'Store Data'!$E:$F,2,0)</f>
        <v>MINI</v>
      </c>
      <c r="J245" t="str">
        <f>VLOOKUP(A245,'Store Data'!$A:$B,2,0)</f>
        <v>Arizona</v>
      </c>
    </row>
    <row r="246" spans="1:10" x14ac:dyDescent="0.2">
      <c r="A246" s="16" t="s">
        <v>44</v>
      </c>
      <c r="B246" s="16" t="s">
        <v>145</v>
      </c>
      <c r="C246" s="17">
        <v>9</v>
      </c>
      <c r="D246" s="17">
        <v>9</v>
      </c>
      <c r="E246" s="25">
        <v>1</v>
      </c>
      <c r="F246" s="17">
        <v>0</v>
      </c>
      <c r="G246" t="s">
        <v>119</v>
      </c>
      <c r="H246" s="27">
        <v>2023</v>
      </c>
      <c r="I246" t="str">
        <f>VLOOKUP(A246,'Store Data'!$E:$F,2,0)</f>
        <v>MINI</v>
      </c>
      <c r="J246" t="str">
        <f>VLOOKUP(A246,'Store Data'!$A:$B,2,0)</f>
        <v>Arizona</v>
      </c>
    </row>
    <row r="247" spans="1:10" x14ac:dyDescent="0.2">
      <c r="A247" s="16" t="s">
        <v>44</v>
      </c>
      <c r="B247" s="16" t="s">
        <v>143</v>
      </c>
      <c r="C247" s="17">
        <v>22</v>
      </c>
      <c r="D247" s="17">
        <v>21</v>
      </c>
      <c r="E247" s="25">
        <v>0.95450000000000002</v>
      </c>
      <c r="F247" s="17">
        <v>2</v>
      </c>
      <c r="G247" t="s">
        <v>119</v>
      </c>
      <c r="H247" s="27">
        <v>2023</v>
      </c>
      <c r="I247" t="str">
        <f>VLOOKUP(A247,'Store Data'!$E:$F,2,0)</f>
        <v>MINI</v>
      </c>
      <c r="J247" t="str">
        <f>VLOOKUP(A247,'Store Data'!$A:$B,2,0)</f>
        <v>Arizona</v>
      </c>
    </row>
    <row r="248" spans="1:10" x14ac:dyDescent="0.2">
      <c r="A248" s="16" t="s">
        <v>45</v>
      </c>
      <c r="B248" s="16" t="s">
        <v>144</v>
      </c>
      <c r="C248" s="17">
        <v>7</v>
      </c>
      <c r="D248" s="17">
        <v>3</v>
      </c>
      <c r="E248" s="25">
        <v>0.42849999999999999</v>
      </c>
      <c r="F248" s="17">
        <v>1</v>
      </c>
      <c r="G248" t="s">
        <v>119</v>
      </c>
      <c r="H248" s="27">
        <v>2023</v>
      </c>
      <c r="I248" t="str">
        <f>VLOOKUP(A248,'Store Data'!$E:$F,2,0)</f>
        <v>MINI</v>
      </c>
      <c r="J248" t="str">
        <f>VLOOKUP(A248,'Store Data'!$A:$B,2,0)</f>
        <v>Southern CA</v>
      </c>
    </row>
    <row r="249" spans="1:10" x14ac:dyDescent="0.2">
      <c r="A249" s="16" t="s">
        <v>45</v>
      </c>
      <c r="B249" s="16" t="s">
        <v>143</v>
      </c>
      <c r="C249" s="17">
        <v>6</v>
      </c>
      <c r="D249" s="17">
        <v>5</v>
      </c>
      <c r="E249" s="25">
        <v>0.83330000000000004</v>
      </c>
      <c r="F249" s="17">
        <v>1</v>
      </c>
      <c r="G249" t="s">
        <v>119</v>
      </c>
      <c r="H249" s="27">
        <v>2023</v>
      </c>
      <c r="I249" t="str">
        <f>VLOOKUP(A249,'Store Data'!$E:$F,2,0)</f>
        <v>MINI</v>
      </c>
      <c r="J249" t="str">
        <f>VLOOKUP(A249,'Store Data'!$A:$B,2,0)</f>
        <v>Southern CA</v>
      </c>
    </row>
    <row r="250" spans="1:10" x14ac:dyDescent="0.2">
      <c r="A250" s="16" t="s">
        <v>48</v>
      </c>
      <c r="B250" s="16" t="s">
        <v>144</v>
      </c>
      <c r="C250" s="17">
        <v>11</v>
      </c>
      <c r="D250" s="17">
        <v>6</v>
      </c>
      <c r="E250" s="25">
        <v>0.5454</v>
      </c>
      <c r="F250" s="17">
        <v>0</v>
      </c>
      <c r="G250" t="s">
        <v>119</v>
      </c>
      <c r="H250" s="27">
        <v>2023</v>
      </c>
      <c r="I250" t="str">
        <f>VLOOKUP(A250,'Store Data'!$E:$F,2,0)</f>
        <v>MINI</v>
      </c>
      <c r="J250" t="str">
        <f>VLOOKUP(A250,'Store Data'!$A:$B,2,0)</f>
        <v>Northern CA</v>
      </c>
    </row>
    <row r="251" spans="1:10" x14ac:dyDescent="0.2">
      <c r="A251" s="16" t="s">
        <v>48</v>
      </c>
      <c r="B251" s="16" t="s">
        <v>145</v>
      </c>
      <c r="C251" s="17">
        <v>8</v>
      </c>
      <c r="D251" s="17">
        <v>4</v>
      </c>
      <c r="E251" s="25">
        <v>0.5</v>
      </c>
      <c r="F251" s="17">
        <v>0</v>
      </c>
      <c r="G251" t="s">
        <v>119</v>
      </c>
      <c r="H251" s="27">
        <v>2023</v>
      </c>
      <c r="I251" t="str">
        <f>VLOOKUP(A251,'Store Data'!$E:$F,2,0)</f>
        <v>MINI</v>
      </c>
      <c r="J251" t="str">
        <f>VLOOKUP(A251,'Store Data'!$A:$B,2,0)</f>
        <v>Northern CA</v>
      </c>
    </row>
    <row r="252" spans="1:10" x14ac:dyDescent="0.2">
      <c r="A252" s="16" t="s">
        <v>48</v>
      </c>
      <c r="B252" s="16" t="s">
        <v>143</v>
      </c>
      <c r="C252" s="17">
        <v>9</v>
      </c>
      <c r="D252" s="17">
        <v>8</v>
      </c>
      <c r="E252" s="25">
        <v>0.88880000000000003</v>
      </c>
      <c r="F252" s="17">
        <v>0</v>
      </c>
      <c r="G252" t="s">
        <v>119</v>
      </c>
      <c r="H252" s="27">
        <v>2023</v>
      </c>
      <c r="I252" t="str">
        <f>VLOOKUP(A252,'Store Data'!$E:$F,2,0)</f>
        <v>MINI</v>
      </c>
      <c r="J252" t="str">
        <f>VLOOKUP(A252,'Store Data'!$A:$B,2,0)</f>
        <v>Northern CA</v>
      </c>
    </row>
    <row r="253" spans="1:10" x14ac:dyDescent="0.2">
      <c r="A253" s="16" t="s">
        <v>53</v>
      </c>
      <c r="B253" s="16" t="s">
        <v>144</v>
      </c>
      <c r="C253" s="17">
        <v>12</v>
      </c>
      <c r="D253" s="17">
        <v>10</v>
      </c>
      <c r="E253" s="25">
        <v>0.83330000000000004</v>
      </c>
      <c r="F253" s="17">
        <v>0</v>
      </c>
      <c r="G253" t="s">
        <v>119</v>
      </c>
      <c r="H253" s="27">
        <v>2023</v>
      </c>
      <c r="I253" t="str">
        <f>VLOOKUP(A253,'Store Data'!$E:$F,2,0)</f>
        <v>MINI</v>
      </c>
      <c r="J253" t="str">
        <f>VLOOKUP(A253,'Store Data'!$A:$B,2,0)</f>
        <v>Orange County</v>
      </c>
    </row>
    <row r="254" spans="1:10" x14ac:dyDescent="0.2">
      <c r="A254" s="16" t="s">
        <v>53</v>
      </c>
      <c r="B254" s="16" t="s">
        <v>145</v>
      </c>
      <c r="C254" s="17">
        <v>3</v>
      </c>
      <c r="D254" s="17">
        <v>3</v>
      </c>
      <c r="E254" s="25">
        <v>1</v>
      </c>
      <c r="F254" s="17">
        <v>0</v>
      </c>
      <c r="G254" t="s">
        <v>119</v>
      </c>
      <c r="H254" s="27">
        <v>2023</v>
      </c>
      <c r="I254" t="str">
        <f>VLOOKUP(A254,'Store Data'!$E:$F,2,0)</f>
        <v>MINI</v>
      </c>
      <c r="J254" t="str">
        <f>VLOOKUP(A254,'Store Data'!$A:$B,2,0)</f>
        <v>Orange County</v>
      </c>
    </row>
    <row r="255" spans="1:10" x14ac:dyDescent="0.2">
      <c r="A255" s="16" t="s">
        <v>53</v>
      </c>
      <c r="B255" s="16" t="s">
        <v>143</v>
      </c>
      <c r="C255" s="17">
        <v>10</v>
      </c>
      <c r="D255" s="17">
        <v>8</v>
      </c>
      <c r="E255" s="25">
        <v>0.8</v>
      </c>
      <c r="F255" s="17">
        <v>1</v>
      </c>
      <c r="G255" t="s">
        <v>119</v>
      </c>
      <c r="H255" s="27">
        <v>2023</v>
      </c>
      <c r="I255" t="str">
        <f>VLOOKUP(A255,'Store Data'!$E:$F,2,0)</f>
        <v>MINI</v>
      </c>
      <c r="J255" t="str">
        <f>VLOOKUP(A255,'Store Data'!$A:$B,2,0)</f>
        <v>Orange County</v>
      </c>
    </row>
    <row r="256" spans="1:10" x14ac:dyDescent="0.2">
      <c r="A256" s="16" t="s">
        <v>58</v>
      </c>
      <c r="B256" s="16" t="s">
        <v>144</v>
      </c>
      <c r="C256" s="17">
        <v>15</v>
      </c>
      <c r="D256" s="17">
        <v>13</v>
      </c>
      <c r="E256" s="25">
        <v>0.86660000000000004</v>
      </c>
      <c r="F256" s="17">
        <v>4</v>
      </c>
      <c r="G256" t="s">
        <v>119</v>
      </c>
      <c r="H256" s="27">
        <v>2023</v>
      </c>
      <c r="I256" t="str">
        <f>VLOOKUP(A256,'Store Data'!$E:$F,2,0)</f>
        <v>MINI</v>
      </c>
      <c r="J256" t="str">
        <f>VLOOKUP(A256,'Store Data'!$A:$B,2,0)</f>
        <v>Southern CA</v>
      </c>
    </row>
    <row r="257" spans="1:10" x14ac:dyDescent="0.2">
      <c r="A257" s="16" t="s">
        <v>58</v>
      </c>
      <c r="B257" s="16" t="s">
        <v>145</v>
      </c>
      <c r="C257" s="17">
        <v>7</v>
      </c>
      <c r="D257" s="17">
        <v>4</v>
      </c>
      <c r="E257" s="25">
        <v>0.57140000000000002</v>
      </c>
      <c r="F257" s="17">
        <v>2</v>
      </c>
      <c r="G257" t="s">
        <v>119</v>
      </c>
      <c r="H257" s="27">
        <v>2023</v>
      </c>
      <c r="I257" t="str">
        <f>VLOOKUP(A257,'Store Data'!$E:$F,2,0)</f>
        <v>MINI</v>
      </c>
      <c r="J257" t="str">
        <f>VLOOKUP(A257,'Store Data'!$A:$B,2,0)</f>
        <v>Southern CA</v>
      </c>
    </row>
    <row r="258" spans="1:10" x14ac:dyDescent="0.2">
      <c r="A258" s="16" t="s">
        <v>58</v>
      </c>
      <c r="B258" s="16" t="s">
        <v>143</v>
      </c>
      <c r="C258" s="17">
        <v>20</v>
      </c>
      <c r="D258" s="17">
        <v>19</v>
      </c>
      <c r="E258" s="25">
        <v>0.95</v>
      </c>
      <c r="F258" s="17">
        <v>0</v>
      </c>
      <c r="G258" t="s">
        <v>119</v>
      </c>
      <c r="H258" s="27">
        <v>2023</v>
      </c>
      <c r="I258" t="str">
        <f>VLOOKUP(A258,'Store Data'!$E:$F,2,0)</f>
        <v>MINI</v>
      </c>
      <c r="J258" t="str">
        <f>VLOOKUP(A258,'Store Data'!$A:$B,2,0)</f>
        <v>Southern CA</v>
      </c>
    </row>
    <row r="259" spans="1:10" x14ac:dyDescent="0.2">
      <c r="A259" s="16" t="s">
        <v>116</v>
      </c>
      <c r="B259" s="16" t="s">
        <v>144</v>
      </c>
      <c r="C259" s="17">
        <v>5</v>
      </c>
      <c r="D259" s="17">
        <v>2</v>
      </c>
      <c r="E259" s="25">
        <v>0.4</v>
      </c>
      <c r="F259" s="17">
        <v>0</v>
      </c>
      <c r="G259" t="s">
        <v>119</v>
      </c>
      <c r="H259" s="27">
        <v>2023</v>
      </c>
      <c r="I259" t="str">
        <f>VLOOKUP(A259,'Store Data'!$E:$F,2,0)</f>
        <v>MINI</v>
      </c>
      <c r="J259" t="str">
        <f>VLOOKUP(A259,'Store Data'!$A:$B,2,0)</f>
        <v>Arizona</v>
      </c>
    </row>
    <row r="260" spans="1:10" x14ac:dyDescent="0.2">
      <c r="A260" s="16" t="s">
        <v>116</v>
      </c>
      <c r="B260" s="16" t="s">
        <v>145</v>
      </c>
      <c r="C260" s="17">
        <v>6</v>
      </c>
      <c r="D260" s="17">
        <v>6</v>
      </c>
      <c r="E260" s="25">
        <v>1</v>
      </c>
      <c r="F260" s="17">
        <v>1</v>
      </c>
      <c r="G260" t="s">
        <v>119</v>
      </c>
      <c r="H260" s="27">
        <v>2023</v>
      </c>
      <c r="I260" t="str">
        <f>VLOOKUP(A260,'Store Data'!$E:$F,2,0)</f>
        <v>MINI</v>
      </c>
      <c r="J260" t="str">
        <f>VLOOKUP(A260,'Store Data'!$A:$B,2,0)</f>
        <v>Arizona</v>
      </c>
    </row>
    <row r="261" spans="1:10" x14ac:dyDescent="0.2">
      <c r="A261" s="16" t="s">
        <v>116</v>
      </c>
      <c r="B261" s="16" t="s">
        <v>143</v>
      </c>
      <c r="C261" s="17">
        <v>20</v>
      </c>
      <c r="D261" s="17">
        <v>19</v>
      </c>
      <c r="E261" s="25">
        <v>0.95</v>
      </c>
      <c r="F261" s="17">
        <v>2</v>
      </c>
      <c r="G261" t="s">
        <v>119</v>
      </c>
      <c r="H261" s="27">
        <v>2023</v>
      </c>
      <c r="I261" t="str">
        <f>VLOOKUP(A261,'Store Data'!$E:$F,2,0)</f>
        <v>MINI</v>
      </c>
      <c r="J261" t="str">
        <f>VLOOKUP(A261,'Store Data'!$A:$B,2,0)</f>
        <v>Arizona</v>
      </c>
    </row>
    <row r="262" spans="1:10" x14ac:dyDescent="0.2">
      <c r="A262" s="16" t="s">
        <v>41</v>
      </c>
      <c r="B262" s="16" t="s">
        <v>144</v>
      </c>
      <c r="C262" s="17">
        <v>14</v>
      </c>
      <c r="D262" s="17">
        <v>12</v>
      </c>
      <c r="E262" s="25">
        <v>0.85709999999999997</v>
      </c>
      <c r="F262" s="17">
        <v>0</v>
      </c>
      <c r="G262" t="s">
        <v>119</v>
      </c>
      <c r="H262" s="27">
        <v>2023</v>
      </c>
      <c r="I262" t="str">
        <f>VLOOKUP(A262,'Store Data'!$E:$F,2,0)</f>
        <v>Mazda</v>
      </c>
      <c r="J262" t="str">
        <f>VLOOKUP(A262,'Store Data'!$A:$B,2,0)</f>
        <v>Southern CA</v>
      </c>
    </row>
    <row r="263" spans="1:10" x14ac:dyDescent="0.2">
      <c r="A263" s="16" t="s">
        <v>41</v>
      </c>
      <c r="B263" s="16" t="s">
        <v>145</v>
      </c>
      <c r="C263" s="17">
        <v>4</v>
      </c>
      <c r="D263" s="17">
        <v>3</v>
      </c>
      <c r="E263" s="25">
        <v>0.75</v>
      </c>
      <c r="F263" s="17">
        <v>1</v>
      </c>
      <c r="G263" t="s">
        <v>119</v>
      </c>
      <c r="H263" s="27">
        <v>2023</v>
      </c>
      <c r="I263" t="str">
        <f>VLOOKUP(A263,'Store Data'!$E:$F,2,0)</f>
        <v>Mazda</v>
      </c>
      <c r="J263" t="str">
        <f>VLOOKUP(A263,'Store Data'!$A:$B,2,0)</f>
        <v>Southern CA</v>
      </c>
    </row>
    <row r="264" spans="1:10" x14ac:dyDescent="0.2">
      <c r="A264" s="16" t="s">
        <v>41</v>
      </c>
      <c r="B264" s="16" t="s">
        <v>143</v>
      </c>
      <c r="C264" s="17">
        <v>18</v>
      </c>
      <c r="D264" s="17">
        <v>15</v>
      </c>
      <c r="E264" s="25">
        <v>0.83330000000000004</v>
      </c>
      <c r="F264" s="17">
        <v>1</v>
      </c>
      <c r="G264" t="s">
        <v>119</v>
      </c>
      <c r="H264" s="27">
        <v>2023</v>
      </c>
      <c r="I264" t="str">
        <f>VLOOKUP(A264,'Store Data'!$E:$F,2,0)</f>
        <v>Mazda</v>
      </c>
      <c r="J264" t="str">
        <f>VLOOKUP(A264,'Store Data'!$A:$B,2,0)</f>
        <v>Southern CA</v>
      </c>
    </row>
    <row r="265" spans="1:10" x14ac:dyDescent="0.2">
      <c r="A265" s="16" t="s">
        <v>117</v>
      </c>
      <c r="B265" s="16" t="s">
        <v>144</v>
      </c>
      <c r="C265" s="17">
        <v>17</v>
      </c>
      <c r="D265" s="17">
        <v>10</v>
      </c>
      <c r="E265" s="25">
        <v>0.58819999999999995</v>
      </c>
      <c r="F265" s="17">
        <v>0</v>
      </c>
      <c r="G265" t="s">
        <v>119</v>
      </c>
      <c r="H265" s="27">
        <v>2023</v>
      </c>
      <c r="I265" t="str">
        <f>VLOOKUP(A265,'Store Data'!$E:$F,2,0)</f>
        <v>Mercedes-Benz</v>
      </c>
      <c r="J265" t="str">
        <f>VLOOKUP(A265,'Store Data'!$A:$B,2,0)</f>
        <v>Arizona</v>
      </c>
    </row>
    <row r="266" spans="1:10" x14ac:dyDescent="0.2">
      <c r="A266" s="16" t="s">
        <v>117</v>
      </c>
      <c r="B266" s="16" t="s">
        <v>145</v>
      </c>
      <c r="C266" s="17">
        <v>7</v>
      </c>
      <c r="D266" s="17">
        <v>4</v>
      </c>
      <c r="E266" s="25">
        <v>0.57140000000000002</v>
      </c>
      <c r="F266" s="17">
        <v>0</v>
      </c>
      <c r="G266" t="s">
        <v>119</v>
      </c>
      <c r="H266" s="27">
        <v>2023</v>
      </c>
      <c r="I266" t="str">
        <f>VLOOKUP(A266,'Store Data'!$E:$F,2,0)</f>
        <v>Mercedes-Benz</v>
      </c>
      <c r="J266" t="str">
        <f>VLOOKUP(A266,'Store Data'!$A:$B,2,0)</f>
        <v>Arizona</v>
      </c>
    </row>
    <row r="267" spans="1:10" x14ac:dyDescent="0.2">
      <c r="A267" s="16" t="s">
        <v>117</v>
      </c>
      <c r="B267" s="16" t="s">
        <v>143</v>
      </c>
      <c r="C267" s="17">
        <v>30</v>
      </c>
      <c r="D267" s="17">
        <v>23</v>
      </c>
      <c r="E267" s="25">
        <v>0.76659999999999995</v>
      </c>
      <c r="F267" s="17">
        <v>2</v>
      </c>
      <c r="G267" t="s">
        <v>119</v>
      </c>
      <c r="H267" s="27">
        <v>2023</v>
      </c>
      <c r="I267" t="str">
        <f>VLOOKUP(A267,'Store Data'!$E:$F,2,0)</f>
        <v>Mercedes-Benz</v>
      </c>
      <c r="J267" t="str">
        <f>VLOOKUP(A267,'Store Data'!$A:$B,2,0)</f>
        <v>Arizona</v>
      </c>
    </row>
    <row r="268" spans="1:10" x14ac:dyDescent="0.2">
      <c r="A268" s="16" t="s">
        <v>43</v>
      </c>
      <c r="B268" s="16" t="s">
        <v>144</v>
      </c>
      <c r="C268" s="17">
        <v>22</v>
      </c>
      <c r="D268" s="17">
        <v>19</v>
      </c>
      <c r="E268" s="25">
        <v>0.86360000000000003</v>
      </c>
      <c r="F268" s="17">
        <v>0</v>
      </c>
      <c r="G268" t="s">
        <v>119</v>
      </c>
      <c r="H268" s="27">
        <v>2023</v>
      </c>
      <c r="I268" t="str">
        <f>VLOOKUP(A268,'Store Data'!$E:$F,2,0)</f>
        <v>Mercedes-Benz</v>
      </c>
      <c r="J268" t="str">
        <f>VLOOKUP(A268,'Store Data'!$A:$B,2,0)</f>
        <v>Southern CA</v>
      </c>
    </row>
    <row r="269" spans="1:10" x14ac:dyDescent="0.2">
      <c r="A269" s="16" t="s">
        <v>43</v>
      </c>
      <c r="B269" s="16" t="s">
        <v>145</v>
      </c>
      <c r="C269" s="17">
        <v>9</v>
      </c>
      <c r="D269" s="17">
        <v>9</v>
      </c>
      <c r="E269" s="25">
        <v>1</v>
      </c>
      <c r="F269" s="17">
        <v>2</v>
      </c>
      <c r="G269" t="s">
        <v>119</v>
      </c>
      <c r="H269" s="27">
        <v>2023</v>
      </c>
      <c r="I269" t="str">
        <f>VLOOKUP(A269,'Store Data'!$E:$F,2,0)</f>
        <v>Mercedes-Benz</v>
      </c>
      <c r="J269" t="str">
        <f>VLOOKUP(A269,'Store Data'!$A:$B,2,0)</f>
        <v>Southern CA</v>
      </c>
    </row>
    <row r="270" spans="1:10" x14ac:dyDescent="0.2">
      <c r="A270" s="16" t="s">
        <v>43</v>
      </c>
      <c r="B270" s="16" t="s">
        <v>143</v>
      </c>
      <c r="C270" s="17">
        <v>45</v>
      </c>
      <c r="D270" s="17">
        <v>40</v>
      </c>
      <c r="E270" s="25">
        <v>0.88880000000000003</v>
      </c>
      <c r="F270" s="17">
        <v>2</v>
      </c>
      <c r="G270" t="s">
        <v>119</v>
      </c>
      <c r="H270" s="27">
        <v>2023</v>
      </c>
      <c r="I270" t="str">
        <f>VLOOKUP(A270,'Store Data'!$E:$F,2,0)</f>
        <v>Mercedes-Benz</v>
      </c>
      <c r="J270" t="str">
        <f>VLOOKUP(A270,'Store Data'!$A:$B,2,0)</f>
        <v>Southern CA</v>
      </c>
    </row>
    <row r="271" spans="1:10" x14ac:dyDescent="0.2">
      <c r="A271" s="16" t="s">
        <v>60</v>
      </c>
      <c r="B271" s="16" t="s">
        <v>144</v>
      </c>
      <c r="C271" s="17">
        <v>80</v>
      </c>
      <c r="D271" s="17">
        <v>74</v>
      </c>
      <c r="E271" s="25">
        <v>0.92500000000000004</v>
      </c>
      <c r="F271" s="17">
        <v>7</v>
      </c>
      <c r="G271" t="s">
        <v>119</v>
      </c>
      <c r="H271" s="27">
        <v>2023</v>
      </c>
      <c r="I271" t="str">
        <f>VLOOKUP(A271,'Store Data'!$E:$F,2,0)</f>
        <v>BMW</v>
      </c>
      <c r="J271" t="str">
        <f>VLOOKUP(A271,'Store Data'!$A:$B,2,0)</f>
        <v>Northern CA</v>
      </c>
    </row>
    <row r="272" spans="1:10" x14ac:dyDescent="0.2">
      <c r="A272" s="16" t="s">
        <v>60</v>
      </c>
      <c r="B272" s="16" t="s">
        <v>145</v>
      </c>
      <c r="C272" s="17">
        <v>20</v>
      </c>
      <c r="D272" s="17">
        <v>16</v>
      </c>
      <c r="E272" s="25">
        <v>0.8</v>
      </c>
      <c r="F272" s="17">
        <v>4</v>
      </c>
      <c r="G272" t="s">
        <v>119</v>
      </c>
      <c r="H272" s="27">
        <v>2023</v>
      </c>
      <c r="I272" t="str">
        <f>VLOOKUP(A272,'Store Data'!$E:$F,2,0)</f>
        <v>BMW</v>
      </c>
      <c r="J272" t="str">
        <f>VLOOKUP(A272,'Store Data'!$A:$B,2,0)</f>
        <v>Northern CA</v>
      </c>
    </row>
    <row r="273" spans="1:10" x14ac:dyDescent="0.2">
      <c r="A273" s="16" t="s">
        <v>60</v>
      </c>
      <c r="B273" s="16" t="s">
        <v>143</v>
      </c>
      <c r="C273" s="17">
        <v>58</v>
      </c>
      <c r="D273" s="17">
        <v>52</v>
      </c>
      <c r="E273" s="25">
        <v>0.89649999999999996</v>
      </c>
      <c r="F273" s="17">
        <v>6</v>
      </c>
      <c r="G273" t="s">
        <v>119</v>
      </c>
      <c r="H273" s="27">
        <v>2023</v>
      </c>
      <c r="I273" t="str">
        <f>VLOOKUP(A273,'Store Data'!$E:$F,2,0)</f>
        <v>BMW</v>
      </c>
      <c r="J273" t="str">
        <f>VLOOKUP(A273,'Store Data'!$A:$B,2,0)</f>
        <v>Northern CA</v>
      </c>
    </row>
    <row r="274" spans="1:10" x14ac:dyDescent="0.2">
      <c r="A274" s="16" t="s">
        <v>62</v>
      </c>
      <c r="B274" s="16" t="s">
        <v>144</v>
      </c>
      <c r="C274" s="17">
        <v>20</v>
      </c>
      <c r="D274" s="17">
        <v>10</v>
      </c>
      <c r="E274" s="25">
        <v>0.5</v>
      </c>
      <c r="F274" s="17">
        <v>0</v>
      </c>
      <c r="G274" t="s">
        <v>119</v>
      </c>
      <c r="H274" s="27">
        <v>2023</v>
      </c>
      <c r="I274" t="str">
        <f>VLOOKUP(A274,'Store Data'!$E:$F,2,0)</f>
        <v>Porsche</v>
      </c>
      <c r="J274" t="str">
        <f>VLOOKUP(A274,'Store Data'!$A:$B,2,0)</f>
        <v>Arizona</v>
      </c>
    </row>
    <row r="275" spans="1:10" x14ac:dyDescent="0.2">
      <c r="A275" s="16" t="s">
        <v>62</v>
      </c>
      <c r="B275" s="16" t="s">
        <v>145</v>
      </c>
      <c r="C275" s="17">
        <v>21</v>
      </c>
      <c r="D275" s="17">
        <v>16</v>
      </c>
      <c r="E275" s="25">
        <v>0.76190000000000002</v>
      </c>
      <c r="F275" s="17">
        <v>2</v>
      </c>
      <c r="G275" t="s">
        <v>119</v>
      </c>
      <c r="H275" s="27">
        <v>2023</v>
      </c>
      <c r="I275" t="str">
        <f>VLOOKUP(A275,'Store Data'!$E:$F,2,0)</f>
        <v>Porsche</v>
      </c>
      <c r="J275" t="str">
        <f>VLOOKUP(A275,'Store Data'!$A:$B,2,0)</f>
        <v>Arizona</v>
      </c>
    </row>
    <row r="276" spans="1:10" x14ac:dyDescent="0.2">
      <c r="A276" s="16" t="s">
        <v>62</v>
      </c>
      <c r="B276" s="16" t="s">
        <v>143</v>
      </c>
      <c r="C276" s="17">
        <v>25</v>
      </c>
      <c r="D276" s="17">
        <v>19</v>
      </c>
      <c r="E276" s="25">
        <v>0.76</v>
      </c>
      <c r="F276" s="17">
        <v>0</v>
      </c>
      <c r="G276" t="s">
        <v>119</v>
      </c>
      <c r="H276" s="27">
        <v>2023</v>
      </c>
      <c r="I276" t="str">
        <f>VLOOKUP(A276,'Store Data'!$E:$F,2,0)</f>
        <v>Porsche</v>
      </c>
      <c r="J276" t="str">
        <f>VLOOKUP(A276,'Store Data'!$A:$B,2,0)</f>
        <v>Arizona</v>
      </c>
    </row>
    <row r="277" spans="1:10" x14ac:dyDescent="0.2">
      <c r="A277" s="16" t="s">
        <v>64</v>
      </c>
      <c r="B277" s="16" t="s">
        <v>144</v>
      </c>
      <c r="C277" s="17">
        <v>17</v>
      </c>
      <c r="D277" s="17">
        <v>12</v>
      </c>
      <c r="E277" s="25">
        <v>0.70579999999999998</v>
      </c>
      <c r="F277" s="17">
        <v>3</v>
      </c>
      <c r="G277" t="s">
        <v>119</v>
      </c>
      <c r="H277" s="27">
        <v>2023</v>
      </c>
      <c r="I277" t="str">
        <f>VLOOKUP(A277,'Store Data'!$E:$F,2,0)</f>
        <v>Porsche</v>
      </c>
      <c r="J277" t="str">
        <f>VLOOKUP(A277,'Store Data'!$A:$B,2,0)</f>
        <v>Northern CA</v>
      </c>
    </row>
    <row r="278" spans="1:10" x14ac:dyDescent="0.2">
      <c r="A278" s="16" t="s">
        <v>64</v>
      </c>
      <c r="B278" s="16" t="s">
        <v>145</v>
      </c>
      <c r="C278" s="17">
        <v>9</v>
      </c>
      <c r="D278" s="17">
        <v>6</v>
      </c>
      <c r="E278" s="25">
        <v>0.66659999999999997</v>
      </c>
      <c r="F278" s="17">
        <v>1</v>
      </c>
      <c r="G278" t="s">
        <v>119</v>
      </c>
      <c r="H278" s="27">
        <v>2023</v>
      </c>
      <c r="I278" t="str">
        <f>VLOOKUP(A278,'Store Data'!$E:$F,2,0)</f>
        <v>Porsche</v>
      </c>
      <c r="J278" t="str">
        <f>VLOOKUP(A278,'Store Data'!$A:$B,2,0)</f>
        <v>Northern CA</v>
      </c>
    </row>
    <row r="279" spans="1:10" x14ac:dyDescent="0.2">
      <c r="A279" s="16" t="s">
        <v>64</v>
      </c>
      <c r="B279" s="16" t="s">
        <v>143</v>
      </c>
      <c r="C279" s="17">
        <v>24</v>
      </c>
      <c r="D279" s="17">
        <v>20</v>
      </c>
      <c r="E279" s="25">
        <v>0.83330000000000004</v>
      </c>
      <c r="F279" s="17">
        <v>1</v>
      </c>
      <c r="G279" t="s">
        <v>119</v>
      </c>
      <c r="H279" s="27">
        <v>2023</v>
      </c>
      <c r="I279" t="str">
        <f>VLOOKUP(A279,'Store Data'!$E:$F,2,0)</f>
        <v>Porsche</v>
      </c>
      <c r="J279" t="str">
        <f>VLOOKUP(A279,'Store Data'!$A:$B,2,0)</f>
        <v>Northern CA</v>
      </c>
    </row>
    <row r="280" spans="1:10" x14ac:dyDescent="0.2">
      <c r="A280" s="16" t="s">
        <v>66</v>
      </c>
      <c r="B280" s="16" t="s">
        <v>144</v>
      </c>
      <c r="C280" s="17">
        <v>151</v>
      </c>
      <c r="D280" s="17">
        <v>110</v>
      </c>
      <c r="E280" s="25">
        <v>0.72840000000000005</v>
      </c>
      <c r="F280" s="17">
        <v>7</v>
      </c>
      <c r="G280" t="s">
        <v>119</v>
      </c>
      <c r="H280" s="27">
        <v>2023</v>
      </c>
      <c r="I280" t="str">
        <f>VLOOKUP(A280,'Store Data'!$E:$F,2,0)</f>
        <v>Honda</v>
      </c>
      <c r="J280" t="str">
        <f>VLOOKUP(A280,'Store Data'!$A:$B,2,0)</f>
        <v>Texas</v>
      </c>
    </row>
    <row r="281" spans="1:10" x14ac:dyDescent="0.2">
      <c r="A281" s="16" t="s">
        <v>66</v>
      </c>
      <c r="B281" s="16" t="s">
        <v>145</v>
      </c>
      <c r="C281" s="17">
        <v>85</v>
      </c>
      <c r="D281" s="17">
        <v>61</v>
      </c>
      <c r="E281" s="25">
        <v>0.71760000000000002</v>
      </c>
      <c r="F281" s="17">
        <v>13</v>
      </c>
      <c r="G281" t="s">
        <v>119</v>
      </c>
      <c r="H281" s="27">
        <v>2023</v>
      </c>
      <c r="I281" t="str">
        <f>VLOOKUP(A281,'Store Data'!$E:$F,2,0)</f>
        <v>Honda</v>
      </c>
      <c r="J281" t="str">
        <f>VLOOKUP(A281,'Store Data'!$A:$B,2,0)</f>
        <v>Texas</v>
      </c>
    </row>
    <row r="282" spans="1:10" x14ac:dyDescent="0.2">
      <c r="A282" s="16" t="s">
        <v>66</v>
      </c>
      <c r="B282" s="16" t="s">
        <v>143</v>
      </c>
      <c r="C282" s="17">
        <v>140</v>
      </c>
      <c r="D282" s="17">
        <v>121</v>
      </c>
      <c r="E282" s="25">
        <v>0.86419999999999997</v>
      </c>
      <c r="F282" s="17">
        <v>14</v>
      </c>
      <c r="G282" t="s">
        <v>119</v>
      </c>
      <c r="H282" s="27">
        <v>2023</v>
      </c>
      <c r="I282" t="str">
        <f>VLOOKUP(A282,'Store Data'!$E:$F,2,0)</f>
        <v>Honda</v>
      </c>
      <c r="J282" t="str">
        <f>VLOOKUP(A282,'Store Data'!$A:$B,2,0)</f>
        <v>Texas</v>
      </c>
    </row>
    <row r="283" spans="1:10" x14ac:dyDescent="0.2">
      <c r="A283" s="16" t="s">
        <v>67</v>
      </c>
      <c r="B283" s="16" t="s">
        <v>144</v>
      </c>
      <c r="C283" s="17">
        <v>56</v>
      </c>
      <c r="D283" s="17">
        <v>46</v>
      </c>
      <c r="E283" s="25">
        <v>0.82140000000000002</v>
      </c>
      <c r="F283" s="17">
        <v>13</v>
      </c>
      <c r="G283" t="s">
        <v>119</v>
      </c>
      <c r="H283" s="27">
        <v>2023</v>
      </c>
      <c r="I283" t="str">
        <f>VLOOKUP(A283,'Store Data'!$E:$F,2,0)</f>
        <v>Hyundai</v>
      </c>
      <c r="J283" t="str">
        <f>VLOOKUP(A283,'Store Data'!$A:$B,2,0)</f>
        <v>Texas</v>
      </c>
    </row>
    <row r="284" spans="1:10" x14ac:dyDescent="0.2">
      <c r="A284" s="16" t="s">
        <v>67</v>
      </c>
      <c r="B284" s="16" t="s">
        <v>145</v>
      </c>
      <c r="C284" s="17">
        <v>38</v>
      </c>
      <c r="D284" s="17">
        <v>34</v>
      </c>
      <c r="E284" s="25">
        <v>0.89470000000000005</v>
      </c>
      <c r="F284" s="17">
        <v>7</v>
      </c>
      <c r="G284" t="s">
        <v>119</v>
      </c>
      <c r="H284" s="27">
        <v>2023</v>
      </c>
      <c r="I284" t="str">
        <f>VLOOKUP(A284,'Store Data'!$E:$F,2,0)</f>
        <v>Hyundai</v>
      </c>
      <c r="J284" t="str">
        <f>VLOOKUP(A284,'Store Data'!$A:$B,2,0)</f>
        <v>Texas</v>
      </c>
    </row>
    <row r="285" spans="1:10" x14ac:dyDescent="0.2">
      <c r="A285" s="16" t="s">
        <v>67</v>
      </c>
      <c r="B285" s="16" t="s">
        <v>143</v>
      </c>
      <c r="C285" s="17">
        <v>93</v>
      </c>
      <c r="D285" s="17">
        <v>40</v>
      </c>
      <c r="E285" s="25">
        <v>0.43009999999999998</v>
      </c>
      <c r="F285" s="17">
        <v>0</v>
      </c>
      <c r="G285" t="s">
        <v>119</v>
      </c>
      <c r="H285" s="27">
        <v>2023</v>
      </c>
      <c r="I285" t="str">
        <f>VLOOKUP(A285,'Store Data'!$E:$F,2,0)</f>
        <v>Hyundai</v>
      </c>
      <c r="J285" t="str">
        <f>VLOOKUP(A285,'Store Data'!$A:$B,2,0)</f>
        <v>Texas</v>
      </c>
    </row>
    <row r="286" spans="1:10" x14ac:dyDescent="0.2">
      <c r="A286" s="16" t="s">
        <v>68</v>
      </c>
      <c r="B286" s="16" t="s">
        <v>144</v>
      </c>
      <c r="C286" s="17">
        <v>125</v>
      </c>
      <c r="D286" s="17">
        <v>95</v>
      </c>
      <c r="E286" s="25">
        <v>0.76</v>
      </c>
      <c r="F286" s="17">
        <v>7</v>
      </c>
      <c r="G286" t="s">
        <v>119</v>
      </c>
      <c r="H286" s="27">
        <v>2023</v>
      </c>
      <c r="I286" t="str">
        <f>VLOOKUP(A286,'Store Data'!$E:$F,2,0)</f>
        <v>Toyota</v>
      </c>
      <c r="J286" t="str">
        <f>VLOOKUP(A286,'Store Data'!$A:$B,2,0)</f>
        <v>Texas</v>
      </c>
    </row>
    <row r="287" spans="1:10" x14ac:dyDescent="0.2">
      <c r="A287" s="16" t="s">
        <v>68</v>
      </c>
      <c r="B287" s="16" t="s">
        <v>145</v>
      </c>
      <c r="C287" s="17">
        <v>50</v>
      </c>
      <c r="D287" s="17">
        <v>39</v>
      </c>
      <c r="E287" s="25">
        <v>0.78</v>
      </c>
      <c r="F287" s="17">
        <v>10</v>
      </c>
      <c r="G287" t="s">
        <v>119</v>
      </c>
      <c r="H287" s="27">
        <v>2023</v>
      </c>
      <c r="I287" t="str">
        <f>VLOOKUP(A287,'Store Data'!$E:$F,2,0)</f>
        <v>Toyota</v>
      </c>
      <c r="J287" t="str">
        <f>VLOOKUP(A287,'Store Data'!$A:$B,2,0)</f>
        <v>Texas</v>
      </c>
    </row>
    <row r="288" spans="1:10" x14ac:dyDescent="0.2">
      <c r="A288" s="16" t="s">
        <v>68</v>
      </c>
      <c r="B288" s="16" t="s">
        <v>143</v>
      </c>
      <c r="C288" s="17">
        <v>63</v>
      </c>
      <c r="D288" s="17">
        <v>58</v>
      </c>
      <c r="E288" s="25">
        <v>0.92059999999999997</v>
      </c>
      <c r="F288" s="17">
        <v>10</v>
      </c>
      <c r="G288" t="s">
        <v>119</v>
      </c>
      <c r="H288" s="27">
        <v>2023</v>
      </c>
      <c r="I288" t="str">
        <f>VLOOKUP(A288,'Store Data'!$E:$F,2,0)</f>
        <v>Toyota</v>
      </c>
      <c r="J288" t="str">
        <f>VLOOKUP(A288,'Store Data'!$A:$B,2,0)</f>
        <v>Texas</v>
      </c>
    </row>
    <row r="289" spans="1:10" x14ac:dyDescent="0.2">
      <c r="A289" s="16" t="s">
        <v>70</v>
      </c>
      <c r="B289" s="16" t="s">
        <v>144</v>
      </c>
      <c r="C289" s="17">
        <v>24</v>
      </c>
      <c r="D289" s="17">
        <v>18</v>
      </c>
      <c r="E289" s="25">
        <v>0.75</v>
      </c>
      <c r="F289" s="17">
        <v>1</v>
      </c>
      <c r="G289" t="s">
        <v>119</v>
      </c>
      <c r="H289" s="27">
        <v>2023</v>
      </c>
      <c r="I289" t="str">
        <f>VLOOKUP(A289,'Store Data'!$E:$F,2,0)</f>
        <v>Subaru</v>
      </c>
      <c r="J289" t="str">
        <f>VLOOKUP(A289,'Store Data'!$A:$B,2,0)</f>
        <v>Orange County</v>
      </c>
    </row>
    <row r="290" spans="1:10" x14ac:dyDescent="0.2">
      <c r="A290" s="16" t="s">
        <v>70</v>
      </c>
      <c r="B290" s="16" t="s">
        <v>145</v>
      </c>
      <c r="C290" s="17">
        <v>6</v>
      </c>
      <c r="D290" s="17">
        <v>4</v>
      </c>
      <c r="E290" s="25">
        <v>0.66659999999999997</v>
      </c>
      <c r="F290" s="17">
        <v>1</v>
      </c>
      <c r="G290" t="s">
        <v>119</v>
      </c>
      <c r="H290" s="27">
        <v>2023</v>
      </c>
      <c r="I290" t="str">
        <f>VLOOKUP(A290,'Store Data'!$E:$F,2,0)</f>
        <v>Subaru</v>
      </c>
      <c r="J290" t="str">
        <f>VLOOKUP(A290,'Store Data'!$A:$B,2,0)</f>
        <v>Orange County</v>
      </c>
    </row>
    <row r="291" spans="1:10" x14ac:dyDescent="0.2">
      <c r="A291" s="16" t="s">
        <v>70</v>
      </c>
      <c r="B291" s="16" t="s">
        <v>143</v>
      </c>
      <c r="C291" s="17">
        <v>26</v>
      </c>
      <c r="D291" s="17">
        <v>19</v>
      </c>
      <c r="E291" s="25">
        <v>0.73070000000000002</v>
      </c>
      <c r="F291" s="17">
        <v>0</v>
      </c>
      <c r="G291" t="s">
        <v>119</v>
      </c>
      <c r="H291" s="27">
        <v>2023</v>
      </c>
      <c r="I291" t="str">
        <f>VLOOKUP(A291,'Store Data'!$E:$F,2,0)</f>
        <v>Subaru</v>
      </c>
      <c r="J291" t="str">
        <f>VLOOKUP(A291,'Store Data'!$A:$B,2,0)</f>
        <v>Orange County</v>
      </c>
    </row>
    <row r="292" spans="1:10" x14ac:dyDescent="0.2">
      <c r="A292" s="16" t="s">
        <v>118</v>
      </c>
      <c r="B292" s="16" t="s">
        <v>144</v>
      </c>
      <c r="C292" s="17">
        <v>73</v>
      </c>
      <c r="D292" s="17">
        <v>45</v>
      </c>
      <c r="E292" s="25">
        <v>0.61639999999999995</v>
      </c>
      <c r="F292" s="17">
        <v>6</v>
      </c>
      <c r="G292" t="s">
        <v>119</v>
      </c>
      <c r="H292" s="27">
        <v>2023</v>
      </c>
      <c r="I292" t="str">
        <f>VLOOKUP(A292,'Store Data'!$E:$F,2,0)</f>
        <v>Honda</v>
      </c>
      <c r="J292" t="str">
        <f>VLOOKUP(A292,'Store Data'!$A:$B,2,0)</f>
        <v>Arizona</v>
      </c>
    </row>
    <row r="293" spans="1:10" x14ac:dyDescent="0.2">
      <c r="A293" s="16" t="s">
        <v>118</v>
      </c>
      <c r="B293" s="16" t="s">
        <v>145</v>
      </c>
      <c r="C293" s="17">
        <v>48</v>
      </c>
      <c r="D293" s="17">
        <v>37</v>
      </c>
      <c r="E293" s="25">
        <v>0.77080000000000004</v>
      </c>
      <c r="F293" s="17">
        <v>5</v>
      </c>
      <c r="G293" t="s">
        <v>119</v>
      </c>
      <c r="H293" s="27">
        <v>2023</v>
      </c>
      <c r="I293" t="str">
        <f>VLOOKUP(A293,'Store Data'!$E:$F,2,0)</f>
        <v>Honda</v>
      </c>
      <c r="J293" t="str">
        <f>VLOOKUP(A293,'Store Data'!$A:$B,2,0)</f>
        <v>Arizona</v>
      </c>
    </row>
    <row r="294" spans="1:10" x14ac:dyDescent="0.2">
      <c r="A294" s="16" t="s">
        <v>118</v>
      </c>
      <c r="B294" s="16" t="s">
        <v>143</v>
      </c>
      <c r="C294" s="17">
        <v>103</v>
      </c>
      <c r="D294" s="17">
        <v>83</v>
      </c>
      <c r="E294" s="25">
        <v>0.80579999999999996</v>
      </c>
      <c r="F294" s="17">
        <v>8</v>
      </c>
      <c r="G294" t="s">
        <v>119</v>
      </c>
      <c r="H294" s="27">
        <v>2023</v>
      </c>
      <c r="I294" t="str">
        <f>VLOOKUP(A294,'Store Data'!$E:$F,2,0)</f>
        <v>Honda</v>
      </c>
      <c r="J294" t="str">
        <f>VLOOKUP(A294,'Store Data'!$A:$B,2,0)</f>
        <v>Arizona</v>
      </c>
    </row>
    <row r="295" spans="1:10" x14ac:dyDescent="0.2">
      <c r="A295" s="16" t="s">
        <v>73</v>
      </c>
      <c r="B295" s="16" t="s">
        <v>144</v>
      </c>
      <c r="C295" s="17">
        <v>31</v>
      </c>
      <c r="D295" s="17">
        <v>28</v>
      </c>
      <c r="E295" s="25">
        <v>0.9032</v>
      </c>
      <c r="F295" s="17">
        <v>4</v>
      </c>
      <c r="G295" t="s">
        <v>119</v>
      </c>
      <c r="H295" s="27">
        <v>2023</v>
      </c>
      <c r="I295" t="str">
        <f>VLOOKUP(A295,'Store Data'!$E:$F,2,0)</f>
        <v>Toyota</v>
      </c>
      <c r="J295" t="str">
        <f>VLOOKUP(A295,'Store Data'!$A:$B,2,0)</f>
        <v>Northern CA</v>
      </c>
    </row>
    <row r="296" spans="1:10" x14ac:dyDescent="0.2">
      <c r="A296" s="16" t="s">
        <v>73</v>
      </c>
      <c r="B296" s="16" t="s">
        <v>145</v>
      </c>
      <c r="C296" s="17">
        <v>20</v>
      </c>
      <c r="D296" s="17">
        <v>15</v>
      </c>
      <c r="E296" s="25">
        <v>0.75</v>
      </c>
      <c r="F296" s="17">
        <v>1</v>
      </c>
      <c r="G296" t="s">
        <v>119</v>
      </c>
      <c r="H296" s="27">
        <v>2023</v>
      </c>
      <c r="I296" t="str">
        <f>VLOOKUP(A296,'Store Data'!$E:$F,2,0)</f>
        <v>Toyota</v>
      </c>
      <c r="J296" t="str">
        <f>VLOOKUP(A296,'Store Data'!$A:$B,2,0)</f>
        <v>Northern CA</v>
      </c>
    </row>
    <row r="297" spans="1:10" x14ac:dyDescent="0.2">
      <c r="A297" s="16" t="s">
        <v>73</v>
      </c>
      <c r="B297" s="16" t="s">
        <v>143</v>
      </c>
      <c r="C297" s="17">
        <v>38</v>
      </c>
      <c r="D297" s="17">
        <v>30</v>
      </c>
      <c r="E297" s="25">
        <v>0.78939999999999999</v>
      </c>
      <c r="F297" s="17">
        <v>2</v>
      </c>
      <c r="G297" t="s">
        <v>119</v>
      </c>
      <c r="H297" s="27">
        <v>2023</v>
      </c>
      <c r="I297" t="str">
        <f>VLOOKUP(A297,'Store Data'!$E:$F,2,0)</f>
        <v>Toyota</v>
      </c>
      <c r="J297" t="str">
        <f>VLOOKUP(A297,'Store Data'!$A:$B,2,0)</f>
        <v>Northern CA</v>
      </c>
    </row>
    <row r="298" spans="1:10" x14ac:dyDescent="0.2">
      <c r="A298" s="16" t="s">
        <v>75</v>
      </c>
      <c r="B298" s="16" t="s">
        <v>144</v>
      </c>
      <c r="C298" s="17">
        <v>65</v>
      </c>
      <c r="D298" s="17">
        <v>46</v>
      </c>
      <c r="E298" s="25">
        <v>0.70760000000000001</v>
      </c>
      <c r="F298" s="17">
        <v>2</v>
      </c>
      <c r="G298" t="s">
        <v>119</v>
      </c>
      <c r="H298" s="27">
        <v>2023</v>
      </c>
      <c r="I298" t="str">
        <f>VLOOKUP(A298,'Store Data'!$E:$F,2,0)</f>
        <v>Toyota</v>
      </c>
      <c r="J298" t="str">
        <f>VLOOKUP(A298,'Store Data'!$A:$B,2,0)</f>
        <v>Texas</v>
      </c>
    </row>
    <row r="299" spans="1:10" x14ac:dyDescent="0.2">
      <c r="A299" s="16" t="s">
        <v>75</v>
      </c>
      <c r="B299" s="16" t="s">
        <v>145</v>
      </c>
      <c r="C299" s="17">
        <v>60</v>
      </c>
      <c r="D299" s="17">
        <v>43</v>
      </c>
      <c r="E299" s="25">
        <v>0.71660000000000001</v>
      </c>
      <c r="F299" s="17">
        <v>4</v>
      </c>
      <c r="G299" t="s">
        <v>119</v>
      </c>
      <c r="H299" s="27">
        <v>2023</v>
      </c>
      <c r="I299" t="str">
        <f>VLOOKUP(A299,'Store Data'!$E:$F,2,0)</f>
        <v>Toyota</v>
      </c>
      <c r="J299" t="str">
        <f>VLOOKUP(A299,'Store Data'!$A:$B,2,0)</f>
        <v>Texas</v>
      </c>
    </row>
    <row r="300" spans="1:10" x14ac:dyDescent="0.2">
      <c r="A300" s="16" t="s">
        <v>75</v>
      </c>
      <c r="B300" s="16" t="s">
        <v>143</v>
      </c>
      <c r="C300" s="17">
        <v>67</v>
      </c>
      <c r="D300" s="17">
        <v>52</v>
      </c>
      <c r="E300" s="25">
        <v>0.77610000000000001</v>
      </c>
      <c r="F300" s="17">
        <v>9</v>
      </c>
      <c r="G300" t="s">
        <v>119</v>
      </c>
      <c r="H300" s="27">
        <v>2023</v>
      </c>
      <c r="I300" t="str">
        <f>VLOOKUP(A300,'Store Data'!$E:$F,2,0)</f>
        <v>Toyota</v>
      </c>
      <c r="J300" t="str">
        <f>VLOOKUP(A300,'Store Data'!$A:$B,2,0)</f>
        <v>Texas</v>
      </c>
    </row>
    <row r="301" spans="1:10" x14ac:dyDescent="0.2">
      <c r="A301" s="16" t="s">
        <v>77</v>
      </c>
      <c r="B301" s="16" t="s">
        <v>144</v>
      </c>
      <c r="C301" s="17">
        <v>28</v>
      </c>
      <c r="D301" s="17">
        <v>19</v>
      </c>
      <c r="E301" s="25">
        <v>0.67849999999999999</v>
      </c>
      <c r="F301" s="17">
        <v>1</v>
      </c>
      <c r="G301" t="s">
        <v>119</v>
      </c>
      <c r="H301" s="27">
        <v>2023</v>
      </c>
      <c r="I301" t="str">
        <f>VLOOKUP(A301,'Store Data'!$E:$F,2,0)</f>
        <v>Toyota</v>
      </c>
      <c r="J301" t="str">
        <f>VLOOKUP(A301,'Store Data'!$A:$B,2,0)</f>
        <v>Arizona</v>
      </c>
    </row>
    <row r="302" spans="1:10" x14ac:dyDescent="0.2">
      <c r="A302" s="16" t="s">
        <v>77</v>
      </c>
      <c r="B302" s="16" t="s">
        <v>145</v>
      </c>
      <c r="C302" s="17">
        <v>26</v>
      </c>
      <c r="D302" s="17">
        <v>19</v>
      </c>
      <c r="E302" s="25">
        <v>0.73070000000000002</v>
      </c>
      <c r="F302" s="17">
        <v>2</v>
      </c>
      <c r="G302" t="s">
        <v>119</v>
      </c>
      <c r="H302" s="27">
        <v>2023</v>
      </c>
      <c r="I302" t="str">
        <f>VLOOKUP(A302,'Store Data'!$E:$F,2,0)</f>
        <v>Toyota</v>
      </c>
      <c r="J302" t="str">
        <f>VLOOKUP(A302,'Store Data'!$A:$B,2,0)</f>
        <v>Arizona</v>
      </c>
    </row>
    <row r="303" spans="1:10" x14ac:dyDescent="0.2">
      <c r="A303" s="16" t="s">
        <v>77</v>
      </c>
      <c r="B303" s="16" t="s">
        <v>143</v>
      </c>
      <c r="C303" s="17">
        <v>30</v>
      </c>
      <c r="D303" s="17">
        <v>19</v>
      </c>
      <c r="E303" s="25">
        <v>0.63329999999999997</v>
      </c>
      <c r="F303" s="17">
        <v>8</v>
      </c>
      <c r="G303" t="s">
        <v>119</v>
      </c>
      <c r="H303" s="27">
        <v>2023</v>
      </c>
      <c r="I303" t="str">
        <f>VLOOKUP(A303,'Store Data'!$E:$F,2,0)</f>
        <v>Toyota</v>
      </c>
      <c r="J303" t="str">
        <f>VLOOKUP(A303,'Store Data'!$A:$B,2,0)</f>
        <v>Arizona</v>
      </c>
    </row>
    <row r="304" spans="1:10" x14ac:dyDescent="0.2">
      <c r="A304" s="16" t="s">
        <v>79</v>
      </c>
      <c r="B304" s="16" t="s">
        <v>144</v>
      </c>
      <c r="C304" s="17">
        <v>6</v>
      </c>
      <c r="D304" s="17">
        <v>3</v>
      </c>
      <c r="E304" s="25">
        <v>0.5</v>
      </c>
      <c r="F304" s="17">
        <v>0</v>
      </c>
      <c r="G304" t="s">
        <v>119</v>
      </c>
      <c r="H304" s="27">
        <v>2023</v>
      </c>
      <c r="I304" t="str">
        <f>VLOOKUP(A304,'Store Data'!$E:$F,2,0)</f>
        <v>Volkswagen</v>
      </c>
      <c r="J304" t="str">
        <f>VLOOKUP(A304,'Store Data'!$A:$B,2,0)</f>
        <v>Arizona</v>
      </c>
    </row>
    <row r="305" spans="1:10" x14ac:dyDescent="0.2">
      <c r="A305" s="16" t="s">
        <v>79</v>
      </c>
      <c r="B305" s="16" t="s">
        <v>145</v>
      </c>
      <c r="C305" s="17">
        <v>14</v>
      </c>
      <c r="D305" s="17">
        <v>10</v>
      </c>
      <c r="E305" s="25">
        <v>0.71419999999999995</v>
      </c>
      <c r="F305" s="17">
        <v>1</v>
      </c>
      <c r="G305" t="s">
        <v>119</v>
      </c>
      <c r="H305" s="27">
        <v>2023</v>
      </c>
      <c r="I305" t="str">
        <f>VLOOKUP(A305,'Store Data'!$E:$F,2,0)</f>
        <v>Volkswagen</v>
      </c>
      <c r="J305" t="str">
        <f>VLOOKUP(A305,'Store Data'!$A:$B,2,0)</f>
        <v>Arizona</v>
      </c>
    </row>
    <row r="306" spans="1:10" x14ac:dyDescent="0.2">
      <c r="A306" s="16" t="s">
        <v>79</v>
      </c>
      <c r="B306" s="16" t="s">
        <v>143</v>
      </c>
      <c r="C306" s="17">
        <v>9</v>
      </c>
      <c r="D306" s="17">
        <v>9</v>
      </c>
      <c r="E306" s="25">
        <v>1</v>
      </c>
      <c r="F306" s="17">
        <v>1</v>
      </c>
      <c r="G306" t="s">
        <v>119</v>
      </c>
      <c r="H306" s="27">
        <v>2023</v>
      </c>
      <c r="I306" t="str">
        <f>VLOOKUP(A306,'Store Data'!$E:$F,2,0)</f>
        <v>Volkswagen</v>
      </c>
      <c r="J306" t="str">
        <f>VLOOKUP(A306,'Store Data'!$A:$B,2,0)</f>
        <v>Arizona</v>
      </c>
    </row>
    <row r="307" spans="1:10" x14ac:dyDescent="0.2">
      <c r="A307" s="16" t="s">
        <v>81</v>
      </c>
      <c r="B307" s="16" t="s">
        <v>144</v>
      </c>
      <c r="C307" s="17">
        <v>20</v>
      </c>
      <c r="D307" s="17">
        <v>14</v>
      </c>
      <c r="E307" s="25">
        <v>0.7</v>
      </c>
      <c r="F307" s="17">
        <v>1</v>
      </c>
      <c r="G307" t="s">
        <v>119</v>
      </c>
      <c r="H307" s="27">
        <v>2023</v>
      </c>
      <c r="I307" t="str">
        <f>VLOOKUP(A307,'Store Data'!$E:$F,2,0)</f>
        <v>Volkswagen</v>
      </c>
      <c r="J307" t="str">
        <f>VLOOKUP(A307,'Store Data'!$A:$B,2,0)</f>
        <v>Orange County</v>
      </c>
    </row>
    <row r="308" spans="1:10" x14ac:dyDescent="0.2">
      <c r="A308" s="16" t="s">
        <v>81</v>
      </c>
      <c r="B308" s="16" t="s">
        <v>145</v>
      </c>
      <c r="C308" s="17">
        <v>7</v>
      </c>
      <c r="D308" s="17">
        <v>6</v>
      </c>
      <c r="E308" s="25">
        <v>0.85709999999999997</v>
      </c>
      <c r="F308" s="17">
        <v>0</v>
      </c>
      <c r="G308" t="s">
        <v>119</v>
      </c>
      <c r="H308" s="27">
        <v>2023</v>
      </c>
      <c r="I308" t="str">
        <f>VLOOKUP(A308,'Store Data'!$E:$F,2,0)</f>
        <v>Volkswagen</v>
      </c>
      <c r="J308" t="str">
        <f>VLOOKUP(A308,'Store Data'!$A:$B,2,0)</f>
        <v>Orange County</v>
      </c>
    </row>
    <row r="309" spans="1:10" x14ac:dyDescent="0.2">
      <c r="A309" s="16" t="s">
        <v>81</v>
      </c>
      <c r="B309" s="16" t="s">
        <v>143</v>
      </c>
      <c r="C309" s="17">
        <v>28</v>
      </c>
      <c r="D309" s="17">
        <v>25</v>
      </c>
      <c r="E309" s="25">
        <v>0.89280000000000004</v>
      </c>
      <c r="F309" s="17">
        <v>1</v>
      </c>
      <c r="G309" t="s">
        <v>119</v>
      </c>
      <c r="H309" s="27">
        <v>2023</v>
      </c>
      <c r="I309" t="str">
        <f>VLOOKUP(A309,'Store Data'!$E:$F,2,0)</f>
        <v>Volkswagen</v>
      </c>
      <c r="J309" t="str">
        <f>VLOOKUP(A309,'Store Data'!$A:$B,2,0)</f>
        <v>Orange County</v>
      </c>
    </row>
    <row r="310" spans="1:10" ht="21" x14ac:dyDescent="0.2">
      <c r="A310" s="3" t="s">
        <v>11</v>
      </c>
      <c r="B310" s="3" t="s">
        <v>144</v>
      </c>
      <c r="C310" s="5">
        <v>19</v>
      </c>
      <c r="D310" s="5">
        <v>11</v>
      </c>
      <c r="E310" s="7">
        <v>0.57889999999999997</v>
      </c>
      <c r="F310" s="5">
        <v>2</v>
      </c>
      <c r="G310" t="s">
        <v>120</v>
      </c>
      <c r="H310" s="27">
        <v>2023</v>
      </c>
      <c r="I310" t="str">
        <f>VLOOKUP(A310,'Store Data'!$E:$F,2,0)</f>
        <v>Acura</v>
      </c>
      <c r="J310" t="str">
        <f>VLOOKUP(A310,'Store Data'!$A:$B,2,0)</f>
        <v>Arizona</v>
      </c>
    </row>
    <row r="311" spans="1:10" ht="21" x14ac:dyDescent="0.2">
      <c r="A311" s="3" t="s">
        <v>11</v>
      </c>
      <c r="B311" s="3" t="s">
        <v>145</v>
      </c>
      <c r="C311" s="5">
        <v>6</v>
      </c>
      <c r="D311" s="5">
        <v>6</v>
      </c>
      <c r="E311" s="7">
        <v>1</v>
      </c>
      <c r="F311" s="5">
        <v>2</v>
      </c>
      <c r="G311" t="s">
        <v>120</v>
      </c>
      <c r="H311" s="27">
        <v>2023</v>
      </c>
      <c r="I311" t="str">
        <f>VLOOKUP(A311,'Store Data'!$E:$F,2,0)</f>
        <v>Acura</v>
      </c>
      <c r="J311" t="str">
        <f>VLOOKUP(A311,'Store Data'!$A:$B,2,0)</f>
        <v>Arizona</v>
      </c>
    </row>
    <row r="312" spans="1:10" ht="21" x14ac:dyDescent="0.2">
      <c r="A312" s="3" t="s">
        <v>11</v>
      </c>
      <c r="B312" s="3" t="s">
        <v>143</v>
      </c>
      <c r="C312" s="5">
        <v>35</v>
      </c>
      <c r="D312" s="5">
        <v>31</v>
      </c>
      <c r="E312" s="7">
        <v>0.88570000000000004</v>
      </c>
      <c r="F312" s="5">
        <v>3</v>
      </c>
      <c r="G312" t="s">
        <v>120</v>
      </c>
      <c r="H312" s="27">
        <v>2023</v>
      </c>
      <c r="I312" t="str">
        <f>VLOOKUP(A312,'Store Data'!$E:$F,2,0)</f>
        <v>Acura</v>
      </c>
      <c r="J312" t="str">
        <f>VLOOKUP(A312,'Store Data'!$A:$B,2,0)</f>
        <v>Arizona</v>
      </c>
    </row>
    <row r="313" spans="1:10" ht="21" x14ac:dyDescent="0.2">
      <c r="A313" s="3" t="s">
        <v>16</v>
      </c>
      <c r="B313" s="3" t="s">
        <v>144</v>
      </c>
      <c r="C313" s="5">
        <v>10</v>
      </c>
      <c r="D313" s="5">
        <v>6</v>
      </c>
      <c r="E313" s="7">
        <v>0.6</v>
      </c>
      <c r="F313" s="5">
        <v>1</v>
      </c>
      <c r="G313" t="s">
        <v>120</v>
      </c>
      <c r="H313" s="27">
        <v>2023</v>
      </c>
      <c r="I313" t="str">
        <f>VLOOKUP(A313,'Store Data'!$E:$F,2,0)</f>
        <v>Acura</v>
      </c>
      <c r="J313" t="str">
        <f>VLOOKUP(A313,'Store Data'!$A:$B,2,0)</f>
        <v>Southern CA</v>
      </c>
    </row>
    <row r="314" spans="1:10" ht="21" x14ac:dyDescent="0.2">
      <c r="A314" s="3" t="s">
        <v>16</v>
      </c>
      <c r="B314" s="3" t="s">
        <v>145</v>
      </c>
      <c r="C314" s="5">
        <v>7</v>
      </c>
      <c r="D314" s="5">
        <v>5</v>
      </c>
      <c r="E314" s="7">
        <v>0.71419999999999995</v>
      </c>
      <c r="F314" s="5">
        <v>0</v>
      </c>
      <c r="G314" t="s">
        <v>120</v>
      </c>
      <c r="H314" s="27">
        <v>2023</v>
      </c>
      <c r="I314" t="str">
        <f>VLOOKUP(A314,'Store Data'!$E:$F,2,0)</f>
        <v>Acura</v>
      </c>
      <c r="J314" t="str">
        <f>VLOOKUP(A314,'Store Data'!$A:$B,2,0)</f>
        <v>Southern CA</v>
      </c>
    </row>
    <row r="315" spans="1:10" ht="21" x14ac:dyDescent="0.2">
      <c r="A315" s="3" t="s">
        <v>16</v>
      </c>
      <c r="B315" s="3" t="s">
        <v>143</v>
      </c>
      <c r="C315" s="5">
        <v>12</v>
      </c>
      <c r="D315" s="5">
        <v>10</v>
      </c>
      <c r="E315" s="7">
        <v>0.83330000000000004</v>
      </c>
      <c r="F315" s="5">
        <v>1</v>
      </c>
      <c r="G315" t="s">
        <v>120</v>
      </c>
      <c r="H315" s="27">
        <v>2023</v>
      </c>
      <c r="I315" t="str">
        <f>VLOOKUP(A315,'Store Data'!$E:$F,2,0)</f>
        <v>Acura</v>
      </c>
      <c r="J315" t="str">
        <f>VLOOKUP(A315,'Store Data'!$A:$B,2,0)</f>
        <v>Southern CA</v>
      </c>
    </row>
    <row r="316" spans="1:10" ht="21" x14ac:dyDescent="0.2">
      <c r="A316" s="3" t="s">
        <v>17</v>
      </c>
      <c r="B316" s="3" t="s">
        <v>144</v>
      </c>
      <c r="C316" s="5">
        <v>19</v>
      </c>
      <c r="D316" s="5">
        <v>10</v>
      </c>
      <c r="E316" s="7">
        <v>0.52629999999999999</v>
      </c>
      <c r="F316" s="5">
        <v>0</v>
      </c>
      <c r="G316" t="s">
        <v>120</v>
      </c>
      <c r="H316" s="27">
        <v>2023</v>
      </c>
      <c r="I316" t="str">
        <f>VLOOKUP(A316,'Store Data'!$E:$F,2,0)</f>
        <v>Audi</v>
      </c>
      <c r="J316" t="str">
        <f>VLOOKUP(A316,'Store Data'!$A:$B,2,0)</f>
        <v>Arizona</v>
      </c>
    </row>
    <row r="317" spans="1:10" ht="21" x14ac:dyDescent="0.2">
      <c r="A317" s="3" t="s">
        <v>17</v>
      </c>
      <c r="B317" s="3" t="s">
        <v>145</v>
      </c>
      <c r="C317" s="5">
        <v>11</v>
      </c>
      <c r="D317" s="5">
        <v>5</v>
      </c>
      <c r="E317" s="7">
        <v>0.45450000000000002</v>
      </c>
      <c r="F317" s="5">
        <v>0</v>
      </c>
      <c r="G317" t="s">
        <v>120</v>
      </c>
      <c r="H317" s="27">
        <v>2023</v>
      </c>
      <c r="I317" t="str">
        <f>VLOOKUP(A317,'Store Data'!$E:$F,2,0)</f>
        <v>Audi</v>
      </c>
      <c r="J317" t="str">
        <f>VLOOKUP(A317,'Store Data'!$A:$B,2,0)</f>
        <v>Arizona</v>
      </c>
    </row>
    <row r="318" spans="1:10" ht="21" x14ac:dyDescent="0.2">
      <c r="A318" s="3" t="s">
        <v>17</v>
      </c>
      <c r="B318" s="3" t="s">
        <v>143</v>
      </c>
      <c r="C318" s="5">
        <v>21</v>
      </c>
      <c r="D318" s="5">
        <v>20</v>
      </c>
      <c r="E318" s="7">
        <v>0.95230000000000004</v>
      </c>
      <c r="F318" s="5">
        <v>4</v>
      </c>
      <c r="G318" t="s">
        <v>120</v>
      </c>
      <c r="H318" s="27">
        <v>2023</v>
      </c>
      <c r="I318" t="str">
        <f>VLOOKUP(A318,'Store Data'!$E:$F,2,0)</f>
        <v>Audi</v>
      </c>
      <c r="J318" t="str">
        <f>VLOOKUP(A318,'Store Data'!$A:$B,2,0)</f>
        <v>Arizona</v>
      </c>
    </row>
    <row r="319" spans="1:10" ht="21" x14ac:dyDescent="0.2">
      <c r="A319" s="3" t="s">
        <v>18</v>
      </c>
      <c r="B319" s="3" t="s">
        <v>144</v>
      </c>
      <c r="C319" s="5">
        <v>10</v>
      </c>
      <c r="D319" s="5">
        <v>7</v>
      </c>
      <c r="E319" s="7">
        <v>0.7</v>
      </c>
      <c r="F319" s="5">
        <v>0</v>
      </c>
      <c r="G319" t="s">
        <v>120</v>
      </c>
      <c r="H319" s="27">
        <v>2023</v>
      </c>
      <c r="I319" t="str">
        <f>VLOOKUP(A319,'Store Data'!$E:$F,2,0)</f>
        <v>Audi</v>
      </c>
      <c r="J319" t="str">
        <f>VLOOKUP(A319,'Store Data'!$A:$B,2,0)</f>
        <v>Southern CA</v>
      </c>
    </row>
    <row r="320" spans="1:10" ht="21" x14ac:dyDescent="0.2">
      <c r="A320" s="3" t="s">
        <v>18</v>
      </c>
      <c r="B320" s="3" t="s">
        <v>145</v>
      </c>
      <c r="C320" s="5">
        <v>8</v>
      </c>
      <c r="D320" s="5">
        <v>4</v>
      </c>
      <c r="E320" s="7">
        <v>0.5</v>
      </c>
      <c r="F320" s="5">
        <v>0</v>
      </c>
      <c r="G320" t="s">
        <v>120</v>
      </c>
      <c r="H320" s="27">
        <v>2023</v>
      </c>
      <c r="I320" t="str">
        <f>VLOOKUP(A320,'Store Data'!$E:$F,2,0)</f>
        <v>Audi</v>
      </c>
      <c r="J320" t="str">
        <f>VLOOKUP(A320,'Store Data'!$A:$B,2,0)</f>
        <v>Southern CA</v>
      </c>
    </row>
    <row r="321" spans="1:10" ht="21" x14ac:dyDescent="0.2">
      <c r="A321" s="3" t="s">
        <v>18</v>
      </c>
      <c r="B321" s="3" t="s">
        <v>143</v>
      </c>
      <c r="C321" s="5">
        <v>13</v>
      </c>
      <c r="D321" s="5">
        <v>11</v>
      </c>
      <c r="E321" s="7">
        <v>0.84609999999999996</v>
      </c>
      <c r="F321" s="5">
        <v>0</v>
      </c>
      <c r="G321" t="s">
        <v>120</v>
      </c>
      <c r="H321" s="27">
        <v>2023</v>
      </c>
      <c r="I321" t="str">
        <f>VLOOKUP(A321,'Store Data'!$E:$F,2,0)</f>
        <v>Audi</v>
      </c>
      <c r="J321" t="str">
        <f>VLOOKUP(A321,'Store Data'!$A:$B,2,0)</f>
        <v>Southern CA</v>
      </c>
    </row>
    <row r="322" spans="1:10" ht="21" x14ac:dyDescent="0.2">
      <c r="A322" s="3" t="s">
        <v>19</v>
      </c>
      <c r="B322" s="3" t="s">
        <v>144</v>
      </c>
      <c r="C322" s="5">
        <v>12</v>
      </c>
      <c r="D322" s="5">
        <v>9</v>
      </c>
      <c r="E322" s="7">
        <v>0.75</v>
      </c>
      <c r="F322" s="5">
        <v>0</v>
      </c>
      <c r="G322" t="s">
        <v>120</v>
      </c>
      <c r="H322" s="27">
        <v>2023</v>
      </c>
      <c r="I322" t="str">
        <f>VLOOKUP(A322,'Store Data'!$E:$F,2,0)</f>
        <v>Audi</v>
      </c>
      <c r="J322" t="str">
        <f>VLOOKUP(A322,'Store Data'!$A:$B,2,0)</f>
        <v>Orange County</v>
      </c>
    </row>
    <row r="323" spans="1:10" ht="21" x14ac:dyDescent="0.2">
      <c r="A323" s="3" t="s">
        <v>19</v>
      </c>
      <c r="B323" s="3" t="s">
        <v>145</v>
      </c>
      <c r="C323" s="5">
        <v>3</v>
      </c>
      <c r="D323" s="5">
        <v>2</v>
      </c>
      <c r="E323" s="7">
        <v>0.66659999999999997</v>
      </c>
      <c r="F323" s="5">
        <v>0</v>
      </c>
      <c r="G323" t="s">
        <v>120</v>
      </c>
      <c r="H323" s="27">
        <v>2023</v>
      </c>
      <c r="I323" t="str">
        <f>VLOOKUP(A323,'Store Data'!$E:$F,2,0)</f>
        <v>Audi</v>
      </c>
      <c r="J323" t="str">
        <f>VLOOKUP(A323,'Store Data'!$A:$B,2,0)</f>
        <v>Orange County</v>
      </c>
    </row>
    <row r="324" spans="1:10" ht="21" x14ac:dyDescent="0.2">
      <c r="A324" s="3" t="s">
        <v>19</v>
      </c>
      <c r="B324" s="3" t="s">
        <v>143</v>
      </c>
      <c r="C324" s="5">
        <v>16</v>
      </c>
      <c r="D324" s="5">
        <v>14</v>
      </c>
      <c r="E324" s="7">
        <v>0.875</v>
      </c>
      <c r="F324" s="5">
        <v>2</v>
      </c>
      <c r="G324" t="s">
        <v>120</v>
      </c>
      <c r="H324" s="27">
        <v>2023</v>
      </c>
      <c r="I324" t="str">
        <f>VLOOKUP(A324,'Store Data'!$E:$F,2,0)</f>
        <v>Audi</v>
      </c>
      <c r="J324" t="str">
        <f>VLOOKUP(A324,'Store Data'!$A:$B,2,0)</f>
        <v>Orange County</v>
      </c>
    </row>
    <row r="325" spans="1:10" ht="21" x14ac:dyDescent="0.2">
      <c r="A325" s="3" t="s">
        <v>20</v>
      </c>
      <c r="B325" s="3" t="s">
        <v>144</v>
      </c>
      <c r="C325" s="5">
        <v>29</v>
      </c>
      <c r="D325" s="5">
        <v>24</v>
      </c>
      <c r="E325" s="7">
        <v>0.82750000000000001</v>
      </c>
      <c r="F325" s="5">
        <v>4</v>
      </c>
      <c r="G325" t="s">
        <v>120</v>
      </c>
      <c r="H325" s="27">
        <v>2023</v>
      </c>
      <c r="I325" t="str">
        <f>VLOOKUP(A325,'Store Data'!$E:$F,2,0)</f>
        <v>Audi</v>
      </c>
      <c r="J325" t="str">
        <f>VLOOKUP(A325,'Store Data'!$A:$B,2,0)</f>
        <v>Arizona</v>
      </c>
    </row>
    <row r="326" spans="1:10" ht="21" x14ac:dyDescent="0.2">
      <c r="A326" s="3" t="s">
        <v>20</v>
      </c>
      <c r="B326" s="3" t="s">
        <v>145</v>
      </c>
      <c r="C326" s="5">
        <v>22</v>
      </c>
      <c r="D326" s="5">
        <v>14</v>
      </c>
      <c r="E326" s="7">
        <v>0.63629999999999998</v>
      </c>
      <c r="F326" s="5">
        <v>1</v>
      </c>
      <c r="G326" t="s">
        <v>120</v>
      </c>
      <c r="H326" s="27">
        <v>2023</v>
      </c>
      <c r="I326" t="str">
        <f>VLOOKUP(A326,'Store Data'!$E:$F,2,0)</f>
        <v>Audi</v>
      </c>
      <c r="J326" t="str">
        <f>VLOOKUP(A326,'Store Data'!$A:$B,2,0)</f>
        <v>Arizona</v>
      </c>
    </row>
    <row r="327" spans="1:10" ht="21" x14ac:dyDescent="0.2">
      <c r="A327" s="3" t="s">
        <v>20</v>
      </c>
      <c r="B327" s="3" t="s">
        <v>143</v>
      </c>
      <c r="C327" s="5">
        <v>12</v>
      </c>
      <c r="D327" s="5">
        <v>9</v>
      </c>
      <c r="E327" s="7">
        <v>0.75</v>
      </c>
      <c r="F327" s="5">
        <v>1</v>
      </c>
      <c r="G327" t="s">
        <v>120</v>
      </c>
      <c r="H327" s="27">
        <v>2023</v>
      </c>
      <c r="I327" t="str">
        <f>VLOOKUP(A327,'Store Data'!$E:$F,2,0)</f>
        <v>Audi</v>
      </c>
      <c r="J327" t="str">
        <f>VLOOKUP(A327,'Store Data'!$A:$B,2,0)</f>
        <v>Arizona</v>
      </c>
    </row>
    <row r="328" spans="1:10" ht="21" x14ac:dyDescent="0.2">
      <c r="A328" s="3" t="s">
        <v>21</v>
      </c>
      <c r="B328" s="3" t="s">
        <v>144</v>
      </c>
      <c r="C328" s="5">
        <v>20</v>
      </c>
      <c r="D328" s="5">
        <v>16</v>
      </c>
      <c r="E328" s="7">
        <v>0.8</v>
      </c>
      <c r="F328" s="5">
        <v>3</v>
      </c>
      <c r="G328" t="s">
        <v>120</v>
      </c>
      <c r="H328" s="27">
        <v>2023</v>
      </c>
      <c r="I328" t="str">
        <f>VLOOKUP(A328,'Store Data'!$E:$F,2,0)</f>
        <v>Audi</v>
      </c>
      <c r="J328" t="str">
        <f>VLOOKUP(A328,'Store Data'!$A:$B,2,0)</f>
        <v>Orange County</v>
      </c>
    </row>
    <row r="329" spans="1:10" ht="21" x14ac:dyDescent="0.2">
      <c r="A329" s="3" t="s">
        <v>21</v>
      </c>
      <c r="B329" s="3" t="s">
        <v>145</v>
      </c>
      <c r="C329" s="5">
        <v>10</v>
      </c>
      <c r="D329" s="5">
        <v>8</v>
      </c>
      <c r="E329" s="7">
        <v>0.8</v>
      </c>
      <c r="F329" s="5">
        <v>0</v>
      </c>
      <c r="G329" t="s">
        <v>120</v>
      </c>
      <c r="H329" s="27">
        <v>2023</v>
      </c>
      <c r="I329" t="str">
        <f>VLOOKUP(A329,'Store Data'!$E:$F,2,0)</f>
        <v>Audi</v>
      </c>
      <c r="J329" t="str">
        <f>VLOOKUP(A329,'Store Data'!$A:$B,2,0)</f>
        <v>Orange County</v>
      </c>
    </row>
    <row r="330" spans="1:10" ht="21" x14ac:dyDescent="0.2">
      <c r="A330" s="3" t="s">
        <v>21</v>
      </c>
      <c r="B330" s="3" t="s">
        <v>143</v>
      </c>
      <c r="C330" s="5">
        <v>26</v>
      </c>
      <c r="D330" s="5">
        <v>22</v>
      </c>
      <c r="E330" s="7">
        <v>0.84609999999999996</v>
      </c>
      <c r="F330" s="5">
        <v>3</v>
      </c>
      <c r="G330" t="s">
        <v>120</v>
      </c>
      <c r="H330" s="27">
        <v>2023</v>
      </c>
      <c r="I330" t="str">
        <f>VLOOKUP(A330,'Store Data'!$E:$F,2,0)</f>
        <v>Audi</v>
      </c>
      <c r="J330" t="str">
        <f>VLOOKUP(A330,'Store Data'!$A:$B,2,0)</f>
        <v>Orange County</v>
      </c>
    </row>
    <row r="331" spans="1:10" ht="21" x14ac:dyDescent="0.2">
      <c r="A331" s="3" t="s">
        <v>110</v>
      </c>
      <c r="B331" s="3" t="s">
        <v>144</v>
      </c>
      <c r="C331" s="5">
        <v>53</v>
      </c>
      <c r="D331" s="5">
        <v>37</v>
      </c>
      <c r="E331" s="7">
        <v>0.69810000000000005</v>
      </c>
      <c r="F331" s="5">
        <v>15</v>
      </c>
      <c r="G331" t="s">
        <v>120</v>
      </c>
      <c r="H331" s="27">
        <v>2023</v>
      </c>
      <c r="I331" t="str">
        <f>VLOOKUP(A331,'Store Data'!$E:$F,2,0)</f>
        <v>Audi</v>
      </c>
      <c r="J331" t="str">
        <f>VLOOKUP(A331,'Store Data'!$A:$B,2,0)</f>
        <v>Northern CA</v>
      </c>
    </row>
    <row r="332" spans="1:10" ht="21" x14ac:dyDescent="0.2">
      <c r="A332" s="3" t="s">
        <v>110</v>
      </c>
      <c r="B332" s="3" t="s">
        <v>145</v>
      </c>
      <c r="C332" s="5">
        <v>35</v>
      </c>
      <c r="D332" s="5">
        <v>19</v>
      </c>
      <c r="E332" s="7">
        <v>0.54279999999999995</v>
      </c>
      <c r="F332" s="5">
        <v>3</v>
      </c>
      <c r="G332" t="s">
        <v>120</v>
      </c>
      <c r="H332" s="27">
        <v>2023</v>
      </c>
      <c r="I332" t="str">
        <f>VLOOKUP(A332,'Store Data'!$E:$F,2,0)</f>
        <v>Audi</v>
      </c>
      <c r="J332" t="str">
        <f>VLOOKUP(A332,'Store Data'!$A:$B,2,0)</f>
        <v>Northern CA</v>
      </c>
    </row>
    <row r="333" spans="1:10" ht="21" x14ac:dyDescent="0.2">
      <c r="A333" s="3" t="s">
        <v>110</v>
      </c>
      <c r="B333" s="3" t="s">
        <v>143</v>
      </c>
      <c r="C333" s="5">
        <v>70</v>
      </c>
      <c r="D333" s="5">
        <v>62</v>
      </c>
      <c r="E333" s="7">
        <v>0.88570000000000004</v>
      </c>
      <c r="F333" s="5">
        <v>5</v>
      </c>
      <c r="G333" t="s">
        <v>120</v>
      </c>
      <c r="H333" s="27">
        <v>2023</v>
      </c>
      <c r="I333" t="str">
        <f>VLOOKUP(A333,'Store Data'!$E:$F,2,0)</f>
        <v>Audi</v>
      </c>
      <c r="J333" t="str">
        <f>VLOOKUP(A333,'Store Data'!$A:$B,2,0)</f>
        <v>Northern CA</v>
      </c>
    </row>
    <row r="334" spans="1:10" ht="21" x14ac:dyDescent="0.2">
      <c r="A334" s="3" t="s">
        <v>22</v>
      </c>
      <c r="B334" s="3" t="s">
        <v>144</v>
      </c>
      <c r="C334" s="5">
        <v>72</v>
      </c>
      <c r="D334" s="5">
        <v>51</v>
      </c>
      <c r="E334" s="7">
        <v>0.70830000000000004</v>
      </c>
      <c r="F334" s="5">
        <v>7</v>
      </c>
      <c r="G334" t="s">
        <v>120</v>
      </c>
      <c r="H334" s="27">
        <v>2023</v>
      </c>
      <c r="I334" t="str">
        <f>VLOOKUP(A334,'Store Data'!$E:$F,2,0)</f>
        <v>BMW</v>
      </c>
      <c r="J334" t="str">
        <f>VLOOKUP(A334,'Store Data'!$A:$B,2,0)</f>
        <v>Arizona</v>
      </c>
    </row>
    <row r="335" spans="1:10" ht="21" x14ac:dyDescent="0.2">
      <c r="A335" s="3" t="s">
        <v>22</v>
      </c>
      <c r="B335" s="3" t="s">
        <v>145</v>
      </c>
      <c r="C335" s="5">
        <v>53</v>
      </c>
      <c r="D335" s="5">
        <v>28</v>
      </c>
      <c r="E335" s="7">
        <v>0.52829999999999999</v>
      </c>
      <c r="F335" s="5">
        <v>3</v>
      </c>
      <c r="G335" t="s">
        <v>120</v>
      </c>
      <c r="H335" s="27">
        <v>2023</v>
      </c>
      <c r="I335" t="str">
        <f>VLOOKUP(A335,'Store Data'!$E:$F,2,0)</f>
        <v>BMW</v>
      </c>
      <c r="J335" t="str">
        <f>VLOOKUP(A335,'Store Data'!$A:$B,2,0)</f>
        <v>Arizona</v>
      </c>
    </row>
    <row r="336" spans="1:10" ht="21" x14ac:dyDescent="0.2">
      <c r="A336" s="3" t="s">
        <v>22</v>
      </c>
      <c r="B336" s="3" t="s">
        <v>143</v>
      </c>
      <c r="C336" s="5">
        <v>98</v>
      </c>
      <c r="D336" s="5">
        <v>85</v>
      </c>
      <c r="E336" s="7">
        <v>0.86729999999999996</v>
      </c>
      <c r="F336" s="5">
        <v>12</v>
      </c>
      <c r="G336" t="s">
        <v>120</v>
      </c>
      <c r="H336" s="27">
        <v>2023</v>
      </c>
      <c r="I336" t="str">
        <f>VLOOKUP(A336,'Store Data'!$E:$F,2,0)</f>
        <v>BMW</v>
      </c>
      <c r="J336" t="str">
        <f>VLOOKUP(A336,'Store Data'!$A:$B,2,0)</f>
        <v>Arizona</v>
      </c>
    </row>
    <row r="337" spans="1:10" ht="21" x14ac:dyDescent="0.2">
      <c r="A337" s="3" t="s">
        <v>23</v>
      </c>
      <c r="B337" s="3" t="s">
        <v>144</v>
      </c>
      <c r="C337" s="5">
        <v>55</v>
      </c>
      <c r="D337" s="5">
        <v>43</v>
      </c>
      <c r="E337" s="7">
        <v>0.78180000000000005</v>
      </c>
      <c r="F337" s="5">
        <v>0</v>
      </c>
      <c r="G337" t="s">
        <v>120</v>
      </c>
      <c r="H337" s="27">
        <v>2023</v>
      </c>
      <c r="I337" t="str">
        <f>VLOOKUP(A337,'Store Data'!$E:$F,2,0)</f>
        <v>BMW</v>
      </c>
      <c r="J337" t="str">
        <f>VLOOKUP(A337,'Store Data'!$A:$B,2,0)</f>
        <v>Texas</v>
      </c>
    </row>
    <row r="338" spans="1:10" ht="21" x14ac:dyDescent="0.2">
      <c r="A338" s="3" t="s">
        <v>23</v>
      </c>
      <c r="B338" s="3" t="s">
        <v>145</v>
      </c>
      <c r="C338" s="5">
        <v>74</v>
      </c>
      <c r="D338" s="5">
        <v>57</v>
      </c>
      <c r="E338" s="7">
        <v>0.7702</v>
      </c>
      <c r="F338" s="5">
        <v>0</v>
      </c>
      <c r="G338" t="s">
        <v>120</v>
      </c>
      <c r="H338" s="27">
        <v>2023</v>
      </c>
      <c r="I338" t="str">
        <f>VLOOKUP(A338,'Store Data'!$E:$F,2,0)</f>
        <v>BMW</v>
      </c>
      <c r="J338" t="str">
        <f>VLOOKUP(A338,'Store Data'!$A:$B,2,0)</f>
        <v>Texas</v>
      </c>
    </row>
    <row r="339" spans="1:10" ht="21" x14ac:dyDescent="0.2">
      <c r="A339" s="3" t="s">
        <v>23</v>
      </c>
      <c r="B339" s="3" t="s">
        <v>143</v>
      </c>
      <c r="C339" s="5">
        <v>32</v>
      </c>
      <c r="D339" s="5">
        <v>32</v>
      </c>
      <c r="E339" s="7">
        <v>1</v>
      </c>
      <c r="F339" s="5">
        <v>0</v>
      </c>
      <c r="G339" t="s">
        <v>120</v>
      </c>
      <c r="H339" s="27">
        <v>2023</v>
      </c>
      <c r="I339" t="str">
        <f>VLOOKUP(A339,'Store Data'!$E:$F,2,0)</f>
        <v>BMW</v>
      </c>
      <c r="J339" t="str">
        <f>VLOOKUP(A339,'Store Data'!$A:$B,2,0)</f>
        <v>Texas</v>
      </c>
    </row>
    <row r="340" spans="1:10" ht="21" x14ac:dyDescent="0.2">
      <c r="A340" s="3" t="s">
        <v>24</v>
      </c>
      <c r="B340" s="3" t="s">
        <v>144</v>
      </c>
      <c r="C340" s="5">
        <v>17</v>
      </c>
      <c r="D340" s="5">
        <v>14</v>
      </c>
      <c r="E340" s="7">
        <v>0.82350000000000001</v>
      </c>
      <c r="F340" s="5">
        <v>3</v>
      </c>
      <c r="G340" t="s">
        <v>120</v>
      </c>
      <c r="H340" s="27">
        <v>2023</v>
      </c>
      <c r="I340" t="str">
        <f>VLOOKUP(A340,'Store Data'!$E:$F,2,0)</f>
        <v>BMW</v>
      </c>
      <c r="J340" t="str">
        <f>VLOOKUP(A340,'Store Data'!$A:$B,2,0)</f>
        <v>Southern CA</v>
      </c>
    </row>
    <row r="341" spans="1:10" ht="21" x14ac:dyDescent="0.2">
      <c r="A341" s="3" t="s">
        <v>24</v>
      </c>
      <c r="B341" s="3" t="s">
        <v>145</v>
      </c>
      <c r="C341" s="5">
        <v>7</v>
      </c>
      <c r="D341" s="5">
        <v>5</v>
      </c>
      <c r="E341" s="7">
        <v>0.71419999999999995</v>
      </c>
      <c r="F341" s="5">
        <v>0</v>
      </c>
      <c r="G341" t="s">
        <v>120</v>
      </c>
      <c r="H341" s="27">
        <v>2023</v>
      </c>
      <c r="I341" t="str">
        <f>VLOOKUP(A341,'Store Data'!$E:$F,2,0)</f>
        <v>BMW</v>
      </c>
      <c r="J341" t="str">
        <f>VLOOKUP(A341,'Store Data'!$A:$B,2,0)</f>
        <v>Southern CA</v>
      </c>
    </row>
    <row r="342" spans="1:10" ht="21" x14ac:dyDescent="0.2">
      <c r="A342" s="3" t="s">
        <v>24</v>
      </c>
      <c r="B342" s="3" t="s">
        <v>143</v>
      </c>
      <c r="C342" s="5">
        <v>23</v>
      </c>
      <c r="D342" s="5">
        <v>20</v>
      </c>
      <c r="E342" s="7">
        <v>0.86950000000000005</v>
      </c>
      <c r="F342" s="5">
        <v>1</v>
      </c>
      <c r="G342" t="s">
        <v>120</v>
      </c>
      <c r="H342" s="27">
        <v>2023</v>
      </c>
      <c r="I342" t="str">
        <f>VLOOKUP(A342,'Store Data'!$E:$F,2,0)</f>
        <v>BMW</v>
      </c>
      <c r="J342" t="str">
        <f>VLOOKUP(A342,'Store Data'!$A:$B,2,0)</f>
        <v>Southern CA</v>
      </c>
    </row>
    <row r="343" spans="1:10" ht="21" x14ac:dyDescent="0.2">
      <c r="A343" s="3" t="s">
        <v>25</v>
      </c>
      <c r="B343" s="3" t="s">
        <v>144</v>
      </c>
      <c r="C343" s="5">
        <v>52</v>
      </c>
      <c r="D343" s="5">
        <v>35</v>
      </c>
      <c r="E343" s="7">
        <v>0.67300000000000004</v>
      </c>
      <c r="F343" s="5">
        <v>5</v>
      </c>
      <c r="G343" t="s">
        <v>120</v>
      </c>
      <c r="H343" s="27">
        <v>2023</v>
      </c>
      <c r="I343" t="str">
        <f>VLOOKUP(A343,'Store Data'!$E:$F,2,0)</f>
        <v>BMW</v>
      </c>
      <c r="J343" t="str">
        <f>VLOOKUP(A343,'Store Data'!$A:$B,2,0)</f>
        <v>Orange County</v>
      </c>
    </row>
    <row r="344" spans="1:10" ht="21" x14ac:dyDescent="0.2">
      <c r="A344" s="3" t="s">
        <v>25</v>
      </c>
      <c r="B344" s="3" t="s">
        <v>145</v>
      </c>
      <c r="C344" s="5">
        <v>9</v>
      </c>
      <c r="D344" s="5">
        <v>5</v>
      </c>
      <c r="E344" s="7">
        <v>0.55549999999999999</v>
      </c>
      <c r="F344" s="5">
        <v>0</v>
      </c>
      <c r="G344" t="s">
        <v>120</v>
      </c>
      <c r="H344" s="27">
        <v>2023</v>
      </c>
      <c r="I344" t="str">
        <f>VLOOKUP(A344,'Store Data'!$E:$F,2,0)</f>
        <v>BMW</v>
      </c>
      <c r="J344" t="str">
        <f>VLOOKUP(A344,'Store Data'!$A:$B,2,0)</f>
        <v>Orange County</v>
      </c>
    </row>
    <row r="345" spans="1:10" ht="21" x14ac:dyDescent="0.2">
      <c r="A345" s="3" t="s">
        <v>25</v>
      </c>
      <c r="B345" s="3" t="s">
        <v>143</v>
      </c>
      <c r="C345" s="5">
        <v>53</v>
      </c>
      <c r="D345" s="5">
        <v>48</v>
      </c>
      <c r="E345" s="7">
        <v>0.90559999999999996</v>
      </c>
      <c r="F345" s="5">
        <v>9</v>
      </c>
      <c r="G345" t="s">
        <v>120</v>
      </c>
      <c r="H345" s="27">
        <v>2023</v>
      </c>
      <c r="I345" t="str">
        <f>VLOOKUP(A345,'Store Data'!$E:$F,2,0)</f>
        <v>BMW</v>
      </c>
      <c r="J345" t="str">
        <f>VLOOKUP(A345,'Store Data'!$A:$B,2,0)</f>
        <v>Orange County</v>
      </c>
    </row>
    <row r="346" spans="1:10" ht="21" x14ac:dyDescent="0.2">
      <c r="A346" s="3" t="s">
        <v>26</v>
      </c>
      <c r="B346" s="3" t="s">
        <v>144</v>
      </c>
      <c r="C346" s="5">
        <v>43</v>
      </c>
      <c r="D346" s="5">
        <v>37</v>
      </c>
      <c r="E346" s="7">
        <v>0.86040000000000005</v>
      </c>
      <c r="F346" s="5">
        <v>3</v>
      </c>
      <c r="G346" t="s">
        <v>120</v>
      </c>
      <c r="H346" s="27">
        <v>2023</v>
      </c>
      <c r="I346" t="str">
        <f>VLOOKUP(A346,'Store Data'!$E:$F,2,0)</f>
        <v>BMW</v>
      </c>
      <c r="J346" t="str">
        <f>VLOOKUP(A346,'Store Data'!$A:$B,2,0)</f>
        <v>Southern CA</v>
      </c>
    </row>
    <row r="347" spans="1:10" ht="21" x14ac:dyDescent="0.2">
      <c r="A347" s="3" t="s">
        <v>26</v>
      </c>
      <c r="B347" s="3" t="s">
        <v>145</v>
      </c>
      <c r="C347" s="5">
        <v>53</v>
      </c>
      <c r="D347" s="5">
        <v>47</v>
      </c>
      <c r="E347" s="7">
        <v>0.88670000000000004</v>
      </c>
      <c r="F347" s="5">
        <v>8</v>
      </c>
      <c r="G347" t="s">
        <v>120</v>
      </c>
      <c r="H347" s="27">
        <v>2023</v>
      </c>
      <c r="I347" t="str">
        <f>VLOOKUP(A347,'Store Data'!$E:$F,2,0)</f>
        <v>BMW</v>
      </c>
      <c r="J347" t="str">
        <f>VLOOKUP(A347,'Store Data'!$A:$B,2,0)</f>
        <v>Southern CA</v>
      </c>
    </row>
    <row r="348" spans="1:10" ht="21" x14ac:dyDescent="0.2">
      <c r="A348" s="3" t="s">
        <v>26</v>
      </c>
      <c r="B348" s="3" t="s">
        <v>143</v>
      </c>
      <c r="C348" s="5">
        <v>75</v>
      </c>
      <c r="D348" s="5">
        <v>65</v>
      </c>
      <c r="E348" s="7">
        <v>0.86660000000000004</v>
      </c>
      <c r="F348" s="5">
        <v>5</v>
      </c>
      <c r="G348" t="s">
        <v>120</v>
      </c>
      <c r="H348" s="27">
        <v>2023</v>
      </c>
      <c r="I348" t="str">
        <f>VLOOKUP(A348,'Store Data'!$E:$F,2,0)</f>
        <v>BMW</v>
      </c>
      <c r="J348" t="str">
        <f>VLOOKUP(A348,'Store Data'!$A:$B,2,0)</f>
        <v>Southern CA</v>
      </c>
    </row>
    <row r="349" spans="1:10" ht="21" x14ac:dyDescent="0.2">
      <c r="A349" s="3" t="s">
        <v>27</v>
      </c>
      <c r="B349" s="3" t="s">
        <v>144</v>
      </c>
      <c r="C349" s="5">
        <v>111</v>
      </c>
      <c r="D349" s="5">
        <v>90</v>
      </c>
      <c r="E349" s="7">
        <v>0.81079999999999997</v>
      </c>
      <c r="F349" s="5">
        <v>10</v>
      </c>
      <c r="G349" t="s">
        <v>120</v>
      </c>
      <c r="H349" s="27">
        <v>2023</v>
      </c>
      <c r="I349" t="str">
        <f>VLOOKUP(A349,'Store Data'!$E:$F,2,0)</f>
        <v>Honda</v>
      </c>
      <c r="J349" t="str">
        <f>VLOOKUP(A349,'Store Data'!$A:$B,2,0)</f>
        <v>Northern CA</v>
      </c>
    </row>
    <row r="350" spans="1:10" ht="21" x14ac:dyDescent="0.2">
      <c r="A350" s="3" t="s">
        <v>27</v>
      </c>
      <c r="B350" s="3" t="s">
        <v>145</v>
      </c>
      <c r="C350" s="5">
        <v>23</v>
      </c>
      <c r="D350" s="5">
        <v>20</v>
      </c>
      <c r="E350" s="7">
        <v>0.86950000000000005</v>
      </c>
      <c r="F350" s="5">
        <v>4</v>
      </c>
      <c r="G350" t="s">
        <v>120</v>
      </c>
      <c r="H350" s="27">
        <v>2023</v>
      </c>
      <c r="I350" t="str">
        <f>VLOOKUP(A350,'Store Data'!$E:$F,2,0)</f>
        <v>Honda</v>
      </c>
      <c r="J350" t="str">
        <f>VLOOKUP(A350,'Store Data'!$A:$B,2,0)</f>
        <v>Northern CA</v>
      </c>
    </row>
    <row r="351" spans="1:10" ht="21" x14ac:dyDescent="0.2">
      <c r="A351" s="3" t="s">
        <v>27</v>
      </c>
      <c r="B351" s="3" t="s">
        <v>143</v>
      </c>
      <c r="C351" s="5">
        <v>125</v>
      </c>
      <c r="D351" s="5">
        <v>106</v>
      </c>
      <c r="E351" s="7">
        <v>0.84799999999999998</v>
      </c>
      <c r="F351" s="5">
        <v>9</v>
      </c>
      <c r="G351" t="s">
        <v>120</v>
      </c>
      <c r="H351" s="27">
        <v>2023</v>
      </c>
      <c r="I351" t="str">
        <f>VLOOKUP(A351,'Store Data'!$E:$F,2,0)</f>
        <v>Honda</v>
      </c>
      <c r="J351" t="str">
        <f>VLOOKUP(A351,'Store Data'!$A:$B,2,0)</f>
        <v>Northern CA</v>
      </c>
    </row>
    <row r="352" spans="1:10" ht="21" x14ac:dyDescent="0.2">
      <c r="A352" s="3" t="s">
        <v>28</v>
      </c>
      <c r="B352" s="3" t="s">
        <v>144</v>
      </c>
      <c r="C352" s="5">
        <v>96</v>
      </c>
      <c r="D352" s="5">
        <v>54</v>
      </c>
      <c r="E352" s="7">
        <v>0.5625</v>
      </c>
      <c r="F352" s="5">
        <v>4</v>
      </c>
      <c r="G352" t="s">
        <v>120</v>
      </c>
      <c r="H352" s="27">
        <v>2023</v>
      </c>
      <c r="I352" t="str">
        <f>VLOOKUP(A352,'Store Data'!$E:$F,2,0)</f>
        <v>BMW</v>
      </c>
      <c r="J352" t="str">
        <f>VLOOKUP(A352,'Store Data'!$A:$B,2,0)</f>
        <v>Orange County</v>
      </c>
    </row>
    <row r="353" spans="1:10" ht="21" x14ac:dyDescent="0.2">
      <c r="A353" s="3" t="s">
        <v>28</v>
      </c>
      <c r="B353" s="3" t="s">
        <v>145</v>
      </c>
      <c r="C353" s="5">
        <v>37</v>
      </c>
      <c r="D353" s="5">
        <v>16</v>
      </c>
      <c r="E353" s="7">
        <v>0.43240000000000001</v>
      </c>
      <c r="F353" s="5">
        <v>5</v>
      </c>
      <c r="G353" t="s">
        <v>120</v>
      </c>
      <c r="H353" s="27">
        <v>2023</v>
      </c>
      <c r="I353" t="str">
        <f>VLOOKUP(A353,'Store Data'!$E:$F,2,0)</f>
        <v>BMW</v>
      </c>
      <c r="J353" t="str">
        <f>VLOOKUP(A353,'Store Data'!$A:$B,2,0)</f>
        <v>Orange County</v>
      </c>
    </row>
    <row r="354" spans="1:10" ht="21" x14ac:dyDescent="0.2">
      <c r="A354" s="3" t="s">
        <v>28</v>
      </c>
      <c r="B354" s="3" t="s">
        <v>143</v>
      </c>
      <c r="C354" s="5">
        <v>67</v>
      </c>
      <c r="D354" s="5">
        <v>56</v>
      </c>
      <c r="E354" s="7">
        <v>0.83579999999999999</v>
      </c>
      <c r="F354" s="5">
        <v>4</v>
      </c>
      <c r="G354" t="s">
        <v>120</v>
      </c>
      <c r="H354" s="27">
        <v>2023</v>
      </c>
      <c r="I354" t="str">
        <f>VLOOKUP(A354,'Store Data'!$E:$F,2,0)</f>
        <v>BMW</v>
      </c>
      <c r="J354" t="str">
        <f>VLOOKUP(A354,'Store Data'!$A:$B,2,0)</f>
        <v>Orange County</v>
      </c>
    </row>
    <row r="355" spans="1:10" ht="21" x14ac:dyDescent="0.2">
      <c r="A355" s="3" t="s">
        <v>29</v>
      </c>
      <c r="B355" s="3" t="s">
        <v>144</v>
      </c>
      <c r="C355" s="5">
        <v>7</v>
      </c>
      <c r="D355" s="5">
        <v>5</v>
      </c>
      <c r="E355" s="7">
        <v>0.71419999999999995</v>
      </c>
      <c r="F355" s="5">
        <v>1</v>
      </c>
      <c r="G355" t="s">
        <v>120</v>
      </c>
      <c r="H355" s="27">
        <v>2023</v>
      </c>
      <c r="I355" t="str">
        <f>VLOOKUP(A355,'Store Data'!$E:$F,2,0)</f>
        <v>MINI</v>
      </c>
      <c r="J355" t="str">
        <f>VLOOKUP(A355,'Store Data'!$A:$B,2,0)</f>
        <v>Orange County</v>
      </c>
    </row>
    <row r="356" spans="1:10" ht="21" x14ac:dyDescent="0.2">
      <c r="A356" s="3" t="s">
        <v>29</v>
      </c>
      <c r="B356" s="3" t="s">
        <v>145</v>
      </c>
      <c r="C356" s="5">
        <v>4</v>
      </c>
      <c r="D356" s="5">
        <v>3</v>
      </c>
      <c r="E356" s="7">
        <v>0.75</v>
      </c>
      <c r="F356" s="5">
        <v>0</v>
      </c>
      <c r="G356" t="s">
        <v>120</v>
      </c>
      <c r="H356" s="27">
        <v>2023</v>
      </c>
      <c r="I356" t="str">
        <f>VLOOKUP(A356,'Store Data'!$E:$F,2,0)</f>
        <v>MINI</v>
      </c>
      <c r="J356" t="str">
        <f>VLOOKUP(A356,'Store Data'!$A:$B,2,0)</f>
        <v>Orange County</v>
      </c>
    </row>
    <row r="357" spans="1:10" ht="21" x14ac:dyDescent="0.2">
      <c r="A357" s="3" t="s">
        <v>29</v>
      </c>
      <c r="B357" s="3" t="s">
        <v>143</v>
      </c>
      <c r="C357" s="5">
        <v>13</v>
      </c>
      <c r="D357" s="5">
        <v>12</v>
      </c>
      <c r="E357" s="7">
        <v>0.92300000000000004</v>
      </c>
      <c r="F357" s="5">
        <v>1</v>
      </c>
      <c r="G357" t="s">
        <v>120</v>
      </c>
      <c r="H357" s="27">
        <v>2023</v>
      </c>
      <c r="I357" t="str">
        <f>VLOOKUP(A357,'Store Data'!$E:$F,2,0)</f>
        <v>MINI</v>
      </c>
      <c r="J357" t="str">
        <f>VLOOKUP(A357,'Store Data'!$A:$B,2,0)</f>
        <v>Orange County</v>
      </c>
    </row>
    <row r="358" spans="1:10" ht="21" x14ac:dyDescent="0.2">
      <c r="A358" s="3" t="s">
        <v>30</v>
      </c>
      <c r="B358" s="3" t="s">
        <v>144</v>
      </c>
      <c r="C358" s="5">
        <v>20</v>
      </c>
      <c r="D358" s="5">
        <v>16</v>
      </c>
      <c r="E358" s="7">
        <v>0.8</v>
      </c>
      <c r="F358" s="5">
        <v>3</v>
      </c>
      <c r="G358" t="s">
        <v>120</v>
      </c>
      <c r="H358" s="27">
        <v>2023</v>
      </c>
      <c r="I358" t="str">
        <f>VLOOKUP(A358,'Store Data'!$E:$F,2,0)</f>
        <v>Genesis</v>
      </c>
      <c r="J358" t="str">
        <f>VLOOKUP(A358,'Store Data'!$A:$B,2,0)</f>
        <v>Texas</v>
      </c>
    </row>
    <row r="359" spans="1:10" ht="21" x14ac:dyDescent="0.2">
      <c r="A359" s="3" t="s">
        <v>30</v>
      </c>
      <c r="B359" s="3" t="s">
        <v>145</v>
      </c>
      <c r="C359" s="5">
        <v>4</v>
      </c>
      <c r="D359" s="5">
        <v>3</v>
      </c>
      <c r="E359" s="7">
        <v>0.75</v>
      </c>
      <c r="F359" s="5">
        <v>0</v>
      </c>
      <c r="G359" t="s">
        <v>120</v>
      </c>
      <c r="H359" s="27">
        <v>2023</v>
      </c>
      <c r="I359" t="str">
        <f>VLOOKUP(A359,'Store Data'!$E:$F,2,0)</f>
        <v>Genesis</v>
      </c>
      <c r="J359" t="str">
        <f>VLOOKUP(A359,'Store Data'!$A:$B,2,0)</f>
        <v>Texas</v>
      </c>
    </row>
    <row r="360" spans="1:10" ht="21" x14ac:dyDescent="0.2">
      <c r="A360" s="3" t="s">
        <v>30</v>
      </c>
      <c r="B360" s="3" t="s">
        <v>143</v>
      </c>
      <c r="C360" s="5">
        <v>10</v>
      </c>
      <c r="D360" s="5">
        <v>6</v>
      </c>
      <c r="E360" s="7">
        <v>0.6</v>
      </c>
      <c r="F360" s="5">
        <v>0</v>
      </c>
      <c r="G360" t="s">
        <v>120</v>
      </c>
      <c r="H360" s="27">
        <v>2023</v>
      </c>
      <c r="I360" t="str">
        <f>VLOOKUP(A360,'Store Data'!$E:$F,2,0)</f>
        <v>Genesis</v>
      </c>
      <c r="J360" t="str">
        <f>VLOOKUP(A360,'Store Data'!$A:$B,2,0)</f>
        <v>Texas</v>
      </c>
    </row>
    <row r="361" spans="1:10" ht="21" x14ac:dyDescent="0.2">
      <c r="A361" s="3" t="s">
        <v>31</v>
      </c>
      <c r="B361" s="3" t="s">
        <v>144</v>
      </c>
      <c r="C361" s="5">
        <v>130</v>
      </c>
      <c r="D361" s="5">
        <v>76</v>
      </c>
      <c r="E361" s="7">
        <v>0.58460000000000001</v>
      </c>
      <c r="F361" s="5">
        <v>12</v>
      </c>
      <c r="G361" t="s">
        <v>120</v>
      </c>
      <c r="H361" s="27">
        <v>2023</v>
      </c>
      <c r="I361" t="str">
        <f>VLOOKUP(A361,'Store Data'!$E:$F,2,0)</f>
        <v>Honda</v>
      </c>
      <c r="J361" t="str">
        <f>VLOOKUP(A361,'Store Data'!$A:$B,2,0)</f>
        <v>Texas</v>
      </c>
    </row>
    <row r="362" spans="1:10" ht="21" x14ac:dyDescent="0.2">
      <c r="A362" s="3" t="s">
        <v>31</v>
      </c>
      <c r="B362" s="3" t="s">
        <v>145</v>
      </c>
      <c r="C362" s="5">
        <v>46</v>
      </c>
      <c r="D362" s="5">
        <v>25</v>
      </c>
      <c r="E362" s="7">
        <v>0.54339999999999999</v>
      </c>
      <c r="F362" s="5">
        <v>6</v>
      </c>
      <c r="G362" t="s">
        <v>120</v>
      </c>
      <c r="H362" s="27">
        <v>2023</v>
      </c>
      <c r="I362" t="str">
        <f>VLOOKUP(A362,'Store Data'!$E:$F,2,0)</f>
        <v>Honda</v>
      </c>
      <c r="J362" t="str">
        <f>VLOOKUP(A362,'Store Data'!$A:$B,2,0)</f>
        <v>Texas</v>
      </c>
    </row>
    <row r="363" spans="1:10" ht="21" x14ac:dyDescent="0.2">
      <c r="A363" s="3" t="s">
        <v>31</v>
      </c>
      <c r="B363" s="3" t="s">
        <v>143</v>
      </c>
      <c r="C363" s="5">
        <v>75</v>
      </c>
      <c r="D363" s="5">
        <v>67</v>
      </c>
      <c r="E363" s="7">
        <v>0.89329999999999998</v>
      </c>
      <c r="F363" s="5">
        <v>11</v>
      </c>
      <c r="G363" t="s">
        <v>120</v>
      </c>
      <c r="H363" s="27">
        <v>2023</v>
      </c>
      <c r="I363" t="str">
        <f>VLOOKUP(A363,'Store Data'!$E:$F,2,0)</f>
        <v>Honda</v>
      </c>
      <c r="J363" t="str">
        <f>VLOOKUP(A363,'Store Data'!$A:$B,2,0)</f>
        <v>Texas</v>
      </c>
    </row>
    <row r="364" spans="1:10" ht="21" x14ac:dyDescent="0.2">
      <c r="A364" s="3" t="s">
        <v>33</v>
      </c>
      <c r="B364" s="3" t="s">
        <v>144</v>
      </c>
      <c r="C364" s="5">
        <v>31</v>
      </c>
      <c r="D364" s="5">
        <v>23</v>
      </c>
      <c r="E364" s="7">
        <v>0.7419</v>
      </c>
      <c r="F364" s="5">
        <v>0</v>
      </c>
      <c r="G364" t="s">
        <v>120</v>
      </c>
      <c r="H364" s="27">
        <v>2023</v>
      </c>
      <c r="I364" t="str">
        <f>VLOOKUP(A364,'Store Data'!$E:$F,2,0)</f>
        <v>Honda</v>
      </c>
      <c r="J364" t="str">
        <f>VLOOKUP(A364,'Store Data'!$A:$B,2,0)</f>
        <v>Southern CA</v>
      </c>
    </row>
    <row r="365" spans="1:10" ht="21" x14ac:dyDescent="0.2">
      <c r="A365" s="3" t="s">
        <v>33</v>
      </c>
      <c r="B365" s="3" t="s">
        <v>145</v>
      </c>
      <c r="C365" s="5">
        <v>11</v>
      </c>
      <c r="D365" s="5">
        <v>10</v>
      </c>
      <c r="E365" s="7">
        <v>0.90900000000000003</v>
      </c>
      <c r="F365" s="5">
        <v>0</v>
      </c>
      <c r="G365" t="s">
        <v>120</v>
      </c>
      <c r="H365" s="27">
        <v>2023</v>
      </c>
      <c r="I365" t="str">
        <f>VLOOKUP(A365,'Store Data'!$E:$F,2,0)</f>
        <v>Honda</v>
      </c>
      <c r="J365" t="str">
        <f>VLOOKUP(A365,'Store Data'!$A:$B,2,0)</f>
        <v>Southern CA</v>
      </c>
    </row>
    <row r="366" spans="1:10" ht="21" x14ac:dyDescent="0.2">
      <c r="A366" s="3" t="s">
        <v>33</v>
      </c>
      <c r="B366" s="3" t="s">
        <v>143</v>
      </c>
      <c r="C366" s="5">
        <v>25</v>
      </c>
      <c r="D366" s="5">
        <v>19</v>
      </c>
      <c r="E366" s="7">
        <v>0.76</v>
      </c>
      <c r="F366" s="5">
        <v>0</v>
      </c>
      <c r="G366" t="s">
        <v>120</v>
      </c>
      <c r="H366" s="27">
        <v>2023</v>
      </c>
      <c r="I366" t="str">
        <f>VLOOKUP(A366,'Store Data'!$E:$F,2,0)</f>
        <v>Honda</v>
      </c>
      <c r="J366" t="str">
        <f>VLOOKUP(A366,'Store Data'!$A:$B,2,0)</f>
        <v>Southern CA</v>
      </c>
    </row>
    <row r="367" spans="1:10" ht="21" x14ac:dyDescent="0.2">
      <c r="A367" s="3" t="s">
        <v>34</v>
      </c>
      <c r="B367" s="3" t="s">
        <v>144</v>
      </c>
      <c r="C367" s="5">
        <v>17</v>
      </c>
      <c r="D367" s="5">
        <v>10</v>
      </c>
      <c r="E367" s="7">
        <v>0.58819999999999995</v>
      </c>
      <c r="F367" s="5">
        <v>1</v>
      </c>
      <c r="G367" t="s">
        <v>120</v>
      </c>
      <c r="H367" s="27">
        <v>2023</v>
      </c>
      <c r="I367" t="str">
        <f>VLOOKUP(A367,'Store Data'!$E:$F,2,0)</f>
        <v>Hyundai</v>
      </c>
      <c r="J367" t="str">
        <f>VLOOKUP(A367,'Store Data'!$A:$B,2,0)</f>
        <v>Texas</v>
      </c>
    </row>
    <row r="368" spans="1:10" ht="21" x14ac:dyDescent="0.2">
      <c r="A368" s="3" t="s">
        <v>34</v>
      </c>
      <c r="B368" s="3" t="s">
        <v>145</v>
      </c>
      <c r="C368" s="5">
        <v>14</v>
      </c>
      <c r="D368" s="5">
        <v>9</v>
      </c>
      <c r="E368" s="7">
        <v>0.64280000000000004</v>
      </c>
      <c r="F368" s="5">
        <v>3</v>
      </c>
      <c r="G368" t="s">
        <v>120</v>
      </c>
      <c r="H368" s="27">
        <v>2023</v>
      </c>
      <c r="I368" t="str">
        <f>VLOOKUP(A368,'Store Data'!$E:$F,2,0)</f>
        <v>Hyundai</v>
      </c>
      <c r="J368" t="str">
        <f>VLOOKUP(A368,'Store Data'!$A:$B,2,0)</f>
        <v>Texas</v>
      </c>
    </row>
    <row r="369" spans="1:10" ht="21" x14ac:dyDescent="0.2">
      <c r="A369" s="3" t="s">
        <v>34</v>
      </c>
      <c r="B369" s="3" t="s">
        <v>143</v>
      </c>
      <c r="C369" s="5">
        <v>27</v>
      </c>
      <c r="D369" s="5">
        <v>24</v>
      </c>
      <c r="E369" s="7">
        <v>0.88880000000000003</v>
      </c>
      <c r="F369" s="5">
        <v>0</v>
      </c>
      <c r="G369" t="s">
        <v>120</v>
      </c>
      <c r="H369" s="27">
        <v>2023</v>
      </c>
      <c r="I369" t="str">
        <f>VLOOKUP(A369,'Store Data'!$E:$F,2,0)</f>
        <v>Hyundai</v>
      </c>
      <c r="J369" t="str">
        <f>VLOOKUP(A369,'Store Data'!$A:$B,2,0)</f>
        <v>Texas</v>
      </c>
    </row>
    <row r="370" spans="1:10" ht="21" x14ac:dyDescent="0.2">
      <c r="A370" s="3" t="s">
        <v>112</v>
      </c>
      <c r="B370" s="3" t="s">
        <v>144</v>
      </c>
      <c r="C370" s="5">
        <v>4</v>
      </c>
      <c r="D370" s="5">
        <v>2</v>
      </c>
      <c r="E370" s="7">
        <v>0.5</v>
      </c>
      <c r="F370" s="5">
        <v>0</v>
      </c>
      <c r="G370" t="s">
        <v>120</v>
      </c>
      <c r="H370" s="27">
        <v>2023</v>
      </c>
      <c r="I370" t="str">
        <f>VLOOKUP(A370,'Store Data'!$E:$F,2,0)</f>
        <v>Jaguar</v>
      </c>
      <c r="J370" t="str">
        <f>VLOOKUP(A370,'Store Data'!$A:$B,2,0)</f>
        <v>Arizona</v>
      </c>
    </row>
    <row r="371" spans="1:10" ht="21" x14ac:dyDescent="0.2">
      <c r="A371" s="3" t="s">
        <v>112</v>
      </c>
      <c r="B371" s="3" t="s">
        <v>145</v>
      </c>
      <c r="C371" s="5">
        <v>3</v>
      </c>
      <c r="D371" s="5">
        <v>2</v>
      </c>
      <c r="E371" s="7">
        <v>0.66659999999999997</v>
      </c>
      <c r="F371" s="5">
        <v>1</v>
      </c>
      <c r="G371" t="s">
        <v>120</v>
      </c>
      <c r="H371" s="27">
        <v>2023</v>
      </c>
      <c r="I371" t="str">
        <f>VLOOKUP(A371,'Store Data'!$E:$F,2,0)</f>
        <v>Jaguar</v>
      </c>
      <c r="J371" t="str">
        <f>VLOOKUP(A371,'Store Data'!$A:$B,2,0)</f>
        <v>Arizona</v>
      </c>
    </row>
    <row r="372" spans="1:10" ht="21" x14ac:dyDescent="0.2">
      <c r="A372" s="3" t="s">
        <v>112</v>
      </c>
      <c r="B372" s="3" t="s">
        <v>143</v>
      </c>
      <c r="C372" s="5">
        <v>11</v>
      </c>
      <c r="D372" s="5">
        <v>9</v>
      </c>
      <c r="E372" s="7">
        <v>0.81810000000000005</v>
      </c>
      <c r="F372" s="5">
        <v>0</v>
      </c>
      <c r="G372" t="s">
        <v>120</v>
      </c>
      <c r="H372" s="27">
        <v>2023</v>
      </c>
      <c r="I372" t="str">
        <f>VLOOKUP(A372,'Store Data'!$E:$F,2,0)</f>
        <v>Jaguar</v>
      </c>
      <c r="J372" t="str">
        <f>VLOOKUP(A372,'Store Data'!$A:$B,2,0)</f>
        <v>Arizona</v>
      </c>
    </row>
    <row r="373" spans="1:10" ht="21" x14ac:dyDescent="0.2">
      <c r="A373" s="3" t="s">
        <v>35</v>
      </c>
      <c r="B373" s="3" t="s">
        <v>144</v>
      </c>
      <c r="C373" s="5">
        <v>7</v>
      </c>
      <c r="D373" s="5">
        <v>5</v>
      </c>
      <c r="E373" s="7">
        <v>0.71419999999999995</v>
      </c>
      <c r="F373" s="5">
        <v>0</v>
      </c>
      <c r="G373" t="s">
        <v>120</v>
      </c>
      <c r="H373" s="27">
        <v>2023</v>
      </c>
      <c r="I373" t="str">
        <f>VLOOKUP(A373,'Store Data'!$E:$F,2,0)</f>
        <v>Acura</v>
      </c>
      <c r="J373" t="str">
        <f>VLOOKUP(A373,'Store Data'!$A:$B,2,0)</f>
        <v>Southern CA</v>
      </c>
    </row>
    <row r="374" spans="1:10" ht="21" x14ac:dyDescent="0.2">
      <c r="A374" s="3" t="s">
        <v>35</v>
      </c>
      <c r="B374" s="3" t="s">
        <v>145</v>
      </c>
      <c r="C374" s="5">
        <v>10</v>
      </c>
      <c r="D374" s="5">
        <v>7</v>
      </c>
      <c r="E374" s="7">
        <v>0.7</v>
      </c>
      <c r="F374" s="5">
        <v>2</v>
      </c>
      <c r="G374" t="s">
        <v>120</v>
      </c>
      <c r="H374" s="27">
        <v>2023</v>
      </c>
      <c r="I374" t="str">
        <f>VLOOKUP(A374,'Store Data'!$E:$F,2,0)</f>
        <v>Acura</v>
      </c>
      <c r="J374" t="str">
        <f>VLOOKUP(A374,'Store Data'!$A:$B,2,0)</f>
        <v>Southern CA</v>
      </c>
    </row>
    <row r="375" spans="1:10" ht="21" x14ac:dyDescent="0.2">
      <c r="A375" s="3" t="s">
        <v>35</v>
      </c>
      <c r="B375" s="3" t="s">
        <v>143</v>
      </c>
      <c r="C375" s="5">
        <v>21</v>
      </c>
      <c r="D375" s="5">
        <v>18</v>
      </c>
      <c r="E375" s="7">
        <v>0.85709999999999997</v>
      </c>
      <c r="F375" s="5">
        <v>0</v>
      </c>
      <c r="G375" t="s">
        <v>120</v>
      </c>
      <c r="H375" s="27">
        <v>2023</v>
      </c>
      <c r="I375" t="str">
        <f>VLOOKUP(A375,'Store Data'!$E:$F,2,0)</f>
        <v>Acura</v>
      </c>
      <c r="J375" t="str">
        <f>VLOOKUP(A375,'Store Data'!$A:$B,2,0)</f>
        <v>Southern CA</v>
      </c>
    </row>
    <row r="376" spans="1:10" ht="21" x14ac:dyDescent="0.2">
      <c r="A376" s="3" t="s">
        <v>36</v>
      </c>
      <c r="B376" s="3" t="s">
        <v>144</v>
      </c>
      <c r="C376" s="5">
        <v>45</v>
      </c>
      <c r="D376" s="5">
        <v>34</v>
      </c>
      <c r="E376" s="7">
        <v>0.75549999999999995</v>
      </c>
      <c r="F376" s="5">
        <v>5</v>
      </c>
      <c r="G376" t="s">
        <v>120</v>
      </c>
      <c r="H376" s="27">
        <v>2023</v>
      </c>
      <c r="I376" t="str">
        <f>VLOOKUP(A376,'Store Data'!$E:$F,2,0)</f>
        <v>Toyota</v>
      </c>
      <c r="J376" t="str">
        <f>VLOOKUP(A376,'Store Data'!$A:$B,2,0)</f>
        <v>Southern CA</v>
      </c>
    </row>
    <row r="377" spans="1:10" ht="21" x14ac:dyDescent="0.2">
      <c r="A377" s="3" t="s">
        <v>36</v>
      </c>
      <c r="B377" s="3" t="s">
        <v>145</v>
      </c>
      <c r="C377" s="5">
        <v>18</v>
      </c>
      <c r="D377" s="5">
        <v>15</v>
      </c>
      <c r="E377" s="7">
        <v>0.83330000000000004</v>
      </c>
      <c r="F377" s="5">
        <v>2</v>
      </c>
      <c r="G377" t="s">
        <v>120</v>
      </c>
      <c r="H377" s="27">
        <v>2023</v>
      </c>
      <c r="I377" t="str">
        <f>VLOOKUP(A377,'Store Data'!$E:$F,2,0)</f>
        <v>Toyota</v>
      </c>
      <c r="J377" t="str">
        <f>VLOOKUP(A377,'Store Data'!$A:$B,2,0)</f>
        <v>Southern CA</v>
      </c>
    </row>
    <row r="378" spans="1:10" ht="21" x14ac:dyDescent="0.2">
      <c r="A378" s="3" t="s">
        <v>36</v>
      </c>
      <c r="B378" s="3" t="s">
        <v>143</v>
      </c>
      <c r="C378" s="5">
        <v>80</v>
      </c>
      <c r="D378" s="5">
        <v>70</v>
      </c>
      <c r="E378" s="7">
        <v>0.875</v>
      </c>
      <c r="F378" s="5">
        <v>11</v>
      </c>
      <c r="G378" t="s">
        <v>120</v>
      </c>
      <c r="H378" s="27">
        <v>2023</v>
      </c>
      <c r="I378" t="str">
        <f>VLOOKUP(A378,'Store Data'!$E:$F,2,0)</f>
        <v>Toyota</v>
      </c>
      <c r="J378" t="str">
        <f>VLOOKUP(A378,'Store Data'!$A:$B,2,0)</f>
        <v>Southern CA</v>
      </c>
    </row>
    <row r="379" spans="1:10" ht="21" x14ac:dyDescent="0.2">
      <c r="A379" s="3" t="s">
        <v>113</v>
      </c>
      <c r="B379" s="3" t="s">
        <v>144</v>
      </c>
      <c r="C379" s="5">
        <v>11</v>
      </c>
      <c r="D379" s="5">
        <v>7</v>
      </c>
      <c r="E379" s="7">
        <v>0.63629999999999998</v>
      </c>
      <c r="F379" s="5">
        <v>1</v>
      </c>
      <c r="G379" t="s">
        <v>120</v>
      </c>
      <c r="H379" s="27">
        <v>2023</v>
      </c>
      <c r="I379" t="str">
        <f>VLOOKUP(A379,'Store Data'!$E:$F,2,0)</f>
        <v>Land Rover</v>
      </c>
      <c r="J379" t="str">
        <f>VLOOKUP(A379,'Store Data'!$A:$B,2,0)</f>
        <v>Arizona</v>
      </c>
    </row>
    <row r="380" spans="1:10" ht="21" x14ac:dyDescent="0.2">
      <c r="A380" s="3" t="s">
        <v>113</v>
      </c>
      <c r="B380" s="3" t="s">
        <v>145</v>
      </c>
      <c r="C380" s="5">
        <v>15</v>
      </c>
      <c r="D380" s="5">
        <v>9</v>
      </c>
      <c r="E380" s="7">
        <v>0.6</v>
      </c>
      <c r="F380" s="5">
        <v>1</v>
      </c>
      <c r="G380" t="s">
        <v>120</v>
      </c>
      <c r="H380" s="27">
        <v>2023</v>
      </c>
      <c r="I380" t="str">
        <f>VLOOKUP(A380,'Store Data'!$E:$F,2,0)</f>
        <v>Land Rover</v>
      </c>
      <c r="J380" t="str">
        <f>VLOOKUP(A380,'Store Data'!$A:$B,2,0)</f>
        <v>Arizona</v>
      </c>
    </row>
    <row r="381" spans="1:10" ht="21" x14ac:dyDescent="0.2">
      <c r="A381" s="3" t="s">
        <v>113</v>
      </c>
      <c r="B381" s="3" t="s">
        <v>143</v>
      </c>
      <c r="C381" s="5">
        <v>19</v>
      </c>
      <c r="D381" s="5">
        <v>14</v>
      </c>
      <c r="E381" s="7">
        <v>0.73680000000000001</v>
      </c>
      <c r="F381" s="5">
        <v>0</v>
      </c>
      <c r="G381" t="s">
        <v>120</v>
      </c>
      <c r="H381" s="27">
        <v>2023</v>
      </c>
      <c r="I381" t="str">
        <f>VLOOKUP(A381,'Store Data'!$E:$F,2,0)</f>
        <v>Land Rover</v>
      </c>
      <c r="J381" t="str">
        <f>VLOOKUP(A381,'Store Data'!$A:$B,2,0)</f>
        <v>Arizona</v>
      </c>
    </row>
    <row r="382" spans="1:10" ht="21" x14ac:dyDescent="0.2">
      <c r="A382" s="3" t="s">
        <v>37</v>
      </c>
      <c r="B382" s="3" t="s">
        <v>144</v>
      </c>
      <c r="C382" s="5">
        <v>24</v>
      </c>
      <c r="D382" s="5">
        <v>19</v>
      </c>
      <c r="E382" s="7">
        <v>0.79159999999999997</v>
      </c>
      <c r="F382" s="5">
        <v>2</v>
      </c>
      <c r="G382" t="s">
        <v>120</v>
      </c>
      <c r="H382" s="27">
        <v>2023</v>
      </c>
      <c r="I382" t="str">
        <f>VLOOKUP(A382,'Store Data'!$E:$F,2,0)</f>
        <v>Land Rover</v>
      </c>
      <c r="J382" t="str">
        <f>VLOOKUP(A382,'Store Data'!$A:$B,2,0)</f>
        <v>Arizona</v>
      </c>
    </row>
    <row r="383" spans="1:10" ht="21" x14ac:dyDescent="0.2">
      <c r="A383" s="3" t="s">
        <v>37</v>
      </c>
      <c r="B383" s="3" t="s">
        <v>145</v>
      </c>
      <c r="C383" s="5">
        <v>37</v>
      </c>
      <c r="D383" s="5">
        <v>25</v>
      </c>
      <c r="E383" s="7">
        <v>0.67559999999999998</v>
      </c>
      <c r="F383" s="5">
        <v>5</v>
      </c>
      <c r="G383" t="s">
        <v>120</v>
      </c>
      <c r="H383" s="27">
        <v>2023</v>
      </c>
      <c r="I383" t="str">
        <f>VLOOKUP(A383,'Store Data'!$E:$F,2,0)</f>
        <v>Land Rover</v>
      </c>
      <c r="J383" t="str">
        <f>VLOOKUP(A383,'Store Data'!$A:$B,2,0)</f>
        <v>Arizona</v>
      </c>
    </row>
    <row r="384" spans="1:10" ht="21" x14ac:dyDescent="0.2">
      <c r="A384" s="3" t="s">
        <v>37</v>
      </c>
      <c r="B384" s="3" t="s">
        <v>143</v>
      </c>
      <c r="C384" s="5">
        <v>20</v>
      </c>
      <c r="D384" s="5">
        <v>17</v>
      </c>
      <c r="E384" s="7">
        <v>0.85</v>
      </c>
      <c r="F384" s="5">
        <v>0</v>
      </c>
      <c r="G384" t="s">
        <v>120</v>
      </c>
      <c r="H384" s="27">
        <v>2023</v>
      </c>
      <c r="I384" t="str">
        <f>VLOOKUP(A384,'Store Data'!$E:$F,2,0)</f>
        <v>Land Rover</v>
      </c>
      <c r="J384" t="str">
        <f>VLOOKUP(A384,'Store Data'!$A:$B,2,0)</f>
        <v>Arizona</v>
      </c>
    </row>
    <row r="385" spans="1:10" ht="21" x14ac:dyDescent="0.2">
      <c r="A385" s="3" t="s">
        <v>39</v>
      </c>
      <c r="B385" s="3" t="s">
        <v>144</v>
      </c>
      <c r="C385" s="5">
        <v>50</v>
      </c>
      <c r="D385" s="5">
        <v>36</v>
      </c>
      <c r="E385" s="7">
        <v>0.72</v>
      </c>
      <c r="F385" s="5">
        <v>4</v>
      </c>
      <c r="G385" t="s">
        <v>120</v>
      </c>
      <c r="H385" s="27">
        <v>2023</v>
      </c>
      <c r="I385" t="str">
        <f>VLOOKUP(A385,'Store Data'!$E:$F,2,0)</f>
        <v>Lexus</v>
      </c>
      <c r="J385" t="str">
        <f>VLOOKUP(A385,'Store Data'!$A:$B,2,0)</f>
        <v>Southern CA</v>
      </c>
    </row>
    <row r="386" spans="1:10" ht="21" x14ac:dyDescent="0.2">
      <c r="A386" s="3" t="s">
        <v>39</v>
      </c>
      <c r="B386" s="3" t="s">
        <v>145</v>
      </c>
      <c r="C386" s="5">
        <v>16</v>
      </c>
      <c r="D386" s="5">
        <v>12</v>
      </c>
      <c r="E386" s="7">
        <v>0.75</v>
      </c>
      <c r="F386" s="5">
        <v>0</v>
      </c>
      <c r="G386" t="s">
        <v>120</v>
      </c>
      <c r="H386" s="27">
        <v>2023</v>
      </c>
      <c r="I386" t="str">
        <f>VLOOKUP(A386,'Store Data'!$E:$F,2,0)</f>
        <v>Lexus</v>
      </c>
      <c r="J386" t="str">
        <f>VLOOKUP(A386,'Store Data'!$A:$B,2,0)</f>
        <v>Southern CA</v>
      </c>
    </row>
    <row r="387" spans="1:10" ht="21" x14ac:dyDescent="0.2">
      <c r="A387" s="3" t="s">
        <v>39</v>
      </c>
      <c r="B387" s="3" t="s">
        <v>143</v>
      </c>
      <c r="C387" s="5">
        <v>24</v>
      </c>
      <c r="D387" s="5">
        <v>19</v>
      </c>
      <c r="E387" s="7">
        <v>0.79159999999999997</v>
      </c>
      <c r="F387" s="5">
        <v>0</v>
      </c>
      <c r="G387" t="s">
        <v>120</v>
      </c>
      <c r="H387" s="27">
        <v>2023</v>
      </c>
      <c r="I387" t="str">
        <f>VLOOKUP(A387,'Store Data'!$E:$F,2,0)</f>
        <v>Lexus</v>
      </c>
      <c r="J387" t="str">
        <f>VLOOKUP(A387,'Store Data'!$A:$B,2,0)</f>
        <v>Southern CA</v>
      </c>
    </row>
    <row r="388" spans="1:10" ht="21" x14ac:dyDescent="0.2">
      <c r="A388" s="3" t="s">
        <v>38</v>
      </c>
      <c r="B388" s="3" t="s">
        <v>144</v>
      </c>
      <c r="C388" s="5">
        <v>85</v>
      </c>
      <c r="D388" s="5">
        <v>69</v>
      </c>
      <c r="E388" s="7">
        <v>0.81169999999999998</v>
      </c>
      <c r="F388" s="5">
        <v>10</v>
      </c>
      <c r="G388" t="s">
        <v>120</v>
      </c>
      <c r="H388" s="27">
        <v>2023</v>
      </c>
      <c r="I388" t="str">
        <f>VLOOKUP(A388,'Store Data'!$E:$F,2,0)</f>
        <v>Lexus</v>
      </c>
      <c r="J388" t="str">
        <f>VLOOKUP(A388,'Store Data'!$A:$B,2,0)</f>
        <v>Texas</v>
      </c>
    </row>
    <row r="389" spans="1:10" ht="21" x14ac:dyDescent="0.2">
      <c r="A389" s="3" t="s">
        <v>38</v>
      </c>
      <c r="B389" s="3" t="s">
        <v>145</v>
      </c>
      <c r="C389" s="5">
        <v>39</v>
      </c>
      <c r="D389" s="5">
        <v>32</v>
      </c>
      <c r="E389" s="7">
        <v>0.82050000000000001</v>
      </c>
      <c r="F389" s="5">
        <v>2</v>
      </c>
      <c r="G389" t="s">
        <v>120</v>
      </c>
      <c r="H389" s="27">
        <v>2023</v>
      </c>
      <c r="I389" t="str">
        <f>VLOOKUP(A389,'Store Data'!$E:$F,2,0)</f>
        <v>Lexus</v>
      </c>
      <c r="J389" t="str">
        <f>VLOOKUP(A389,'Store Data'!$A:$B,2,0)</f>
        <v>Texas</v>
      </c>
    </row>
    <row r="390" spans="1:10" ht="21" x14ac:dyDescent="0.2">
      <c r="A390" s="3" t="s">
        <v>38</v>
      </c>
      <c r="B390" s="3" t="s">
        <v>143</v>
      </c>
      <c r="C390" s="5">
        <v>63</v>
      </c>
      <c r="D390" s="5">
        <v>53</v>
      </c>
      <c r="E390" s="7">
        <v>0.84119999999999995</v>
      </c>
      <c r="F390" s="5">
        <v>0</v>
      </c>
      <c r="G390" t="s">
        <v>120</v>
      </c>
      <c r="H390" s="27">
        <v>2023</v>
      </c>
      <c r="I390" t="str">
        <f>VLOOKUP(A390,'Store Data'!$E:$F,2,0)</f>
        <v>Lexus</v>
      </c>
      <c r="J390" t="str">
        <f>VLOOKUP(A390,'Store Data'!$A:$B,2,0)</f>
        <v>Texas</v>
      </c>
    </row>
    <row r="391" spans="1:10" ht="21" x14ac:dyDescent="0.2">
      <c r="A391" s="3" t="s">
        <v>114</v>
      </c>
      <c r="B391" s="3" t="s">
        <v>144</v>
      </c>
      <c r="C391" s="5">
        <v>23</v>
      </c>
      <c r="D391" s="5">
        <v>18</v>
      </c>
      <c r="E391" s="7">
        <v>0.78259999999999996</v>
      </c>
      <c r="F391" s="5">
        <v>1</v>
      </c>
      <c r="G391" t="s">
        <v>120</v>
      </c>
      <c r="H391" s="27">
        <v>2023</v>
      </c>
      <c r="I391" t="str">
        <f>VLOOKUP(A391,'Store Data'!$E:$F,2,0)</f>
        <v>Lexus</v>
      </c>
      <c r="J391" t="str">
        <f>VLOOKUP(A391,'Store Data'!$A:$B,2,0)</f>
        <v>Arizona</v>
      </c>
    </row>
    <row r="392" spans="1:10" ht="21" x14ac:dyDescent="0.2">
      <c r="A392" s="3" t="s">
        <v>114</v>
      </c>
      <c r="B392" s="3" t="s">
        <v>145</v>
      </c>
      <c r="C392" s="5">
        <v>9</v>
      </c>
      <c r="D392" s="5">
        <v>7</v>
      </c>
      <c r="E392" s="7">
        <v>0.77769999999999995</v>
      </c>
      <c r="F392" s="5">
        <v>0</v>
      </c>
      <c r="G392" t="s">
        <v>120</v>
      </c>
      <c r="H392" s="27">
        <v>2023</v>
      </c>
      <c r="I392" t="str">
        <f>VLOOKUP(A392,'Store Data'!$E:$F,2,0)</f>
        <v>Lexus</v>
      </c>
      <c r="J392" t="str">
        <f>VLOOKUP(A392,'Store Data'!$A:$B,2,0)</f>
        <v>Arizona</v>
      </c>
    </row>
    <row r="393" spans="1:10" ht="21" x14ac:dyDescent="0.2">
      <c r="A393" s="3" t="s">
        <v>114</v>
      </c>
      <c r="B393" s="3" t="s">
        <v>143</v>
      </c>
      <c r="C393" s="5">
        <v>17</v>
      </c>
      <c r="D393" s="5">
        <v>15</v>
      </c>
      <c r="E393" s="7">
        <v>0.88229999999999997</v>
      </c>
      <c r="F393" s="5">
        <v>1</v>
      </c>
      <c r="G393" t="s">
        <v>120</v>
      </c>
      <c r="H393" s="27">
        <v>2023</v>
      </c>
      <c r="I393" t="str">
        <f>VLOOKUP(A393,'Store Data'!$E:$F,2,0)</f>
        <v>Lexus</v>
      </c>
      <c r="J393" t="str">
        <f>VLOOKUP(A393,'Store Data'!$A:$B,2,0)</f>
        <v>Arizona</v>
      </c>
    </row>
    <row r="394" spans="1:10" ht="21" x14ac:dyDescent="0.2">
      <c r="A394" s="3" t="s">
        <v>40</v>
      </c>
      <c r="B394" s="3" t="s">
        <v>144</v>
      </c>
      <c r="C394" s="5">
        <v>8</v>
      </c>
      <c r="D394" s="5">
        <v>7</v>
      </c>
      <c r="E394" s="7">
        <v>0.875</v>
      </c>
      <c r="F394" s="5">
        <v>1</v>
      </c>
      <c r="G394" t="s">
        <v>120</v>
      </c>
      <c r="H394" s="27">
        <v>2023</v>
      </c>
      <c r="I394" t="str">
        <f>VLOOKUP(A394,'Store Data'!$E:$F,2,0)</f>
        <v>Lincoln</v>
      </c>
      <c r="J394" t="str">
        <f>VLOOKUP(A394,'Store Data'!$A:$B,2,0)</f>
        <v>Orange County</v>
      </c>
    </row>
    <row r="395" spans="1:10" ht="21" x14ac:dyDescent="0.2">
      <c r="A395" s="3" t="s">
        <v>40</v>
      </c>
      <c r="B395" s="3" t="s">
        <v>145</v>
      </c>
      <c r="C395" s="5">
        <v>3</v>
      </c>
      <c r="D395" s="5">
        <v>1</v>
      </c>
      <c r="E395" s="7">
        <v>0.33329999999999999</v>
      </c>
      <c r="F395" s="5">
        <v>0</v>
      </c>
      <c r="G395" t="s">
        <v>120</v>
      </c>
      <c r="H395" s="27">
        <v>2023</v>
      </c>
      <c r="I395" t="str">
        <f>VLOOKUP(A395,'Store Data'!$E:$F,2,0)</f>
        <v>Lincoln</v>
      </c>
      <c r="J395" t="str">
        <f>VLOOKUP(A395,'Store Data'!$A:$B,2,0)</f>
        <v>Orange County</v>
      </c>
    </row>
    <row r="396" spans="1:10" ht="21" x14ac:dyDescent="0.2">
      <c r="A396" s="3" t="s">
        <v>40</v>
      </c>
      <c r="B396" s="3" t="s">
        <v>143</v>
      </c>
      <c r="C396" s="5">
        <v>19</v>
      </c>
      <c r="D396" s="5">
        <v>17</v>
      </c>
      <c r="E396" s="7">
        <v>0.89470000000000005</v>
      </c>
      <c r="F396" s="5">
        <v>2</v>
      </c>
      <c r="G396" t="s">
        <v>120</v>
      </c>
      <c r="H396" s="27">
        <v>2023</v>
      </c>
      <c r="I396" t="str">
        <f>VLOOKUP(A396,'Store Data'!$E:$F,2,0)</f>
        <v>Lincoln</v>
      </c>
      <c r="J396" t="str">
        <f>VLOOKUP(A396,'Store Data'!$A:$B,2,0)</f>
        <v>Orange County</v>
      </c>
    </row>
    <row r="397" spans="1:10" ht="21" x14ac:dyDescent="0.2">
      <c r="A397" s="3" t="s">
        <v>115</v>
      </c>
      <c r="B397" s="3" t="s">
        <v>144</v>
      </c>
      <c r="C397" s="5">
        <v>6</v>
      </c>
      <c r="D397" s="5">
        <v>2</v>
      </c>
      <c r="E397" s="7">
        <v>0.33329999999999999</v>
      </c>
      <c r="F397" s="5">
        <v>0</v>
      </c>
      <c r="G397" t="s">
        <v>120</v>
      </c>
      <c r="H397" s="27">
        <v>2023</v>
      </c>
      <c r="I397" t="str">
        <f>VLOOKUP(A397,'Store Data'!$E:$F,2,0)</f>
        <v>Acura</v>
      </c>
      <c r="J397" t="str">
        <f>VLOOKUP(A397,'Store Data'!$A:$B,2,0)</f>
        <v>Northern CA</v>
      </c>
    </row>
    <row r="398" spans="1:10" ht="21" x14ac:dyDescent="0.2">
      <c r="A398" s="3" t="s">
        <v>115</v>
      </c>
      <c r="B398" s="3" t="s">
        <v>145</v>
      </c>
      <c r="C398" s="5">
        <v>3</v>
      </c>
      <c r="D398" s="5">
        <v>0</v>
      </c>
      <c r="E398" s="7">
        <v>0</v>
      </c>
      <c r="F398" s="5">
        <v>0</v>
      </c>
      <c r="G398" t="s">
        <v>120</v>
      </c>
      <c r="H398" s="27">
        <v>2023</v>
      </c>
      <c r="I398" t="str">
        <f>VLOOKUP(A398,'Store Data'!$E:$F,2,0)</f>
        <v>Acura</v>
      </c>
      <c r="J398" t="str">
        <f>VLOOKUP(A398,'Store Data'!$A:$B,2,0)</f>
        <v>Northern CA</v>
      </c>
    </row>
    <row r="399" spans="1:10" ht="21" x14ac:dyDescent="0.2">
      <c r="A399" s="3" t="s">
        <v>115</v>
      </c>
      <c r="B399" s="3" t="s">
        <v>143</v>
      </c>
      <c r="C399" s="5">
        <v>12</v>
      </c>
      <c r="D399" s="5">
        <v>10</v>
      </c>
      <c r="E399" s="7">
        <v>0.83330000000000004</v>
      </c>
      <c r="F399" s="5">
        <v>1</v>
      </c>
      <c r="G399" t="s">
        <v>120</v>
      </c>
      <c r="H399" s="27">
        <v>2023</v>
      </c>
      <c r="I399" t="str">
        <f>VLOOKUP(A399,'Store Data'!$E:$F,2,0)</f>
        <v>Acura</v>
      </c>
      <c r="J399" t="str">
        <f>VLOOKUP(A399,'Store Data'!$A:$B,2,0)</f>
        <v>Northern CA</v>
      </c>
    </row>
    <row r="400" spans="1:10" ht="21" x14ac:dyDescent="0.2">
      <c r="A400" s="3" t="s">
        <v>44</v>
      </c>
      <c r="B400" s="3" t="s">
        <v>144</v>
      </c>
      <c r="C400" s="5">
        <v>7</v>
      </c>
      <c r="D400" s="5">
        <v>6</v>
      </c>
      <c r="E400" s="7">
        <v>0.85709999999999997</v>
      </c>
      <c r="F400" s="5">
        <v>0</v>
      </c>
      <c r="G400" t="s">
        <v>120</v>
      </c>
      <c r="H400" s="27">
        <v>2023</v>
      </c>
      <c r="I400" t="str">
        <f>VLOOKUP(A400,'Store Data'!$E:$F,2,0)</f>
        <v>MINI</v>
      </c>
      <c r="J400" t="str">
        <f>VLOOKUP(A400,'Store Data'!$A:$B,2,0)</f>
        <v>Arizona</v>
      </c>
    </row>
    <row r="401" spans="1:10" ht="21" x14ac:dyDescent="0.2">
      <c r="A401" s="3" t="s">
        <v>44</v>
      </c>
      <c r="B401" s="3" t="s">
        <v>145</v>
      </c>
      <c r="C401" s="5">
        <v>9</v>
      </c>
      <c r="D401" s="5">
        <v>7</v>
      </c>
      <c r="E401" s="7">
        <v>0.77769999999999995</v>
      </c>
      <c r="F401" s="5">
        <v>2</v>
      </c>
      <c r="G401" t="s">
        <v>120</v>
      </c>
      <c r="H401" s="27">
        <v>2023</v>
      </c>
      <c r="I401" t="str">
        <f>VLOOKUP(A401,'Store Data'!$E:$F,2,0)</f>
        <v>MINI</v>
      </c>
      <c r="J401" t="str">
        <f>VLOOKUP(A401,'Store Data'!$A:$B,2,0)</f>
        <v>Arizona</v>
      </c>
    </row>
    <row r="402" spans="1:10" ht="21" x14ac:dyDescent="0.2">
      <c r="A402" s="3" t="s">
        <v>44</v>
      </c>
      <c r="B402" s="3" t="s">
        <v>143</v>
      </c>
      <c r="C402" s="5">
        <v>17</v>
      </c>
      <c r="D402" s="5">
        <v>16</v>
      </c>
      <c r="E402" s="7">
        <v>0.94110000000000005</v>
      </c>
      <c r="F402" s="5">
        <v>0</v>
      </c>
      <c r="G402" t="s">
        <v>120</v>
      </c>
      <c r="H402" s="27">
        <v>2023</v>
      </c>
      <c r="I402" t="str">
        <f>VLOOKUP(A402,'Store Data'!$E:$F,2,0)</f>
        <v>MINI</v>
      </c>
      <c r="J402" t="str">
        <f>VLOOKUP(A402,'Store Data'!$A:$B,2,0)</f>
        <v>Arizona</v>
      </c>
    </row>
    <row r="403" spans="1:10" ht="21" x14ac:dyDescent="0.2">
      <c r="A403" s="3" t="s">
        <v>45</v>
      </c>
      <c r="B403" s="3" t="s">
        <v>144</v>
      </c>
      <c r="C403" s="5">
        <v>11</v>
      </c>
      <c r="D403" s="5">
        <v>5</v>
      </c>
      <c r="E403" s="7">
        <v>0.45450000000000002</v>
      </c>
      <c r="F403" s="5">
        <v>0</v>
      </c>
      <c r="G403" t="s">
        <v>120</v>
      </c>
      <c r="H403" s="27">
        <v>2023</v>
      </c>
      <c r="I403" t="str">
        <f>VLOOKUP(A403,'Store Data'!$E:$F,2,0)</f>
        <v>MINI</v>
      </c>
      <c r="J403" t="str">
        <f>VLOOKUP(A403,'Store Data'!$A:$B,2,0)</f>
        <v>Southern CA</v>
      </c>
    </row>
    <row r="404" spans="1:10" ht="21" x14ac:dyDescent="0.2">
      <c r="A404" s="3" t="s">
        <v>45</v>
      </c>
      <c r="B404" s="3" t="s">
        <v>145</v>
      </c>
      <c r="C404" s="5">
        <v>1</v>
      </c>
      <c r="D404" s="5">
        <v>1</v>
      </c>
      <c r="E404" s="7">
        <v>1</v>
      </c>
      <c r="F404" s="5">
        <v>0</v>
      </c>
      <c r="G404" t="s">
        <v>120</v>
      </c>
      <c r="H404" s="27">
        <v>2023</v>
      </c>
      <c r="I404" t="str">
        <f>VLOOKUP(A404,'Store Data'!$E:$F,2,0)</f>
        <v>MINI</v>
      </c>
      <c r="J404" t="str">
        <f>VLOOKUP(A404,'Store Data'!$A:$B,2,0)</f>
        <v>Southern CA</v>
      </c>
    </row>
    <row r="405" spans="1:10" ht="21" x14ac:dyDescent="0.2">
      <c r="A405" s="3" t="s">
        <v>45</v>
      </c>
      <c r="B405" s="3" t="s">
        <v>143</v>
      </c>
      <c r="C405" s="5">
        <v>5</v>
      </c>
      <c r="D405" s="5">
        <v>3</v>
      </c>
      <c r="E405" s="7">
        <v>0.6</v>
      </c>
      <c r="F405" s="5">
        <v>0</v>
      </c>
      <c r="G405" t="s">
        <v>120</v>
      </c>
      <c r="H405" s="27">
        <v>2023</v>
      </c>
      <c r="I405" t="str">
        <f>VLOOKUP(A405,'Store Data'!$E:$F,2,0)</f>
        <v>MINI</v>
      </c>
      <c r="J405" t="str">
        <f>VLOOKUP(A405,'Store Data'!$A:$B,2,0)</f>
        <v>Southern CA</v>
      </c>
    </row>
    <row r="406" spans="1:10" ht="21" x14ac:dyDescent="0.2">
      <c r="A406" s="3" t="s">
        <v>48</v>
      </c>
      <c r="B406" s="3" t="s">
        <v>144</v>
      </c>
      <c r="C406" s="5">
        <v>14</v>
      </c>
      <c r="D406" s="5">
        <v>8</v>
      </c>
      <c r="E406" s="7">
        <v>0.57140000000000002</v>
      </c>
      <c r="F406" s="5">
        <v>0</v>
      </c>
      <c r="G406" t="s">
        <v>120</v>
      </c>
      <c r="H406" s="27">
        <v>2023</v>
      </c>
      <c r="I406" t="str">
        <f>VLOOKUP(A406,'Store Data'!$E:$F,2,0)</f>
        <v>MINI</v>
      </c>
      <c r="J406" t="str">
        <f>VLOOKUP(A406,'Store Data'!$A:$B,2,0)</f>
        <v>Northern CA</v>
      </c>
    </row>
    <row r="407" spans="1:10" ht="21" x14ac:dyDescent="0.2">
      <c r="A407" s="3" t="s">
        <v>48</v>
      </c>
      <c r="B407" s="3" t="s">
        <v>145</v>
      </c>
      <c r="C407" s="5">
        <v>1</v>
      </c>
      <c r="D407" s="5">
        <v>1</v>
      </c>
      <c r="E407" s="7">
        <v>1</v>
      </c>
      <c r="F407" s="5">
        <v>0</v>
      </c>
      <c r="G407" t="s">
        <v>120</v>
      </c>
      <c r="H407" s="27">
        <v>2023</v>
      </c>
      <c r="I407" t="str">
        <f>VLOOKUP(A407,'Store Data'!$E:$F,2,0)</f>
        <v>MINI</v>
      </c>
      <c r="J407" t="str">
        <f>VLOOKUP(A407,'Store Data'!$A:$B,2,0)</f>
        <v>Northern CA</v>
      </c>
    </row>
    <row r="408" spans="1:10" ht="21" x14ac:dyDescent="0.2">
      <c r="A408" s="3" t="s">
        <v>48</v>
      </c>
      <c r="B408" s="3" t="s">
        <v>143</v>
      </c>
      <c r="C408" s="5">
        <v>10</v>
      </c>
      <c r="D408" s="5">
        <v>9</v>
      </c>
      <c r="E408" s="7">
        <v>0.9</v>
      </c>
      <c r="F408" s="5">
        <v>1</v>
      </c>
      <c r="G408" t="s">
        <v>120</v>
      </c>
      <c r="H408" s="27">
        <v>2023</v>
      </c>
      <c r="I408" t="str">
        <f>VLOOKUP(A408,'Store Data'!$E:$F,2,0)</f>
        <v>MINI</v>
      </c>
      <c r="J408" t="str">
        <f>VLOOKUP(A408,'Store Data'!$A:$B,2,0)</f>
        <v>Northern CA</v>
      </c>
    </row>
    <row r="409" spans="1:10" ht="21" x14ac:dyDescent="0.2">
      <c r="A409" s="3" t="s">
        <v>53</v>
      </c>
      <c r="B409" s="3" t="s">
        <v>144</v>
      </c>
      <c r="C409" s="5">
        <v>3</v>
      </c>
      <c r="D409" s="5">
        <v>1</v>
      </c>
      <c r="E409" s="7">
        <v>0.33329999999999999</v>
      </c>
      <c r="F409" s="5">
        <v>0</v>
      </c>
      <c r="G409" t="s">
        <v>120</v>
      </c>
      <c r="H409" s="27">
        <v>2023</v>
      </c>
      <c r="I409" t="str">
        <f>VLOOKUP(A409,'Store Data'!$E:$F,2,0)</f>
        <v>MINI</v>
      </c>
      <c r="J409" t="str">
        <f>VLOOKUP(A409,'Store Data'!$A:$B,2,0)</f>
        <v>Orange County</v>
      </c>
    </row>
    <row r="410" spans="1:10" ht="21" x14ac:dyDescent="0.2">
      <c r="A410" s="3" t="s">
        <v>53</v>
      </c>
      <c r="B410" s="3" t="s">
        <v>145</v>
      </c>
      <c r="C410" s="5">
        <v>3</v>
      </c>
      <c r="D410" s="5">
        <v>3</v>
      </c>
      <c r="E410" s="7">
        <v>1</v>
      </c>
      <c r="F410" s="5">
        <v>0</v>
      </c>
      <c r="G410" t="s">
        <v>120</v>
      </c>
      <c r="H410" s="27">
        <v>2023</v>
      </c>
      <c r="I410" t="str">
        <f>VLOOKUP(A410,'Store Data'!$E:$F,2,0)</f>
        <v>MINI</v>
      </c>
      <c r="J410" t="str">
        <f>VLOOKUP(A410,'Store Data'!$A:$B,2,0)</f>
        <v>Orange County</v>
      </c>
    </row>
    <row r="411" spans="1:10" ht="21" x14ac:dyDescent="0.2">
      <c r="A411" s="3" t="s">
        <v>53</v>
      </c>
      <c r="B411" s="3" t="s">
        <v>143</v>
      </c>
      <c r="C411" s="5">
        <v>12</v>
      </c>
      <c r="D411" s="5">
        <v>11</v>
      </c>
      <c r="E411" s="7">
        <v>0.91659999999999997</v>
      </c>
      <c r="F411" s="5">
        <v>2</v>
      </c>
      <c r="G411" t="s">
        <v>120</v>
      </c>
      <c r="H411" s="27">
        <v>2023</v>
      </c>
      <c r="I411" t="str">
        <f>VLOOKUP(A411,'Store Data'!$E:$F,2,0)</f>
        <v>MINI</v>
      </c>
      <c r="J411" t="str">
        <f>VLOOKUP(A411,'Store Data'!$A:$B,2,0)</f>
        <v>Orange County</v>
      </c>
    </row>
    <row r="412" spans="1:10" ht="21" x14ac:dyDescent="0.2">
      <c r="A412" s="3" t="s">
        <v>58</v>
      </c>
      <c r="B412" s="3" t="s">
        <v>144</v>
      </c>
      <c r="C412" s="5">
        <v>12</v>
      </c>
      <c r="D412" s="5">
        <v>7</v>
      </c>
      <c r="E412" s="7">
        <v>0.58330000000000004</v>
      </c>
      <c r="F412" s="5">
        <v>0</v>
      </c>
      <c r="G412" t="s">
        <v>120</v>
      </c>
      <c r="H412" s="27">
        <v>2023</v>
      </c>
      <c r="I412" t="str">
        <f>VLOOKUP(A412,'Store Data'!$E:$F,2,0)</f>
        <v>MINI</v>
      </c>
      <c r="J412" t="str">
        <f>VLOOKUP(A412,'Store Data'!$A:$B,2,0)</f>
        <v>Southern CA</v>
      </c>
    </row>
    <row r="413" spans="1:10" ht="21" x14ac:dyDescent="0.2">
      <c r="A413" s="3" t="s">
        <v>58</v>
      </c>
      <c r="B413" s="3" t="s">
        <v>145</v>
      </c>
      <c r="C413" s="5">
        <v>1</v>
      </c>
      <c r="D413" s="5">
        <v>1</v>
      </c>
      <c r="E413" s="7">
        <v>1</v>
      </c>
      <c r="F413" s="5">
        <v>0</v>
      </c>
      <c r="G413" t="s">
        <v>120</v>
      </c>
      <c r="H413" s="27">
        <v>2023</v>
      </c>
      <c r="I413" t="str">
        <f>VLOOKUP(A413,'Store Data'!$E:$F,2,0)</f>
        <v>MINI</v>
      </c>
      <c r="J413" t="str">
        <f>VLOOKUP(A413,'Store Data'!$A:$B,2,0)</f>
        <v>Southern CA</v>
      </c>
    </row>
    <row r="414" spans="1:10" ht="21" x14ac:dyDescent="0.2">
      <c r="A414" s="3" t="s">
        <v>58</v>
      </c>
      <c r="B414" s="3" t="s">
        <v>143</v>
      </c>
      <c r="C414" s="5">
        <v>21</v>
      </c>
      <c r="D414" s="5">
        <v>17</v>
      </c>
      <c r="E414" s="7">
        <v>0.8095</v>
      </c>
      <c r="F414" s="5">
        <v>0</v>
      </c>
      <c r="G414" t="s">
        <v>120</v>
      </c>
      <c r="H414" s="27">
        <v>2023</v>
      </c>
      <c r="I414" t="str">
        <f>VLOOKUP(A414,'Store Data'!$E:$F,2,0)</f>
        <v>MINI</v>
      </c>
      <c r="J414" t="str">
        <f>VLOOKUP(A414,'Store Data'!$A:$B,2,0)</f>
        <v>Southern CA</v>
      </c>
    </row>
    <row r="415" spans="1:10" ht="21" x14ac:dyDescent="0.2">
      <c r="A415" s="3" t="s">
        <v>116</v>
      </c>
      <c r="B415" s="3" t="s">
        <v>144</v>
      </c>
      <c r="C415" s="5">
        <v>7</v>
      </c>
      <c r="D415" s="5">
        <v>3</v>
      </c>
      <c r="E415" s="7">
        <v>0.42849999999999999</v>
      </c>
      <c r="F415" s="5">
        <v>1</v>
      </c>
      <c r="G415" t="s">
        <v>120</v>
      </c>
      <c r="H415" s="27">
        <v>2023</v>
      </c>
      <c r="I415" t="str">
        <f>VLOOKUP(A415,'Store Data'!$E:$F,2,0)</f>
        <v>MINI</v>
      </c>
      <c r="J415" t="str">
        <f>VLOOKUP(A415,'Store Data'!$A:$B,2,0)</f>
        <v>Arizona</v>
      </c>
    </row>
    <row r="416" spans="1:10" ht="21" x14ac:dyDescent="0.2">
      <c r="A416" s="3" t="s">
        <v>116</v>
      </c>
      <c r="B416" s="3" t="s">
        <v>145</v>
      </c>
      <c r="C416" s="5">
        <v>10</v>
      </c>
      <c r="D416" s="5">
        <v>8</v>
      </c>
      <c r="E416" s="7">
        <v>0.8</v>
      </c>
      <c r="F416" s="5">
        <v>0</v>
      </c>
      <c r="G416" t="s">
        <v>120</v>
      </c>
      <c r="H416" s="27">
        <v>2023</v>
      </c>
      <c r="I416" t="str">
        <f>VLOOKUP(A416,'Store Data'!$E:$F,2,0)</f>
        <v>MINI</v>
      </c>
      <c r="J416" t="str">
        <f>VLOOKUP(A416,'Store Data'!$A:$B,2,0)</f>
        <v>Arizona</v>
      </c>
    </row>
    <row r="417" spans="1:10" ht="21" x14ac:dyDescent="0.2">
      <c r="A417" s="3" t="s">
        <v>116</v>
      </c>
      <c r="B417" s="3" t="s">
        <v>143</v>
      </c>
      <c r="C417" s="5">
        <v>15</v>
      </c>
      <c r="D417" s="5">
        <v>13</v>
      </c>
      <c r="E417" s="7">
        <v>0.86660000000000004</v>
      </c>
      <c r="F417" s="5">
        <v>1</v>
      </c>
      <c r="G417" t="s">
        <v>120</v>
      </c>
      <c r="H417" s="27">
        <v>2023</v>
      </c>
      <c r="I417" t="str">
        <f>VLOOKUP(A417,'Store Data'!$E:$F,2,0)</f>
        <v>MINI</v>
      </c>
      <c r="J417" t="str">
        <f>VLOOKUP(A417,'Store Data'!$A:$B,2,0)</f>
        <v>Arizona</v>
      </c>
    </row>
    <row r="418" spans="1:10" ht="21" x14ac:dyDescent="0.2">
      <c r="A418" s="3" t="s">
        <v>41</v>
      </c>
      <c r="B418" s="3" t="s">
        <v>144</v>
      </c>
      <c r="C418" s="5">
        <v>18</v>
      </c>
      <c r="D418" s="5">
        <v>14</v>
      </c>
      <c r="E418" s="7">
        <v>0.77769999999999995</v>
      </c>
      <c r="F418" s="5">
        <v>2</v>
      </c>
      <c r="G418" t="s">
        <v>120</v>
      </c>
      <c r="H418" s="27">
        <v>2023</v>
      </c>
      <c r="I418" t="str">
        <f>VLOOKUP(A418,'Store Data'!$E:$F,2,0)</f>
        <v>Mazda</v>
      </c>
      <c r="J418" t="str">
        <f>VLOOKUP(A418,'Store Data'!$A:$B,2,0)</f>
        <v>Southern CA</v>
      </c>
    </row>
    <row r="419" spans="1:10" ht="21" x14ac:dyDescent="0.2">
      <c r="A419" s="3" t="s">
        <v>41</v>
      </c>
      <c r="B419" s="3" t="s">
        <v>145</v>
      </c>
      <c r="C419" s="5">
        <v>8</v>
      </c>
      <c r="D419" s="5">
        <v>8</v>
      </c>
      <c r="E419" s="7">
        <v>1</v>
      </c>
      <c r="F419" s="5">
        <v>1</v>
      </c>
      <c r="G419" t="s">
        <v>120</v>
      </c>
      <c r="H419" s="27">
        <v>2023</v>
      </c>
      <c r="I419" t="str">
        <f>VLOOKUP(A419,'Store Data'!$E:$F,2,0)</f>
        <v>Mazda</v>
      </c>
      <c r="J419" t="str">
        <f>VLOOKUP(A419,'Store Data'!$A:$B,2,0)</f>
        <v>Southern CA</v>
      </c>
    </row>
    <row r="420" spans="1:10" ht="21" x14ac:dyDescent="0.2">
      <c r="A420" s="3" t="s">
        <v>41</v>
      </c>
      <c r="B420" s="3" t="s">
        <v>143</v>
      </c>
      <c r="C420" s="5">
        <v>13</v>
      </c>
      <c r="D420" s="5">
        <v>11</v>
      </c>
      <c r="E420" s="7">
        <v>0.84609999999999996</v>
      </c>
      <c r="F420" s="5">
        <v>2</v>
      </c>
      <c r="G420" t="s">
        <v>120</v>
      </c>
      <c r="H420" s="27">
        <v>2023</v>
      </c>
      <c r="I420" t="str">
        <f>VLOOKUP(A420,'Store Data'!$E:$F,2,0)</f>
        <v>Mazda</v>
      </c>
      <c r="J420" t="str">
        <f>VLOOKUP(A420,'Store Data'!$A:$B,2,0)</f>
        <v>Southern CA</v>
      </c>
    </row>
    <row r="421" spans="1:10" ht="21" x14ac:dyDescent="0.2">
      <c r="A421" s="3" t="s">
        <v>117</v>
      </c>
      <c r="B421" s="3" t="s">
        <v>144</v>
      </c>
      <c r="C421" s="5">
        <v>21</v>
      </c>
      <c r="D421" s="5">
        <v>13</v>
      </c>
      <c r="E421" s="7">
        <v>0.61899999999999999</v>
      </c>
      <c r="F421" s="5">
        <v>2</v>
      </c>
      <c r="G421" t="s">
        <v>120</v>
      </c>
      <c r="H421" s="27">
        <v>2023</v>
      </c>
      <c r="I421" t="str">
        <f>VLOOKUP(A421,'Store Data'!$E:$F,2,0)</f>
        <v>Mercedes-Benz</v>
      </c>
      <c r="J421" t="str">
        <f>VLOOKUP(A421,'Store Data'!$A:$B,2,0)</f>
        <v>Arizona</v>
      </c>
    </row>
    <row r="422" spans="1:10" ht="21" x14ac:dyDescent="0.2">
      <c r="A422" s="3" t="s">
        <v>117</v>
      </c>
      <c r="B422" s="3" t="s">
        <v>145</v>
      </c>
      <c r="C422" s="5">
        <v>16</v>
      </c>
      <c r="D422" s="5">
        <v>11</v>
      </c>
      <c r="E422" s="7">
        <v>0.6875</v>
      </c>
      <c r="F422" s="5">
        <v>0</v>
      </c>
      <c r="G422" t="s">
        <v>120</v>
      </c>
      <c r="H422" s="27">
        <v>2023</v>
      </c>
      <c r="I422" t="str">
        <f>VLOOKUP(A422,'Store Data'!$E:$F,2,0)</f>
        <v>Mercedes-Benz</v>
      </c>
      <c r="J422" t="str">
        <f>VLOOKUP(A422,'Store Data'!$A:$B,2,0)</f>
        <v>Arizona</v>
      </c>
    </row>
    <row r="423" spans="1:10" ht="21" x14ac:dyDescent="0.2">
      <c r="A423" s="3" t="s">
        <v>117</v>
      </c>
      <c r="B423" s="3" t="s">
        <v>143</v>
      </c>
      <c r="C423" s="5">
        <v>35</v>
      </c>
      <c r="D423" s="5">
        <v>34</v>
      </c>
      <c r="E423" s="7">
        <v>0.97140000000000004</v>
      </c>
      <c r="F423" s="5">
        <v>2</v>
      </c>
      <c r="G423" t="s">
        <v>120</v>
      </c>
      <c r="H423" s="27">
        <v>2023</v>
      </c>
      <c r="I423" t="str">
        <f>VLOOKUP(A423,'Store Data'!$E:$F,2,0)</f>
        <v>Mercedes-Benz</v>
      </c>
      <c r="J423" t="str">
        <f>VLOOKUP(A423,'Store Data'!$A:$B,2,0)</f>
        <v>Arizona</v>
      </c>
    </row>
    <row r="424" spans="1:10" ht="21" x14ac:dyDescent="0.2">
      <c r="A424" s="3" t="s">
        <v>43</v>
      </c>
      <c r="B424" s="3" t="s">
        <v>144</v>
      </c>
      <c r="C424" s="5">
        <v>19</v>
      </c>
      <c r="D424" s="5">
        <v>15</v>
      </c>
      <c r="E424" s="7">
        <v>0.78939999999999999</v>
      </c>
      <c r="F424" s="5">
        <v>2</v>
      </c>
      <c r="G424" t="s">
        <v>120</v>
      </c>
      <c r="H424" s="27">
        <v>2023</v>
      </c>
      <c r="I424" t="str">
        <f>VLOOKUP(A424,'Store Data'!$E:$F,2,0)</f>
        <v>Mercedes-Benz</v>
      </c>
      <c r="J424" t="str">
        <f>VLOOKUP(A424,'Store Data'!$A:$B,2,0)</f>
        <v>Southern CA</v>
      </c>
    </row>
    <row r="425" spans="1:10" ht="21" x14ac:dyDescent="0.2">
      <c r="A425" s="3" t="s">
        <v>43</v>
      </c>
      <c r="B425" s="3" t="s">
        <v>145</v>
      </c>
      <c r="C425" s="5">
        <v>14</v>
      </c>
      <c r="D425" s="5">
        <v>10</v>
      </c>
      <c r="E425" s="7">
        <v>0.71419999999999995</v>
      </c>
      <c r="F425" s="5">
        <v>2</v>
      </c>
      <c r="G425" t="s">
        <v>120</v>
      </c>
      <c r="H425" s="27">
        <v>2023</v>
      </c>
      <c r="I425" t="str">
        <f>VLOOKUP(A425,'Store Data'!$E:$F,2,0)</f>
        <v>Mercedes-Benz</v>
      </c>
      <c r="J425" t="str">
        <f>VLOOKUP(A425,'Store Data'!$A:$B,2,0)</f>
        <v>Southern CA</v>
      </c>
    </row>
    <row r="426" spans="1:10" ht="21" x14ac:dyDescent="0.2">
      <c r="A426" s="3" t="s">
        <v>43</v>
      </c>
      <c r="B426" s="3" t="s">
        <v>143</v>
      </c>
      <c r="C426" s="5">
        <v>49</v>
      </c>
      <c r="D426" s="5">
        <v>38</v>
      </c>
      <c r="E426" s="7">
        <v>0.77549999999999997</v>
      </c>
      <c r="F426" s="5">
        <v>0</v>
      </c>
      <c r="G426" t="s">
        <v>120</v>
      </c>
      <c r="H426" s="27">
        <v>2023</v>
      </c>
      <c r="I426" t="str">
        <f>VLOOKUP(A426,'Store Data'!$E:$F,2,0)</f>
        <v>Mercedes-Benz</v>
      </c>
      <c r="J426" t="str">
        <f>VLOOKUP(A426,'Store Data'!$A:$B,2,0)</f>
        <v>Southern CA</v>
      </c>
    </row>
    <row r="427" spans="1:10" ht="21" x14ac:dyDescent="0.2">
      <c r="A427" s="3" t="s">
        <v>60</v>
      </c>
      <c r="B427" s="3" t="s">
        <v>144</v>
      </c>
      <c r="C427" s="5">
        <v>54</v>
      </c>
      <c r="D427" s="5">
        <v>46</v>
      </c>
      <c r="E427" s="7">
        <v>0.8518</v>
      </c>
      <c r="F427" s="5">
        <v>3</v>
      </c>
      <c r="G427" t="s">
        <v>120</v>
      </c>
      <c r="H427" s="27">
        <v>2023</v>
      </c>
      <c r="I427" t="str">
        <f>VLOOKUP(A427,'Store Data'!$E:$F,2,0)</f>
        <v>BMW</v>
      </c>
      <c r="J427" t="str">
        <f>VLOOKUP(A427,'Store Data'!$A:$B,2,0)</f>
        <v>Northern CA</v>
      </c>
    </row>
    <row r="428" spans="1:10" ht="21" x14ac:dyDescent="0.2">
      <c r="A428" s="3" t="s">
        <v>60</v>
      </c>
      <c r="B428" s="3" t="s">
        <v>145</v>
      </c>
      <c r="C428" s="5">
        <v>30</v>
      </c>
      <c r="D428" s="5">
        <v>26</v>
      </c>
      <c r="E428" s="7">
        <v>0.86660000000000004</v>
      </c>
      <c r="F428" s="5">
        <v>0</v>
      </c>
      <c r="G428" t="s">
        <v>120</v>
      </c>
      <c r="H428" s="27">
        <v>2023</v>
      </c>
      <c r="I428" t="str">
        <f>VLOOKUP(A428,'Store Data'!$E:$F,2,0)</f>
        <v>BMW</v>
      </c>
      <c r="J428" t="str">
        <f>VLOOKUP(A428,'Store Data'!$A:$B,2,0)</f>
        <v>Northern CA</v>
      </c>
    </row>
    <row r="429" spans="1:10" ht="21" x14ac:dyDescent="0.2">
      <c r="A429" s="3" t="s">
        <v>60</v>
      </c>
      <c r="B429" s="3" t="s">
        <v>143</v>
      </c>
      <c r="C429" s="5">
        <v>61</v>
      </c>
      <c r="D429" s="5">
        <v>56</v>
      </c>
      <c r="E429" s="7">
        <v>0.91800000000000004</v>
      </c>
      <c r="F429" s="5">
        <v>11</v>
      </c>
      <c r="G429" t="s">
        <v>120</v>
      </c>
      <c r="H429" s="27">
        <v>2023</v>
      </c>
      <c r="I429" t="str">
        <f>VLOOKUP(A429,'Store Data'!$E:$F,2,0)</f>
        <v>BMW</v>
      </c>
      <c r="J429" t="str">
        <f>VLOOKUP(A429,'Store Data'!$A:$B,2,0)</f>
        <v>Northern CA</v>
      </c>
    </row>
    <row r="430" spans="1:10" ht="21" x14ac:dyDescent="0.2">
      <c r="A430" s="3" t="s">
        <v>62</v>
      </c>
      <c r="B430" s="3" t="s">
        <v>144</v>
      </c>
      <c r="C430" s="5">
        <v>26</v>
      </c>
      <c r="D430" s="5">
        <v>15</v>
      </c>
      <c r="E430" s="7">
        <v>0.57689999999999997</v>
      </c>
      <c r="F430" s="5">
        <v>0</v>
      </c>
      <c r="G430" t="s">
        <v>120</v>
      </c>
      <c r="H430" s="27">
        <v>2023</v>
      </c>
      <c r="I430" t="str">
        <f>VLOOKUP(A430,'Store Data'!$E:$F,2,0)</f>
        <v>Porsche</v>
      </c>
      <c r="J430" t="str">
        <f>VLOOKUP(A430,'Store Data'!$A:$B,2,0)</f>
        <v>Arizona</v>
      </c>
    </row>
    <row r="431" spans="1:10" ht="21" x14ac:dyDescent="0.2">
      <c r="A431" s="3" t="s">
        <v>62</v>
      </c>
      <c r="B431" s="3" t="s">
        <v>145</v>
      </c>
      <c r="C431" s="5">
        <v>30</v>
      </c>
      <c r="D431" s="5">
        <v>18</v>
      </c>
      <c r="E431" s="7">
        <v>0.6</v>
      </c>
      <c r="F431" s="5">
        <v>1</v>
      </c>
      <c r="G431" t="s">
        <v>120</v>
      </c>
      <c r="H431" s="27">
        <v>2023</v>
      </c>
      <c r="I431" t="str">
        <f>VLOOKUP(A431,'Store Data'!$E:$F,2,0)</f>
        <v>Porsche</v>
      </c>
      <c r="J431" t="str">
        <f>VLOOKUP(A431,'Store Data'!$A:$B,2,0)</f>
        <v>Arizona</v>
      </c>
    </row>
    <row r="432" spans="1:10" ht="21" x14ac:dyDescent="0.2">
      <c r="A432" s="3" t="s">
        <v>62</v>
      </c>
      <c r="B432" s="3" t="s">
        <v>143</v>
      </c>
      <c r="C432" s="5">
        <v>31</v>
      </c>
      <c r="D432" s="5">
        <v>26</v>
      </c>
      <c r="E432" s="7">
        <v>0.8387</v>
      </c>
      <c r="F432" s="5">
        <v>1</v>
      </c>
      <c r="G432" t="s">
        <v>120</v>
      </c>
      <c r="H432" s="27">
        <v>2023</v>
      </c>
      <c r="I432" t="str">
        <f>VLOOKUP(A432,'Store Data'!$E:$F,2,0)</f>
        <v>Porsche</v>
      </c>
      <c r="J432" t="str">
        <f>VLOOKUP(A432,'Store Data'!$A:$B,2,0)</f>
        <v>Arizona</v>
      </c>
    </row>
    <row r="433" spans="1:10" ht="21" x14ac:dyDescent="0.2">
      <c r="A433" s="3" t="s">
        <v>64</v>
      </c>
      <c r="B433" s="3" t="s">
        <v>144</v>
      </c>
      <c r="C433" s="5">
        <v>14</v>
      </c>
      <c r="D433" s="5">
        <v>5</v>
      </c>
      <c r="E433" s="7">
        <v>0.35709999999999997</v>
      </c>
      <c r="F433" s="5">
        <v>1</v>
      </c>
      <c r="G433" t="s">
        <v>120</v>
      </c>
      <c r="H433" s="27">
        <v>2023</v>
      </c>
      <c r="I433" t="str">
        <f>VLOOKUP(A433,'Store Data'!$E:$F,2,0)</f>
        <v>Porsche</v>
      </c>
      <c r="J433" t="str">
        <f>VLOOKUP(A433,'Store Data'!$A:$B,2,0)</f>
        <v>Northern CA</v>
      </c>
    </row>
    <row r="434" spans="1:10" ht="21" x14ac:dyDescent="0.2">
      <c r="A434" s="3" t="s">
        <v>64</v>
      </c>
      <c r="B434" s="3" t="s">
        <v>145</v>
      </c>
      <c r="C434" s="5">
        <v>6</v>
      </c>
      <c r="D434" s="5">
        <v>3</v>
      </c>
      <c r="E434" s="7">
        <v>0.5</v>
      </c>
      <c r="F434" s="5">
        <v>0</v>
      </c>
      <c r="G434" t="s">
        <v>120</v>
      </c>
      <c r="H434" s="27">
        <v>2023</v>
      </c>
      <c r="I434" t="str">
        <f>VLOOKUP(A434,'Store Data'!$E:$F,2,0)</f>
        <v>Porsche</v>
      </c>
      <c r="J434" t="str">
        <f>VLOOKUP(A434,'Store Data'!$A:$B,2,0)</f>
        <v>Northern CA</v>
      </c>
    </row>
    <row r="435" spans="1:10" ht="21" x14ac:dyDescent="0.2">
      <c r="A435" s="3" t="s">
        <v>64</v>
      </c>
      <c r="B435" s="3" t="s">
        <v>143</v>
      </c>
      <c r="C435" s="5">
        <v>22</v>
      </c>
      <c r="D435" s="5">
        <v>18</v>
      </c>
      <c r="E435" s="7">
        <v>0.81810000000000005</v>
      </c>
      <c r="F435" s="5">
        <v>1</v>
      </c>
      <c r="G435" t="s">
        <v>120</v>
      </c>
      <c r="H435" s="27">
        <v>2023</v>
      </c>
      <c r="I435" t="str">
        <f>VLOOKUP(A435,'Store Data'!$E:$F,2,0)</f>
        <v>Porsche</v>
      </c>
      <c r="J435" t="str">
        <f>VLOOKUP(A435,'Store Data'!$A:$B,2,0)</f>
        <v>Northern CA</v>
      </c>
    </row>
    <row r="436" spans="1:10" ht="21" x14ac:dyDescent="0.2">
      <c r="A436" s="3" t="s">
        <v>66</v>
      </c>
      <c r="B436" s="3" t="s">
        <v>144</v>
      </c>
      <c r="C436" s="5">
        <v>129</v>
      </c>
      <c r="D436" s="5">
        <v>91</v>
      </c>
      <c r="E436" s="7">
        <v>0.70540000000000003</v>
      </c>
      <c r="F436" s="5">
        <v>21</v>
      </c>
      <c r="G436" t="s">
        <v>120</v>
      </c>
      <c r="H436" s="27">
        <v>2023</v>
      </c>
      <c r="I436" t="str">
        <f>VLOOKUP(A436,'Store Data'!$E:$F,2,0)</f>
        <v>Honda</v>
      </c>
      <c r="J436" t="str">
        <f>VLOOKUP(A436,'Store Data'!$A:$B,2,0)</f>
        <v>Texas</v>
      </c>
    </row>
    <row r="437" spans="1:10" ht="21" x14ac:dyDescent="0.2">
      <c r="A437" s="3" t="s">
        <v>66</v>
      </c>
      <c r="B437" s="3" t="s">
        <v>145</v>
      </c>
      <c r="C437" s="5">
        <v>58</v>
      </c>
      <c r="D437" s="5">
        <v>44</v>
      </c>
      <c r="E437" s="7">
        <v>0.75860000000000005</v>
      </c>
      <c r="F437" s="5">
        <v>12</v>
      </c>
      <c r="G437" t="s">
        <v>120</v>
      </c>
      <c r="H437" s="27">
        <v>2023</v>
      </c>
      <c r="I437" t="str">
        <f>VLOOKUP(A437,'Store Data'!$E:$F,2,0)</f>
        <v>Honda</v>
      </c>
      <c r="J437" t="str">
        <f>VLOOKUP(A437,'Store Data'!$A:$B,2,0)</f>
        <v>Texas</v>
      </c>
    </row>
    <row r="438" spans="1:10" ht="21" x14ac:dyDescent="0.2">
      <c r="A438" s="3" t="s">
        <v>66</v>
      </c>
      <c r="B438" s="3" t="s">
        <v>143</v>
      </c>
      <c r="C438" s="5">
        <v>141</v>
      </c>
      <c r="D438" s="5">
        <v>124</v>
      </c>
      <c r="E438" s="7">
        <v>0.87939999999999996</v>
      </c>
      <c r="F438" s="5">
        <v>13</v>
      </c>
      <c r="G438" t="s">
        <v>120</v>
      </c>
      <c r="H438" s="27">
        <v>2023</v>
      </c>
      <c r="I438" t="str">
        <f>VLOOKUP(A438,'Store Data'!$E:$F,2,0)</f>
        <v>Honda</v>
      </c>
      <c r="J438" t="str">
        <f>VLOOKUP(A438,'Store Data'!$A:$B,2,0)</f>
        <v>Texas</v>
      </c>
    </row>
    <row r="439" spans="1:10" ht="21" x14ac:dyDescent="0.2">
      <c r="A439" s="3" t="s">
        <v>67</v>
      </c>
      <c r="B439" s="3" t="s">
        <v>144</v>
      </c>
      <c r="C439" s="5">
        <v>73</v>
      </c>
      <c r="D439" s="5">
        <v>66</v>
      </c>
      <c r="E439" s="7">
        <v>0.90410000000000001</v>
      </c>
      <c r="F439" s="5">
        <v>10</v>
      </c>
      <c r="G439" t="s">
        <v>120</v>
      </c>
      <c r="H439" s="27">
        <v>2023</v>
      </c>
      <c r="I439" t="str">
        <f>VLOOKUP(A439,'Store Data'!$E:$F,2,0)</f>
        <v>Hyundai</v>
      </c>
      <c r="J439" t="str">
        <f>VLOOKUP(A439,'Store Data'!$A:$B,2,0)</f>
        <v>Texas</v>
      </c>
    </row>
    <row r="440" spans="1:10" ht="21" x14ac:dyDescent="0.2">
      <c r="A440" s="3" t="s">
        <v>67</v>
      </c>
      <c r="B440" s="3" t="s">
        <v>145</v>
      </c>
      <c r="C440" s="5">
        <v>44</v>
      </c>
      <c r="D440" s="5">
        <v>40</v>
      </c>
      <c r="E440" s="7">
        <v>0.90900000000000003</v>
      </c>
      <c r="F440" s="5">
        <v>7</v>
      </c>
      <c r="G440" t="s">
        <v>120</v>
      </c>
      <c r="H440" s="27">
        <v>2023</v>
      </c>
      <c r="I440" t="str">
        <f>VLOOKUP(A440,'Store Data'!$E:$F,2,0)</f>
        <v>Hyundai</v>
      </c>
      <c r="J440" t="str">
        <f>VLOOKUP(A440,'Store Data'!$A:$B,2,0)</f>
        <v>Texas</v>
      </c>
    </row>
    <row r="441" spans="1:10" ht="21" x14ac:dyDescent="0.2">
      <c r="A441" s="3" t="s">
        <v>67</v>
      </c>
      <c r="B441" s="3" t="s">
        <v>143</v>
      </c>
      <c r="C441" s="5">
        <v>61</v>
      </c>
      <c r="D441" s="5">
        <v>26</v>
      </c>
      <c r="E441" s="7">
        <v>0.42620000000000002</v>
      </c>
      <c r="F441" s="5">
        <v>0</v>
      </c>
      <c r="G441" t="s">
        <v>120</v>
      </c>
      <c r="H441" s="27">
        <v>2023</v>
      </c>
      <c r="I441" t="str">
        <f>VLOOKUP(A441,'Store Data'!$E:$F,2,0)</f>
        <v>Hyundai</v>
      </c>
      <c r="J441" t="str">
        <f>VLOOKUP(A441,'Store Data'!$A:$B,2,0)</f>
        <v>Texas</v>
      </c>
    </row>
    <row r="442" spans="1:10" ht="21" x14ac:dyDescent="0.2">
      <c r="A442" s="3" t="s">
        <v>68</v>
      </c>
      <c r="B442" s="3" t="s">
        <v>144</v>
      </c>
      <c r="C442" s="5">
        <v>151</v>
      </c>
      <c r="D442" s="5">
        <v>79</v>
      </c>
      <c r="E442" s="7">
        <v>0.52310000000000001</v>
      </c>
      <c r="F442" s="5">
        <v>10</v>
      </c>
      <c r="G442" t="s">
        <v>120</v>
      </c>
      <c r="H442" s="27">
        <v>2023</v>
      </c>
      <c r="I442" t="str">
        <f>VLOOKUP(A442,'Store Data'!$E:$F,2,0)</f>
        <v>Toyota</v>
      </c>
      <c r="J442" t="str">
        <f>VLOOKUP(A442,'Store Data'!$A:$B,2,0)</f>
        <v>Texas</v>
      </c>
    </row>
    <row r="443" spans="1:10" ht="21" x14ac:dyDescent="0.2">
      <c r="A443" s="3" t="s">
        <v>68</v>
      </c>
      <c r="B443" s="3" t="s">
        <v>145</v>
      </c>
      <c r="C443" s="5">
        <v>53</v>
      </c>
      <c r="D443" s="5">
        <v>26</v>
      </c>
      <c r="E443" s="7">
        <v>0.49049999999999999</v>
      </c>
      <c r="F443" s="5">
        <v>7</v>
      </c>
      <c r="G443" t="s">
        <v>120</v>
      </c>
      <c r="H443" s="27">
        <v>2023</v>
      </c>
      <c r="I443" t="str">
        <f>VLOOKUP(A443,'Store Data'!$E:$F,2,0)</f>
        <v>Toyota</v>
      </c>
      <c r="J443" t="str">
        <f>VLOOKUP(A443,'Store Data'!$A:$B,2,0)</f>
        <v>Texas</v>
      </c>
    </row>
    <row r="444" spans="1:10" ht="21" x14ac:dyDescent="0.2">
      <c r="A444" s="3" t="s">
        <v>68</v>
      </c>
      <c r="B444" s="3" t="s">
        <v>143</v>
      </c>
      <c r="C444" s="5">
        <v>74</v>
      </c>
      <c r="D444" s="5">
        <v>61</v>
      </c>
      <c r="E444" s="7">
        <v>0.82430000000000003</v>
      </c>
      <c r="F444" s="5">
        <v>9</v>
      </c>
      <c r="G444" t="s">
        <v>120</v>
      </c>
      <c r="H444" s="27">
        <v>2023</v>
      </c>
      <c r="I444" t="str">
        <f>VLOOKUP(A444,'Store Data'!$E:$F,2,0)</f>
        <v>Toyota</v>
      </c>
      <c r="J444" t="str">
        <f>VLOOKUP(A444,'Store Data'!$A:$B,2,0)</f>
        <v>Texas</v>
      </c>
    </row>
    <row r="445" spans="1:10" ht="21" x14ac:dyDescent="0.2">
      <c r="A445" s="3" t="s">
        <v>70</v>
      </c>
      <c r="B445" s="3" t="s">
        <v>144</v>
      </c>
      <c r="C445" s="5">
        <v>19</v>
      </c>
      <c r="D445" s="5">
        <v>14</v>
      </c>
      <c r="E445" s="7">
        <v>0.73680000000000001</v>
      </c>
      <c r="F445" s="5">
        <v>1</v>
      </c>
      <c r="G445" t="s">
        <v>120</v>
      </c>
      <c r="H445" s="27">
        <v>2023</v>
      </c>
      <c r="I445" t="str">
        <f>VLOOKUP(A445,'Store Data'!$E:$F,2,0)</f>
        <v>Subaru</v>
      </c>
      <c r="J445" t="str">
        <f>VLOOKUP(A445,'Store Data'!$A:$B,2,0)</f>
        <v>Orange County</v>
      </c>
    </row>
    <row r="446" spans="1:10" ht="21" x14ac:dyDescent="0.2">
      <c r="A446" s="3" t="s">
        <v>70</v>
      </c>
      <c r="B446" s="3" t="s">
        <v>145</v>
      </c>
      <c r="C446" s="5">
        <v>4</v>
      </c>
      <c r="D446" s="5">
        <v>1</v>
      </c>
      <c r="E446" s="7">
        <v>0.25</v>
      </c>
      <c r="F446" s="5">
        <v>1</v>
      </c>
      <c r="G446" t="s">
        <v>120</v>
      </c>
      <c r="H446" s="27">
        <v>2023</v>
      </c>
      <c r="I446" t="str">
        <f>VLOOKUP(A446,'Store Data'!$E:$F,2,0)</f>
        <v>Subaru</v>
      </c>
      <c r="J446" t="str">
        <f>VLOOKUP(A446,'Store Data'!$A:$B,2,0)</f>
        <v>Orange County</v>
      </c>
    </row>
    <row r="447" spans="1:10" ht="21" x14ac:dyDescent="0.2">
      <c r="A447" s="3" t="s">
        <v>70</v>
      </c>
      <c r="B447" s="3" t="s">
        <v>143</v>
      </c>
      <c r="C447" s="5">
        <v>23</v>
      </c>
      <c r="D447" s="5">
        <v>19</v>
      </c>
      <c r="E447" s="7">
        <v>0.82599999999999996</v>
      </c>
      <c r="F447" s="5">
        <v>2</v>
      </c>
      <c r="G447" t="s">
        <v>120</v>
      </c>
      <c r="H447" s="27">
        <v>2023</v>
      </c>
      <c r="I447" t="str">
        <f>VLOOKUP(A447,'Store Data'!$E:$F,2,0)</f>
        <v>Subaru</v>
      </c>
      <c r="J447" t="str">
        <f>VLOOKUP(A447,'Store Data'!$A:$B,2,0)</f>
        <v>Orange County</v>
      </c>
    </row>
    <row r="448" spans="1:10" ht="21" x14ac:dyDescent="0.2">
      <c r="A448" s="3" t="s">
        <v>118</v>
      </c>
      <c r="B448" s="3" t="s">
        <v>144</v>
      </c>
      <c r="C448" s="5">
        <v>83</v>
      </c>
      <c r="D448" s="5">
        <v>51</v>
      </c>
      <c r="E448" s="7">
        <v>0.61439999999999995</v>
      </c>
      <c r="F448" s="5">
        <v>9</v>
      </c>
      <c r="G448" t="s">
        <v>120</v>
      </c>
      <c r="H448" s="27">
        <v>2023</v>
      </c>
      <c r="I448" t="str">
        <f>VLOOKUP(A448,'Store Data'!$E:$F,2,0)</f>
        <v>Honda</v>
      </c>
      <c r="J448" t="str">
        <f>VLOOKUP(A448,'Store Data'!$A:$B,2,0)</f>
        <v>Arizona</v>
      </c>
    </row>
    <row r="449" spans="1:10" ht="21" x14ac:dyDescent="0.2">
      <c r="A449" s="3" t="s">
        <v>118</v>
      </c>
      <c r="B449" s="3" t="s">
        <v>145</v>
      </c>
      <c r="C449" s="5">
        <v>44</v>
      </c>
      <c r="D449" s="5">
        <v>26</v>
      </c>
      <c r="E449" s="7">
        <v>0.59089999999999998</v>
      </c>
      <c r="F449" s="5">
        <v>6</v>
      </c>
      <c r="G449" t="s">
        <v>120</v>
      </c>
      <c r="H449" s="27">
        <v>2023</v>
      </c>
      <c r="I449" t="str">
        <f>VLOOKUP(A449,'Store Data'!$E:$F,2,0)</f>
        <v>Honda</v>
      </c>
      <c r="J449" t="str">
        <f>VLOOKUP(A449,'Store Data'!$A:$B,2,0)</f>
        <v>Arizona</v>
      </c>
    </row>
    <row r="450" spans="1:10" ht="21" x14ac:dyDescent="0.2">
      <c r="A450" s="3" t="s">
        <v>118</v>
      </c>
      <c r="B450" s="3" t="s">
        <v>143</v>
      </c>
      <c r="C450" s="5">
        <v>84</v>
      </c>
      <c r="D450" s="5">
        <v>74</v>
      </c>
      <c r="E450" s="7">
        <v>0.88090000000000002</v>
      </c>
      <c r="F450" s="5">
        <v>4</v>
      </c>
      <c r="G450" t="s">
        <v>120</v>
      </c>
      <c r="H450" s="27">
        <v>2023</v>
      </c>
      <c r="I450" t="str">
        <f>VLOOKUP(A450,'Store Data'!$E:$F,2,0)</f>
        <v>Honda</v>
      </c>
      <c r="J450" t="str">
        <f>VLOOKUP(A450,'Store Data'!$A:$B,2,0)</f>
        <v>Arizona</v>
      </c>
    </row>
    <row r="451" spans="1:10" ht="21" x14ac:dyDescent="0.2">
      <c r="A451" s="3" t="s">
        <v>73</v>
      </c>
      <c r="B451" s="3" t="s">
        <v>144</v>
      </c>
      <c r="C451" s="5">
        <v>34</v>
      </c>
      <c r="D451" s="5">
        <v>23</v>
      </c>
      <c r="E451" s="7">
        <v>0.6764</v>
      </c>
      <c r="F451" s="5">
        <v>2</v>
      </c>
      <c r="G451" t="s">
        <v>120</v>
      </c>
      <c r="H451" s="27">
        <v>2023</v>
      </c>
      <c r="I451" t="str">
        <f>VLOOKUP(A451,'Store Data'!$E:$F,2,0)</f>
        <v>Toyota</v>
      </c>
      <c r="J451" t="str">
        <f>VLOOKUP(A451,'Store Data'!$A:$B,2,0)</f>
        <v>Northern CA</v>
      </c>
    </row>
    <row r="452" spans="1:10" ht="21" x14ac:dyDescent="0.2">
      <c r="A452" s="3" t="s">
        <v>73</v>
      </c>
      <c r="B452" s="3" t="s">
        <v>145</v>
      </c>
      <c r="C452" s="5">
        <v>14</v>
      </c>
      <c r="D452" s="5">
        <v>13</v>
      </c>
      <c r="E452" s="7">
        <v>0.92849999999999999</v>
      </c>
      <c r="F452" s="5">
        <v>1</v>
      </c>
      <c r="G452" t="s">
        <v>120</v>
      </c>
      <c r="H452" s="27">
        <v>2023</v>
      </c>
      <c r="I452" t="str">
        <f>VLOOKUP(A452,'Store Data'!$E:$F,2,0)</f>
        <v>Toyota</v>
      </c>
      <c r="J452" t="str">
        <f>VLOOKUP(A452,'Store Data'!$A:$B,2,0)</f>
        <v>Northern CA</v>
      </c>
    </row>
    <row r="453" spans="1:10" ht="21" x14ac:dyDescent="0.2">
      <c r="A453" s="3" t="s">
        <v>73</v>
      </c>
      <c r="B453" s="3" t="s">
        <v>143</v>
      </c>
      <c r="C453" s="5">
        <v>46</v>
      </c>
      <c r="D453" s="5">
        <v>37</v>
      </c>
      <c r="E453" s="7">
        <v>0.80430000000000001</v>
      </c>
      <c r="F453" s="5">
        <v>6</v>
      </c>
      <c r="G453" t="s">
        <v>120</v>
      </c>
      <c r="H453" s="27">
        <v>2023</v>
      </c>
      <c r="I453" t="str">
        <f>VLOOKUP(A453,'Store Data'!$E:$F,2,0)</f>
        <v>Toyota</v>
      </c>
      <c r="J453" t="str">
        <f>VLOOKUP(A453,'Store Data'!$A:$B,2,0)</f>
        <v>Northern CA</v>
      </c>
    </row>
    <row r="454" spans="1:10" ht="21" x14ac:dyDescent="0.2">
      <c r="A454" s="3" t="s">
        <v>75</v>
      </c>
      <c r="B454" s="3" t="s">
        <v>144</v>
      </c>
      <c r="C454" s="5">
        <v>56</v>
      </c>
      <c r="D454" s="5">
        <v>33</v>
      </c>
      <c r="E454" s="7">
        <v>0.58919999999999995</v>
      </c>
      <c r="F454" s="5">
        <v>4</v>
      </c>
      <c r="G454" t="s">
        <v>120</v>
      </c>
      <c r="H454" s="27">
        <v>2023</v>
      </c>
      <c r="I454" t="str">
        <f>VLOOKUP(A454,'Store Data'!$E:$F,2,0)</f>
        <v>Toyota</v>
      </c>
      <c r="J454" t="str">
        <f>VLOOKUP(A454,'Store Data'!$A:$B,2,0)</f>
        <v>Texas</v>
      </c>
    </row>
    <row r="455" spans="1:10" ht="21" x14ac:dyDescent="0.2">
      <c r="A455" s="3" t="s">
        <v>75</v>
      </c>
      <c r="B455" s="3" t="s">
        <v>145</v>
      </c>
      <c r="C455" s="5">
        <v>44</v>
      </c>
      <c r="D455" s="5">
        <v>33</v>
      </c>
      <c r="E455" s="7">
        <v>0.75</v>
      </c>
      <c r="F455" s="5">
        <v>1</v>
      </c>
      <c r="G455" t="s">
        <v>120</v>
      </c>
      <c r="H455" s="27">
        <v>2023</v>
      </c>
      <c r="I455" t="str">
        <f>VLOOKUP(A455,'Store Data'!$E:$F,2,0)</f>
        <v>Toyota</v>
      </c>
      <c r="J455" t="str">
        <f>VLOOKUP(A455,'Store Data'!$A:$B,2,0)</f>
        <v>Texas</v>
      </c>
    </row>
    <row r="456" spans="1:10" ht="21" x14ac:dyDescent="0.2">
      <c r="A456" s="3" t="s">
        <v>75</v>
      </c>
      <c r="B456" s="3" t="s">
        <v>143</v>
      </c>
      <c r="C456" s="5">
        <v>48</v>
      </c>
      <c r="D456" s="5">
        <v>39</v>
      </c>
      <c r="E456" s="7">
        <v>0.8125</v>
      </c>
      <c r="F456" s="5">
        <v>5</v>
      </c>
      <c r="G456" t="s">
        <v>120</v>
      </c>
      <c r="H456" s="27">
        <v>2023</v>
      </c>
      <c r="I456" t="str">
        <f>VLOOKUP(A456,'Store Data'!$E:$F,2,0)</f>
        <v>Toyota</v>
      </c>
      <c r="J456" t="str">
        <f>VLOOKUP(A456,'Store Data'!$A:$B,2,0)</f>
        <v>Texas</v>
      </c>
    </row>
    <row r="457" spans="1:10" ht="21" x14ac:dyDescent="0.2">
      <c r="A457" s="3" t="s">
        <v>77</v>
      </c>
      <c r="B457" s="3" t="s">
        <v>144</v>
      </c>
      <c r="C457" s="5">
        <v>44</v>
      </c>
      <c r="D457" s="5">
        <v>32</v>
      </c>
      <c r="E457" s="7">
        <v>0.72719999999999996</v>
      </c>
      <c r="F457" s="5">
        <v>0</v>
      </c>
      <c r="G457" t="s">
        <v>120</v>
      </c>
      <c r="H457" s="27">
        <v>2023</v>
      </c>
      <c r="I457" t="str">
        <f>VLOOKUP(A457,'Store Data'!$E:$F,2,0)</f>
        <v>Toyota</v>
      </c>
      <c r="J457" t="str">
        <f>VLOOKUP(A457,'Store Data'!$A:$B,2,0)</f>
        <v>Arizona</v>
      </c>
    </row>
    <row r="458" spans="1:10" ht="21" x14ac:dyDescent="0.2">
      <c r="A458" s="3" t="s">
        <v>77</v>
      </c>
      <c r="B458" s="3" t="s">
        <v>145</v>
      </c>
      <c r="C458" s="5">
        <v>23</v>
      </c>
      <c r="D458" s="5">
        <v>18</v>
      </c>
      <c r="E458" s="7">
        <v>0.78259999999999996</v>
      </c>
      <c r="F458" s="5">
        <v>1</v>
      </c>
      <c r="G458" t="s">
        <v>120</v>
      </c>
      <c r="H458" s="27">
        <v>2023</v>
      </c>
      <c r="I458" t="str">
        <f>VLOOKUP(A458,'Store Data'!$E:$F,2,0)</f>
        <v>Toyota</v>
      </c>
      <c r="J458" t="str">
        <f>VLOOKUP(A458,'Store Data'!$A:$B,2,0)</f>
        <v>Arizona</v>
      </c>
    </row>
    <row r="459" spans="1:10" ht="21" x14ac:dyDescent="0.2">
      <c r="A459" s="3" t="s">
        <v>77</v>
      </c>
      <c r="B459" s="3" t="s">
        <v>143</v>
      </c>
      <c r="C459" s="5">
        <v>33</v>
      </c>
      <c r="D459" s="5">
        <v>30</v>
      </c>
      <c r="E459" s="7">
        <v>0.90900000000000003</v>
      </c>
      <c r="F459" s="5">
        <v>3</v>
      </c>
      <c r="G459" t="s">
        <v>120</v>
      </c>
      <c r="H459" s="27">
        <v>2023</v>
      </c>
      <c r="I459" t="str">
        <f>VLOOKUP(A459,'Store Data'!$E:$F,2,0)</f>
        <v>Toyota</v>
      </c>
      <c r="J459" t="str">
        <f>VLOOKUP(A459,'Store Data'!$A:$B,2,0)</f>
        <v>Arizona</v>
      </c>
    </row>
    <row r="460" spans="1:10" ht="21" x14ac:dyDescent="0.2">
      <c r="A460" s="3" t="s">
        <v>79</v>
      </c>
      <c r="B460" s="3" t="s">
        <v>144</v>
      </c>
      <c r="C460" s="5">
        <v>10</v>
      </c>
      <c r="D460" s="5">
        <v>5</v>
      </c>
      <c r="E460" s="7">
        <v>0.5</v>
      </c>
      <c r="F460" s="5">
        <v>1</v>
      </c>
      <c r="G460" t="s">
        <v>120</v>
      </c>
      <c r="H460" s="27">
        <v>2023</v>
      </c>
      <c r="I460" t="str">
        <f>VLOOKUP(A460,'Store Data'!$E:$F,2,0)</f>
        <v>Volkswagen</v>
      </c>
      <c r="J460" t="str">
        <f>VLOOKUP(A460,'Store Data'!$A:$B,2,0)</f>
        <v>Arizona</v>
      </c>
    </row>
    <row r="461" spans="1:10" ht="21" x14ac:dyDescent="0.2">
      <c r="A461" s="3" t="s">
        <v>79</v>
      </c>
      <c r="B461" s="3" t="s">
        <v>145</v>
      </c>
      <c r="C461" s="5">
        <v>8</v>
      </c>
      <c r="D461" s="5">
        <v>6</v>
      </c>
      <c r="E461" s="7">
        <v>0.75</v>
      </c>
      <c r="F461" s="5">
        <v>1</v>
      </c>
      <c r="G461" t="s">
        <v>120</v>
      </c>
      <c r="H461" s="27">
        <v>2023</v>
      </c>
      <c r="I461" t="str">
        <f>VLOOKUP(A461,'Store Data'!$E:$F,2,0)</f>
        <v>Volkswagen</v>
      </c>
      <c r="J461" t="str">
        <f>VLOOKUP(A461,'Store Data'!$A:$B,2,0)</f>
        <v>Arizona</v>
      </c>
    </row>
    <row r="462" spans="1:10" ht="21" x14ac:dyDescent="0.2">
      <c r="A462" s="3" t="s">
        <v>79</v>
      </c>
      <c r="B462" s="3" t="s">
        <v>143</v>
      </c>
      <c r="C462" s="5">
        <v>16</v>
      </c>
      <c r="D462" s="5">
        <v>15</v>
      </c>
      <c r="E462" s="7">
        <v>0.9375</v>
      </c>
      <c r="F462" s="5">
        <v>1</v>
      </c>
      <c r="G462" t="s">
        <v>120</v>
      </c>
      <c r="H462" s="27">
        <v>2023</v>
      </c>
      <c r="I462" t="str">
        <f>VLOOKUP(A462,'Store Data'!$E:$F,2,0)</f>
        <v>Volkswagen</v>
      </c>
      <c r="J462" t="str">
        <f>VLOOKUP(A462,'Store Data'!$A:$B,2,0)</f>
        <v>Arizona</v>
      </c>
    </row>
    <row r="463" spans="1:10" ht="21" x14ac:dyDescent="0.2">
      <c r="A463" s="3" t="s">
        <v>81</v>
      </c>
      <c r="B463" s="3" t="s">
        <v>144</v>
      </c>
      <c r="C463" s="5">
        <v>23</v>
      </c>
      <c r="D463" s="5">
        <v>15</v>
      </c>
      <c r="E463" s="7">
        <v>0.65210000000000001</v>
      </c>
      <c r="F463" s="5">
        <v>0</v>
      </c>
      <c r="G463" t="s">
        <v>120</v>
      </c>
      <c r="H463" s="27">
        <v>2023</v>
      </c>
      <c r="I463" t="str">
        <f>VLOOKUP(A463,'Store Data'!$E:$F,2,0)</f>
        <v>Volkswagen</v>
      </c>
      <c r="J463" t="str">
        <f>VLOOKUP(A463,'Store Data'!$A:$B,2,0)</f>
        <v>Orange County</v>
      </c>
    </row>
    <row r="464" spans="1:10" ht="21" x14ac:dyDescent="0.2">
      <c r="A464" s="3" t="s">
        <v>81</v>
      </c>
      <c r="B464" s="3" t="s">
        <v>145</v>
      </c>
      <c r="C464" s="5">
        <v>8</v>
      </c>
      <c r="D464" s="5">
        <v>6</v>
      </c>
      <c r="E464" s="7">
        <v>0.75</v>
      </c>
      <c r="F464" s="5">
        <v>1</v>
      </c>
      <c r="G464" t="s">
        <v>120</v>
      </c>
      <c r="H464" s="27">
        <v>2023</v>
      </c>
      <c r="I464" t="str">
        <f>VLOOKUP(A464,'Store Data'!$E:$F,2,0)</f>
        <v>Volkswagen</v>
      </c>
      <c r="J464" t="str">
        <f>VLOOKUP(A464,'Store Data'!$A:$B,2,0)</f>
        <v>Orange County</v>
      </c>
    </row>
    <row r="465" spans="1:10" ht="21" x14ac:dyDescent="0.2">
      <c r="A465" s="3" t="s">
        <v>81</v>
      </c>
      <c r="B465" s="3" t="s">
        <v>143</v>
      </c>
      <c r="C465" s="5">
        <v>17</v>
      </c>
      <c r="D465" s="5">
        <v>16</v>
      </c>
      <c r="E465" s="7">
        <v>0.94110000000000005</v>
      </c>
      <c r="F465" s="5">
        <v>4</v>
      </c>
      <c r="G465" t="s">
        <v>120</v>
      </c>
      <c r="H465" s="27">
        <v>2023</v>
      </c>
      <c r="I465" t="str">
        <f>VLOOKUP(A465,'Store Data'!$E:$F,2,0)</f>
        <v>Volkswagen</v>
      </c>
      <c r="J465" t="str">
        <f>VLOOKUP(A465,'Store Data'!$A:$B,2,0)</f>
        <v>Orange County</v>
      </c>
    </row>
    <row r="466" spans="1:10" ht="21" x14ac:dyDescent="0.2">
      <c r="A466" s="3" t="s">
        <v>11</v>
      </c>
      <c r="B466" s="3" t="s">
        <v>144</v>
      </c>
      <c r="C466" s="5">
        <v>25</v>
      </c>
      <c r="D466" s="5">
        <v>18</v>
      </c>
      <c r="E466" s="7">
        <v>0.72</v>
      </c>
      <c r="F466" s="5">
        <v>1</v>
      </c>
      <c r="G466" t="s">
        <v>121</v>
      </c>
      <c r="H466" s="27">
        <v>2023</v>
      </c>
      <c r="I466" t="str">
        <f>VLOOKUP(A466,'Store Data'!$E:$F,2,0)</f>
        <v>Acura</v>
      </c>
      <c r="J466" t="str">
        <f>VLOOKUP(A466,'Store Data'!$A:$B,2,0)</f>
        <v>Arizona</v>
      </c>
    </row>
    <row r="467" spans="1:10" ht="21" x14ac:dyDescent="0.2">
      <c r="A467" s="3" t="s">
        <v>11</v>
      </c>
      <c r="B467" s="3" t="s">
        <v>145</v>
      </c>
      <c r="C467" s="5">
        <v>20</v>
      </c>
      <c r="D467" s="5">
        <v>17</v>
      </c>
      <c r="E467" s="7">
        <v>0.85</v>
      </c>
      <c r="F467" s="5">
        <v>2</v>
      </c>
      <c r="G467" t="s">
        <v>121</v>
      </c>
      <c r="H467" s="27">
        <v>2023</v>
      </c>
      <c r="I467" t="str">
        <f>VLOOKUP(A467,'Store Data'!$E:$F,2,0)</f>
        <v>Acura</v>
      </c>
      <c r="J467" t="str">
        <f>VLOOKUP(A467,'Store Data'!$A:$B,2,0)</f>
        <v>Arizona</v>
      </c>
    </row>
    <row r="468" spans="1:10" ht="21" x14ac:dyDescent="0.2">
      <c r="A468" s="3" t="s">
        <v>11</v>
      </c>
      <c r="B468" s="3" t="s">
        <v>143</v>
      </c>
      <c r="C468" s="5">
        <v>24</v>
      </c>
      <c r="D468" s="5">
        <v>24</v>
      </c>
      <c r="E468" s="7">
        <v>1</v>
      </c>
      <c r="F468" s="5">
        <v>2</v>
      </c>
      <c r="G468" t="s">
        <v>121</v>
      </c>
      <c r="H468" s="27">
        <v>2023</v>
      </c>
      <c r="I468" t="str">
        <f>VLOOKUP(A468,'Store Data'!$E:$F,2,0)</f>
        <v>Acura</v>
      </c>
      <c r="J468" t="str">
        <f>VLOOKUP(A468,'Store Data'!$A:$B,2,0)</f>
        <v>Arizona</v>
      </c>
    </row>
    <row r="469" spans="1:10" ht="21" x14ac:dyDescent="0.2">
      <c r="A469" s="3" t="s">
        <v>16</v>
      </c>
      <c r="B469" s="3" t="s">
        <v>144</v>
      </c>
      <c r="C469" s="5">
        <v>8</v>
      </c>
      <c r="D469" s="5">
        <v>6</v>
      </c>
      <c r="E469" s="7">
        <v>0.75</v>
      </c>
      <c r="F469" s="5">
        <v>2</v>
      </c>
      <c r="G469" t="s">
        <v>121</v>
      </c>
      <c r="H469" s="27">
        <v>2023</v>
      </c>
      <c r="I469" t="str">
        <f>VLOOKUP(A469,'Store Data'!$E:$F,2,0)</f>
        <v>Acura</v>
      </c>
      <c r="J469" t="str">
        <f>VLOOKUP(A469,'Store Data'!$A:$B,2,0)</f>
        <v>Southern CA</v>
      </c>
    </row>
    <row r="470" spans="1:10" ht="21" x14ac:dyDescent="0.2">
      <c r="A470" s="3" t="s">
        <v>16</v>
      </c>
      <c r="B470" s="3" t="s">
        <v>145</v>
      </c>
      <c r="C470" s="5">
        <v>4</v>
      </c>
      <c r="D470" s="5">
        <v>4</v>
      </c>
      <c r="E470" s="7">
        <v>1</v>
      </c>
      <c r="F470" s="5">
        <v>1</v>
      </c>
      <c r="G470" t="s">
        <v>121</v>
      </c>
      <c r="H470" s="27">
        <v>2023</v>
      </c>
      <c r="I470" t="str">
        <f>VLOOKUP(A470,'Store Data'!$E:$F,2,0)</f>
        <v>Acura</v>
      </c>
      <c r="J470" t="str">
        <f>VLOOKUP(A470,'Store Data'!$A:$B,2,0)</f>
        <v>Southern CA</v>
      </c>
    </row>
    <row r="471" spans="1:10" ht="21" x14ac:dyDescent="0.2">
      <c r="A471" s="3" t="s">
        <v>16</v>
      </c>
      <c r="B471" s="3" t="s">
        <v>143</v>
      </c>
      <c r="C471" s="5">
        <v>13</v>
      </c>
      <c r="D471" s="5">
        <v>11</v>
      </c>
      <c r="E471" s="7">
        <v>0.84609999999999996</v>
      </c>
      <c r="F471" s="5">
        <v>0</v>
      </c>
      <c r="G471" t="s">
        <v>121</v>
      </c>
      <c r="H471" s="27">
        <v>2023</v>
      </c>
      <c r="I471" t="str">
        <f>VLOOKUP(A471,'Store Data'!$E:$F,2,0)</f>
        <v>Acura</v>
      </c>
      <c r="J471" t="str">
        <f>VLOOKUP(A471,'Store Data'!$A:$B,2,0)</f>
        <v>Southern CA</v>
      </c>
    </row>
    <row r="472" spans="1:10" ht="21" x14ac:dyDescent="0.2">
      <c r="A472" s="3" t="s">
        <v>17</v>
      </c>
      <c r="B472" s="3" t="s">
        <v>144</v>
      </c>
      <c r="C472" s="5">
        <v>9</v>
      </c>
      <c r="D472" s="5">
        <v>4</v>
      </c>
      <c r="E472" s="7">
        <v>0.44440000000000002</v>
      </c>
      <c r="F472" s="5">
        <v>0</v>
      </c>
      <c r="G472" t="s">
        <v>121</v>
      </c>
      <c r="H472" s="27">
        <v>2023</v>
      </c>
      <c r="I472" t="str">
        <f>VLOOKUP(A472,'Store Data'!$E:$F,2,0)</f>
        <v>Audi</v>
      </c>
      <c r="J472" t="str">
        <f>VLOOKUP(A472,'Store Data'!$A:$B,2,0)</f>
        <v>Arizona</v>
      </c>
    </row>
    <row r="473" spans="1:10" ht="21" x14ac:dyDescent="0.2">
      <c r="A473" s="3" t="s">
        <v>17</v>
      </c>
      <c r="B473" s="3" t="s">
        <v>145</v>
      </c>
      <c r="C473" s="5">
        <v>21</v>
      </c>
      <c r="D473" s="5">
        <v>17</v>
      </c>
      <c r="E473" s="7">
        <v>0.8095</v>
      </c>
      <c r="F473" s="5">
        <v>0</v>
      </c>
      <c r="G473" t="s">
        <v>121</v>
      </c>
      <c r="H473" s="27">
        <v>2023</v>
      </c>
      <c r="I473" t="str">
        <f>VLOOKUP(A473,'Store Data'!$E:$F,2,0)</f>
        <v>Audi</v>
      </c>
      <c r="J473" t="str">
        <f>VLOOKUP(A473,'Store Data'!$A:$B,2,0)</f>
        <v>Arizona</v>
      </c>
    </row>
    <row r="474" spans="1:10" ht="21" x14ac:dyDescent="0.2">
      <c r="A474" s="3" t="s">
        <v>17</v>
      </c>
      <c r="B474" s="3" t="s">
        <v>143</v>
      </c>
      <c r="C474" s="5">
        <v>11</v>
      </c>
      <c r="D474" s="5">
        <v>10</v>
      </c>
      <c r="E474" s="7">
        <v>0.90900000000000003</v>
      </c>
      <c r="F474" s="5">
        <v>2</v>
      </c>
      <c r="G474" t="s">
        <v>121</v>
      </c>
      <c r="H474" s="27">
        <v>2023</v>
      </c>
      <c r="I474" t="str">
        <f>VLOOKUP(A474,'Store Data'!$E:$F,2,0)</f>
        <v>Audi</v>
      </c>
      <c r="J474" t="str">
        <f>VLOOKUP(A474,'Store Data'!$A:$B,2,0)</f>
        <v>Arizona</v>
      </c>
    </row>
    <row r="475" spans="1:10" ht="21" x14ac:dyDescent="0.2">
      <c r="A475" s="3" t="s">
        <v>18</v>
      </c>
      <c r="B475" s="3" t="s">
        <v>144</v>
      </c>
      <c r="C475" s="5">
        <v>7</v>
      </c>
      <c r="D475" s="5">
        <v>4</v>
      </c>
      <c r="E475" s="7">
        <v>0.57140000000000002</v>
      </c>
      <c r="F475" s="5">
        <v>0</v>
      </c>
      <c r="G475" t="s">
        <v>121</v>
      </c>
      <c r="H475" s="27">
        <v>2023</v>
      </c>
      <c r="I475" t="str">
        <f>VLOOKUP(A475,'Store Data'!$E:$F,2,0)</f>
        <v>Audi</v>
      </c>
      <c r="J475" t="str">
        <f>VLOOKUP(A475,'Store Data'!$A:$B,2,0)</f>
        <v>Southern CA</v>
      </c>
    </row>
    <row r="476" spans="1:10" ht="21" x14ac:dyDescent="0.2">
      <c r="A476" s="3" t="s">
        <v>18</v>
      </c>
      <c r="B476" s="3" t="s">
        <v>145</v>
      </c>
      <c r="C476" s="5">
        <v>7</v>
      </c>
      <c r="D476" s="5">
        <v>5</v>
      </c>
      <c r="E476" s="7">
        <v>0.71419999999999995</v>
      </c>
      <c r="F476" s="5">
        <v>1</v>
      </c>
      <c r="G476" t="s">
        <v>121</v>
      </c>
      <c r="H476" s="27">
        <v>2023</v>
      </c>
      <c r="I476" t="str">
        <f>VLOOKUP(A476,'Store Data'!$E:$F,2,0)</f>
        <v>Audi</v>
      </c>
      <c r="J476" t="str">
        <f>VLOOKUP(A476,'Store Data'!$A:$B,2,0)</f>
        <v>Southern CA</v>
      </c>
    </row>
    <row r="477" spans="1:10" ht="21" x14ac:dyDescent="0.2">
      <c r="A477" s="3" t="s">
        <v>18</v>
      </c>
      <c r="B477" s="3" t="s">
        <v>143</v>
      </c>
      <c r="C477" s="5">
        <v>13</v>
      </c>
      <c r="D477" s="5">
        <v>12</v>
      </c>
      <c r="E477" s="7">
        <v>0.92300000000000004</v>
      </c>
      <c r="F477" s="5">
        <v>0</v>
      </c>
      <c r="G477" t="s">
        <v>121</v>
      </c>
      <c r="H477" s="27">
        <v>2023</v>
      </c>
      <c r="I477" t="str">
        <f>VLOOKUP(A477,'Store Data'!$E:$F,2,0)</f>
        <v>Audi</v>
      </c>
      <c r="J477" t="str">
        <f>VLOOKUP(A477,'Store Data'!$A:$B,2,0)</f>
        <v>Southern CA</v>
      </c>
    </row>
    <row r="478" spans="1:10" ht="21" x14ac:dyDescent="0.2">
      <c r="A478" s="3" t="s">
        <v>19</v>
      </c>
      <c r="B478" s="3" t="s">
        <v>144</v>
      </c>
      <c r="C478" s="5">
        <v>15</v>
      </c>
      <c r="D478" s="5">
        <v>12</v>
      </c>
      <c r="E478" s="7">
        <v>0.8</v>
      </c>
      <c r="F478" s="5">
        <v>0</v>
      </c>
      <c r="G478" t="s">
        <v>121</v>
      </c>
      <c r="H478" s="27">
        <v>2023</v>
      </c>
      <c r="I478" t="str">
        <f>VLOOKUP(A478,'Store Data'!$E:$F,2,0)</f>
        <v>Audi</v>
      </c>
      <c r="J478" t="str">
        <f>VLOOKUP(A478,'Store Data'!$A:$B,2,0)</f>
        <v>Orange County</v>
      </c>
    </row>
    <row r="479" spans="1:10" ht="21" x14ac:dyDescent="0.2">
      <c r="A479" s="3" t="s">
        <v>19</v>
      </c>
      <c r="B479" s="3" t="s">
        <v>143</v>
      </c>
      <c r="C479" s="5">
        <v>17</v>
      </c>
      <c r="D479" s="5">
        <v>16</v>
      </c>
      <c r="E479" s="7">
        <v>0.94110000000000005</v>
      </c>
      <c r="F479" s="5">
        <v>5</v>
      </c>
      <c r="G479" t="s">
        <v>121</v>
      </c>
      <c r="H479" s="27">
        <v>2023</v>
      </c>
      <c r="I479" t="str">
        <f>VLOOKUP(A479,'Store Data'!$E:$F,2,0)</f>
        <v>Audi</v>
      </c>
      <c r="J479" t="str">
        <f>VLOOKUP(A479,'Store Data'!$A:$B,2,0)</f>
        <v>Orange County</v>
      </c>
    </row>
    <row r="480" spans="1:10" ht="21" x14ac:dyDescent="0.2">
      <c r="A480" s="3" t="s">
        <v>20</v>
      </c>
      <c r="B480" s="3" t="s">
        <v>144</v>
      </c>
      <c r="C480" s="5">
        <v>15</v>
      </c>
      <c r="D480" s="5">
        <v>11</v>
      </c>
      <c r="E480" s="7">
        <v>0.73329999999999995</v>
      </c>
      <c r="F480" s="5">
        <v>3</v>
      </c>
      <c r="G480" t="s">
        <v>121</v>
      </c>
      <c r="H480" s="27">
        <v>2023</v>
      </c>
      <c r="I480" t="str">
        <f>VLOOKUP(A480,'Store Data'!$E:$F,2,0)</f>
        <v>Audi</v>
      </c>
      <c r="J480" t="str">
        <f>VLOOKUP(A480,'Store Data'!$A:$B,2,0)</f>
        <v>Arizona</v>
      </c>
    </row>
    <row r="481" spans="1:10" ht="21" x14ac:dyDescent="0.2">
      <c r="A481" s="3" t="s">
        <v>20</v>
      </c>
      <c r="B481" s="3" t="s">
        <v>145</v>
      </c>
      <c r="C481" s="5">
        <v>16</v>
      </c>
      <c r="D481" s="5">
        <v>14</v>
      </c>
      <c r="E481" s="7">
        <v>0.875</v>
      </c>
      <c r="F481" s="5">
        <v>2</v>
      </c>
      <c r="G481" t="s">
        <v>121</v>
      </c>
      <c r="H481" s="27">
        <v>2023</v>
      </c>
      <c r="I481" t="str">
        <f>VLOOKUP(A481,'Store Data'!$E:$F,2,0)</f>
        <v>Audi</v>
      </c>
      <c r="J481" t="str">
        <f>VLOOKUP(A481,'Store Data'!$A:$B,2,0)</f>
        <v>Arizona</v>
      </c>
    </row>
    <row r="482" spans="1:10" ht="21" x14ac:dyDescent="0.2">
      <c r="A482" s="3" t="s">
        <v>20</v>
      </c>
      <c r="B482" s="3" t="s">
        <v>143</v>
      </c>
      <c r="C482" s="5">
        <v>21</v>
      </c>
      <c r="D482" s="5">
        <v>19</v>
      </c>
      <c r="E482" s="7">
        <v>0.90469999999999995</v>
      </c>
      <c r="F482" s="5">
        <v>1</v>
      </c>
      <c r="G482" t="s">
        <v>121</v>
      </c>
      <c r="H482" s="27">
        <v>2023</v>
      </c>
      <c r="I482" t="str">
        <f>VLOOKUP(A482,'Store Data'!$E:$F,2,0)</f>
        <v>Audi</v>
      </c>
      <c r="J482" t="str">
        <f>VLOOKUP(A482,'Store Data'!$A:$B,2,0)</f>
        <v>Arizona</v>
      </c>
    </row>
    <row r="483" spans="1:10" ht="21" x14ac:dyDescent="0.2">
      <c r="A483" s="3" t="s">
        <v>21</v>
      </c>
      <c r="B483" s="3" t="s">
        <v>144</v>
      </c>
      <c r="C483" s="5">
        <v>18</v>
      </c>
      <c r="D483" s="5">
        <v>16</v>
      </c>
      <c r="E483" s="7">
        <v>0.88880000000000003</v>
      </c>
      <c r="F483" s="5">
        <v>3</v>
      </c>
      <c r="G483" t="s">
        <v>121</v>
      </c>
      <c r="H483" s="27">
        <v>2023</v>
      </c>
      <c r="I483" t="str">
        <f>VLOOKUP(A483,'Store Data'!$E:$F,2,0)</f>
        <v>Audi</v>
      </c>
      <c r="J483" t="str">
        <f>VLOOKUP(A483,'Store Data'!$A:$B,2,0)</f>
        <v>Orange County</v>
      </c>
    </row>
    <row r="484" spans="1:10" ht="21" x14ac:dyDescent="0.2">
      <c r="A484" s="3" t="s">
        <v>21</v>
      </c>
      <c r="B484" s="3" t="s">
        <v>145</v>
      </c>
      <c r="C484" s="5">
        <v>7</v>
      </c>
      <c r="D484" s="5">
        <v>7</v>
      </c>
      <c r="E484" s="7">
        <v>1</v>
      </c>
      <c r="F484" s="5">
        <v>1</v>
      </c>
      <c r="G484" t="s">
        <v>121</v>
      </c>
      <c r="H484" s="27">
        <v>2023</v>
      </c>
      <c r="I484" t="str">
        <f>VLOOKUP(A484,'Store Data'!$E:$F,2,0)</f>
        <v>Audi</v>
      </c>
      <c r="J484" t="str">
        <f>VLOOKUP(A484,'Store Data'!$A:$B,2,0)</f>
        <v>Orange County</v>
      </c>
    </row>
    <row r="485" spans="1:10" ht="21" x14ac:dyDescent="0.2">
      <c r="A485" s="3" t="s">
        <v>21</v>
      </c>
      <c r="B485" s="3" t="s">
        <v>143</v>
      </c>
      <c r="C485" s="5">
        <v>22</v>
      </c>
      <c r="D485" s="5">
        <v>21</v>
      </c>
      <c r="E485" s="7">
        <v>0.95450000000000002</v>
      </c>
      <c r="F485" s="5">
        <v>4</v>
      </c>
      <c r="G485" t="s">
        <v>121</v>
      </c>
      <c r="H485" s="27">
        <v>2023</v>
      </c>
      <c r="I485" t="str">
        <f>VLOOKUP(A485,'Store Data'!$E:$F,2,0)</f>
        <v>Audi</v>
      </c>
      <c r="J485" t="str">
        <f>VLOOKUP(A485,'Store Data'!$A:$B,2,0)</f>
        <v>Orange County</v>
      </c>
    </row>
    <row r="486" spans="1:10" ht="21" x14ac:dyDescent="0.2">
      <c r="A486" s="3" t="s">
        <v>110</v>
      </c>
      <c r="B486" s="3" t="s">
        <v>144</v>
      </c>
      <c r="C486" s="5">
        <v>51</v>
      </c>
      <c r="D486" s="5">
        <v>39</v>
      </c>
      <c r="E486" s="7">
        <v>0.76470000000000005</v>
      </c>
      <c r="F486" s="5">
        <v>14</v>
      </c>
      <c r="G486" t="s">
        <v>121</v>
      </c>
      <c r="H486" s="27">
        <v>2023</v>
      </c>
      <c r="I486" t="str">
        <f>VLOOKUP(A486,'Store Data'!$E:$F,2,0)</f>
        <v>Audi</v>
      </c>
      <c r="J486" t="str">
        <f>VLOOKUP(A486,'Store Data'!$A:$B,2,0)</f>
        <v>Northern CA</v>
      </c>
    </row>
    <row r="487" spans="1:10" ht="21" x14ac:dyDescent="0.2">
      <c r="A487" s="3" t="s">
        <v>110</v>
      </c>
      <c r="B487" s="3" t="s">
        <v>145</v>
      </c>
      <c r="C487" s="5">
        <v>19</v>
      </c>
      <c r="D487" s="5">
        <v>15</v>
      </c>
      <c r="E487" s="7">
        <v>0.78939999999999999</v>
      </c>
      <c r="F487" s="5">
        <v>4</v>
      </c>
      <c r="G487" t="s">
        <v>121</v>
      </c>
      <c r="H487" s="27">
        <v>2023</v>
      </c>
      <c r="I487" t="str">
        <f>VLOOKUP(A487,'Store Data'!$E:$F,2,0)</f>
        <v>Audi</v>
      </c>
      <c r="J487" t="str">
        <f>VLOOKUP(A487,'Store Data'!$A:$B,2,0)</f>
        <v>Northern CA</v>
      </c>
    </row>
    <row r="488" spans="1:10" ht="21" x14ac:dyDescent="0.2">
      <c r="A488" s="3" t="s">
        <v>110</v>
      </c>
      <c r="B488" s="3" t="s">
        <v>143</v>
      </c>
      <c r="C488" s="5">
        <v>48</v>
      </c>
      <c r="D488" s="5">
        <v>41</v>
      </c>
      <c r="E488" s="7">
        <v>0.85409999999999997</v>
      </c>
      <c r="F488" s="5">
        <v>1</v>
      </c>
      <c r="G488" t="s">
        <v>121</v>
      </c>
      <c r="H488" s="27">
        <v>2023</v>
      </c>
      <c r="I488" t="str">
        <f>VLOOKUP(A488,'Store Data'!$E:$F,2,0)</f>
        <v>Audi</v>
      </c>
      <c r="J488" t="str">
        <f>VLOOKUP(A488,'Store Data'!$A:$B,2,0)</f>
        <v>Northern CA</v>
      </c>
    </row>
    <row r="489" spans="1:10" ht="21" x14ac:dyDescent="0.2">
      <c r="A489" s="3" t="s">
        <v>22</v>
      </c>
      <c r="B489" s="3" t="s">
        <v>144</v>
      </c>
      <c r="C489" s="5">
        <v>70</v>
      </c>
      <c r="D489" s="5">
        <v>50</v>
      </c>
      <c r="E489" s="7">
        <v>0.71419999999999995</v>
      </c>
      <c r="F489" s="5">
        <v>7</v>
      </c>
      <c r="G489" t="s">
        <v>121</v>
      </c>
      <c r="H489" s="27">
        <v>2023</v>
      </c>
      <c r="I489" t="str">
        <f>VLOOKUP(A489,'Store Data'!$E:$F,2,0)</f>
        <v>BMW</v>
      </c>
      <c r="J489" t="str">
        <f>VLOOKUP(A489,'Store Data'!$A:$B,2,0)</f>
        <v>Arizona</v>
      </c>
    </row>
    <row r="490" spans="1:10" ht="21" x14ac:dyDescent="0.2">
      <c r="A490" s="3" t="s">
        <v>22</v>
      </c>
      <c r="B490" s="3" t="s">
        <v>145</v>
      </c>
      <c r="C490" s="5">
        <v>66</v>
      </c>
      <c r="D490" s="5">
        <v>49</v>
      </c>
      <c r="E490" s="7">
        <v>0.74239999999999995</v>
      </c>
      <c r="F490" s="5">
        <v>5</v>
      </c>
      <c r="G490" t="s">
        <v>121</v>
      </c>
      <c r="H490" s="27">
        <v>2023</v>
      </c>
      <c r="I490" t="str">
        <f>VLOOKUP(A490,'Store Data'!$E:$F,2,0)</f>
        <v>BMW</v>
      </c>
      <c r="J490" t="str">
        <f>VLOOKUP(A490,'Store Data'!$A:$B,2,0)</f>
        <v>Arizona</v>
      </c>
    </row>
    <row r="491" spans="1:10" ht="21" x14ac:dyDescent="0.2">
      <c r="A491" s="3" t="s">
        <v>22</v>
      </c>
      <c r="B491" s="3" t="s">
        <v>143</v>
      </c>
      <c r="C491" s="5">
        <v>105</v>
      </c>
      <c r="D491" s="5">
        <v>91</v>
      </c>
      <c r="E491" s="7">
        <v>0.86660000000000004</v>
      </c>
      <c r="F491" s="5">
        <v>13</v>
      </c>
      <c r="G491" t="s">
        <v>121</v>
      </c>
      <c r="H491" s="27">
        <v>2023</v>
      </c>
      <c r="I491" t="str">
        <f>VLOOKUP(A491,'Store Data'!$E:$F,2,0)</f>
        <v>BMW</v>
      </c>
      <c r="J491" t="str">
        <f>VLOOKUP(A491,'Store Data'!$A:$B,2,0)</f>
        <v>Arizona</v>
      </c>
    </row>
    <row r="492" spans="1:10" ht="21" x14ac:dyDescent="0.2">
      <c r="A492" s="3" t="s">
        <v>23</v>
      </c>
      <c r="B492" s="3" t="s">
        <v>144</v>
      </c>
      <c r="C492" s="5">
        <v>44</v>
      </c>
      <c r="D492" s="5">
        <v>36</v>
      </c>
      <c r="E492" s="7">
        <v>0.81810000000000005</v>
      </c>
      <c r="F492" s="5">
        <v>0</v>
      </c>
      <c r="G492" t="s">
        <v>121</v>
      </c>
      <c r="H492" s="27">
        <v>2023</v>
      </c>
      <c r="I492" t="str">
        <f>VLOOKUP(A492,'Store Data'!$E:$F,2,0)</f>
        <v>BMW</v>
      </c>
      <c r="J492" t="str">
        <f>VLOOKUP(A492,'Store Data'!$A:$B,2,0)</f>
        <v>Texas</v>
      </c>
    </row>
    <row r="493" spans="1:10" ht="21" x14ac:dyDescent="0.2">
      <c r="A493" s="3" t="s">
        <v>23</v>
      </c>
      <c r="B493" s="3" t="s">
        <v>145</v>
      </c>
      <c r="C493" s="5">
        <v>68</v>
      </c>
      <c r="D493" s="5">
        <v>40</v>
      </c>
      <c r="E493" s="7">
        <v>0.58819999999999995</v>
      </c>
      <c r="F493" s="5">
        <v>1</v>
      </c>
      <c r="G493" t="s">
        <v>121</v>
      </c>
      <c r="H493" s="27">
        <v>2023</v>
      </c>
      <c r="I493" t="str">
        <f>VLOOKUP(A493,'Store Data'!$E:$F,2,0)</f>
        <v>BMW</v>
      </c>
      <c r="J493" t="str">
        <f>VLOOKUP(A493,'Store Data'!$A:$B,2,0)</f>
        <v>Texas</v>
      </c>
    </row>
    <row r="494" spans="1:10" ht="21" x14ac:dyDescent="0.2">
      <c r="A494" s="3" t="s">
        <v>23</v>
      </c>
      <c r="B494" s="3" t="s">
        <v>143</v>
      </c>
      <c r="C494" s="5">
        <v>39</v>
      </c>
      <c r="D494" s="5">
        <v>39</v>
      </c>
      <c r="E494" s="7">
        <v>1</v>
      </c>
      <c r="F494" s="5">
        <v>0</v>
      </c>
      <c r="G494" t="s">
        <v>121</v>
      </c>
      <c r="H494" s="27">
        <v>2023</v>
      </c>
      <c r="I494" t="str">
        <f>VLOOKUP(A494,'Store Data'!$E:$F,2,0)</f>
        <v>BMW</v>
      </c>
      <c r="J494" t="str">
        <f>VLOOKUP(A494,'Store Data'!$A:$B,2,0)</f>
        <v>Texas</v>
      </c>
    </row>
    <row r="495" spans="1:10" ht="21" x14ac:dyDescent="0.2">
      <c r="A495" s="3" t="s">
        <v>24</v>
      </c>
      <c r="B495" s="3" t="s">
        <v>144</v>
      </c>
      <c r="C495" s="5">
        <v>15</v>
      </c>
      <c r="D495" s="5">
        <v>13</v>
      </c>
      <c r="E495" s="7">
        <v>0.86660000000000004</v>
      </c>
      <c r="F495" s="5">
        <v>1</v>
      </c>
      <c r="G495" t="s">
        <v>121</v>
      </c>
      <c r="H495" s="27">
        <v>2023</v>
      </c>
      <c r="I495" t="str">
        <f>VLOOKUP(A495,'Store Data'!$E:$F,2,0)</f>
        <v>BMW</v>
      </c>
      <c r="J495" t="str">
        <f>VLOOKUP(A495,'Store Data'!$A:$B,2,0)</f>
        <v>Southern CA</v>
      </c>
    </row>
    <row r="496" spans="1:10" ht="21" x14ac:dyDescent="0.2">
      <c r="A496" s="3" t="s">
        <v>24</v>
      </c>
      <c r="B496" s="3" t="s">
        <v>145</v>
      </c>
      <c r="C496" s="5">
        <v>14</v>
      </c>
      <c r="D496" s="5">
        <v>13</v>
      </c>
      <c r="E496" s="7">
        <v>0.92849999999999999</v>
      </c>
      <c r="F496" s="5">
        <v>2</v>
      </c>
      <c r="G496" t="s">
        <v>121</v>
      </c>
      <c r="H496" s="27">
        <v>2023</v>
      </c>
      <c r="I496" t="str">
        <f>VLOOKUP(A496,'Store Data'!$E:$F,2,0)</f>
        <v>BMW</v>
      </c>
      <c r="J496" t="str">
        <f>VLOOKUP(A496,'Store Data'!$A:$B,2,0)</f>
        <v>Southern CA</v>
      </c>
    </row>
    <row r="497" spans="1:10" ht="21" x14ac:dyDescent="0.2">
      <c r="A497" s="3" t="s">
        <v>24</v>
      </c>
      <c r="B497" s="3" t="s">
        <v>143</v>
      </c>
      <c r="C497" s="5">
        <v>28</v>
      </c>
      <c r="D497" s="5">
        <v>22</v>
      </c>
      <c r="E497" s="7">
        <v>0.78569999999999995</v>
      </c>
      <c r="F497" s="5">
        <v>7</v>
      </c>
      <c r="G497" t="s">
        <v>121</v>
      </c>
      <c r="H497" s="27">
        <v>2023</v>
      </c>
      <c r="I497" t="str">
        <f>VLOOKUP(A497,'Store Data'!$E:$F,2,0)</f>
        <v>BMW</v>
      </c>
      <c r="J497" t="str">
        <f>VLOOKUP(A497,'Store Data'!$A:$B,2,0)</f>
        <v>Southern CA</v>
      </c>
    </row>
    <row r="498" spans="1:10" ht="21" x14ac:dyDescent="0.2">
      <c r="A498" s="3" t="s">
        <v>25</v>
      </c>
      <c r="B498" s="3" t="s">
        <v>144</v>
      </c>
      <c r="C498" s="5">
        <v>45</v>
      </c>
      <c r="D498" s="5">
        <v>32</v>
      </c>
      <c r="E498" s="7">
        <v>0.71109999999999995</v>
      </c>
      <c r="F498" s="5">
        <v>3</v>
      </c>
      <c r="G498" t="s">
        <v>121</v>
      </c>
      <c r="H498" s="27">
        <v>2023</v>
      </c>
      <c r="I498" t="str">
        <f>VLOOKUP(A498,'Store Data'!$E:$F,2,0)</f>
        <v>BMW</v>
      </c>
      <c r="J498" t="str">
        <f>VLOOKUP(A498,'Store Data'!$A:$B,2,0)</f>
        <v>Orange County</v>
      </c>
    </row>
    <row r="499" spans="1:10" ht="21" x14ac:dyDescent="0.2">
      <c r="A499" s="3" t="s">
        <v>25</v>
      </c>
      <c r="B499" s="3" t="s">
        <v>145</v>
      </c>
      <c r="C499" s="5">
        <v>12</v>
      </c>
      <c r="D499" s="5">
        <v>10</v>
      </c>
      <c r="E499" s="7">
        <v>0.83330000000000004</v>
      </c>
      <c r="F499" s="5">
        <v>2</v>
      </c>
      <c r="G499" t="s">
        <v>121</v>
      </c>
      <c r="H499" s="27">
        <v>2023</v>
      </c>
      <c r="I499" t="str">
        <f>VLOOKUP(A499,'Store Data'!$E:$F,2,0)</f>
        <v>BMW</v>
      </c>
      <c r="J499" t="str">
        <f>VLOOKUP(A499,'Store Data'!$A:$B,2,0)</f>
        <v>Orange County</v>
      </c>
    </row>
    <row r="500" spans="1:10" ht="21" x14ac:dyDescent="0.2">
      <c r="A500" s="3" t="s">
        <v>25</v>
      </c>
      <c r="B500" s="3" t="s">
        <v>143</v>
      </c>
      <c r="C500" s="5">
        <v>48</v>
      </c>
      <c r="D500" s="5">
        <v>45</v>
      </c>
      <c r="E500" s="7">
        <v>0.9375</v>
      </c>
      <c r="F500" s="5">
        <v>4</v>
      </c>
      <c r="G500" t="s">
        <v>121</v>
      </c>
      <c r="H500" s="27">
        <v>2023</v>
      </c>
      <c r="I500" t="str">
        <f>VLOOKUP(A500,'Store Data'!$E:$F,2,0)</f>
        <v>BMW</v>
      </c>
      <c r="J500" t="str">
        <f>VLOOKUP(A500,'Store Data'!$A:$B,2,0)</f>
        <v>Orange County</v>
      </c>
    </row>
    <row r="501" spans="1:10" ht="21" x14ac:dyDescent="0.2">
      <c r="A501" s="3" t="s">
        <v>26</v>
      </c>
      <c r="B501" s="3" t="s">
        <v>144</v>
      </c>
      <c r="C501" s="5">
        <v>47</v>
      </c>
      <c r="D501" s="5">
        <v>42</v>
      </c>
      <c r="E501" s="7">
        <v>0.89359999999999995</v>
      </c>
      <c r="F501" s="5">
        <v>7</v>
      </c>
      <c r="G501" t="s">
        <v>121</v>
      </c>
      <c r="H501" s="27">
        <v>2023</v>
      </c>
      <c r="I501" t="str">
        <f>VLOOKUP(A501,'Store Data'!$E:$F,2,0)</f>
        <v>BMW</v>
      </c>
      <c r="J501" t="str">
        <f>VLOOKUP(A501,'Store Data'!$A:$B,2,0)</f>
        <v>Southern CA</v>
      </c>
    </row>
    <row r="502" spans="1:10" ht="21" x14ac:dyDescent="0.2">
      <c r="A502" s="3" t="s">
        <v>26</v>
      </c>
      <c r="B502" s="3" t="s">
        <v>145</v>
      </c>
      <c r="C502" s="5">
        <v>33</v>
      </c>
      <c r="D502" s="5">
        <v>31</v>
      </c>
      <c r="E502" s="7">
        <v>0.93930000000000002</v>
      </c>
      <c r="F502" s="5">
        <v>3</v>
      </c>
      <c r="G502" t="s">
        <v>121</v>
      </c>
      <c r="H502" s="27">
        <v>2023</v>
      </c>
      <c r="I502" t="str">
        <f>VLOOKUP(A502,'Store Data'!$E:$F,2,0)</f>
        <v>BMW</v>
      </c>
      <c r="J502" t="str">
        <f>VLOOKUP(A502,'Store Data'!$A:$B,2,0)</f>
        <v>Southern CA</v>
      </c>
    </row>
    <row r="503" spans="1:10" ht="21" x14ac:dyDescent="0.2">
      <c r="A503" s="3" t="s">
        <v>26</v>
      </c>
      <c r="B503" s="3" t="s">
        <v>143</v>
      </c>
      <c r="C503" s="5">
        <v>82</v>
      </c>
      <c r="D503" s="5">
        <v>76</v>
      </c>
      <c r="E503" s="7">
        <v>0.92679999999999996</v>
      </c>
      <c r="F503" s="5">
        <v>12</v>
      </c>
      <c r="G503" t="s">
        <v>121</v>
      </c>
      <c r="H503" s="27">
        <v>2023</v>
      </c>
      <c r="I503" t="str">
        <f>VLOOKUP(A503,'Store Data'!$E:$F,2,0)</f>
        <v>BMW</v>
      </c>
      <c r="J503" t="str">
        <f>VLOOKUP(A503,'Store Data'!$A:$B,2,0)</f>
        <v>Southern CA</v>
      </c>
    </row>
    <row r="504" spans="1:10" ht="21" x14ac:dyDescent="0.2">
      <c r="A504" s="3" t="s">
        <v>27</v>
      </c>
      <c r="B504" s="3" t="s">
        <v>144</v>
      </c>
      <c r="C504" s="5">
        <v>92</v>
      </c>
      <c r="D504" s="5">
        <v>81</v>
      </c>
      <c r="E504" s="7">
        <v>0.88039999999999996</v>
      </c>
      <c r="F504" s="5">
        <v>15</v>
      </c>
      <c r="G504" t="s">
        <v>121</v>
      </c>
      <c r="H504" s="27">
        <v>2023</v>
      </c>
      <c r="I504" t="str">
        <f>VLOOKUP(A504,'Store Data'!$E:$F,2,0)</f>
        <v>Honda</v>
      </c>
      <c r="J504" t="str">
        <f>VLOOKUP(A504,'Store Data'!$A:$B,2,0)</f>
        <v>Northern CA</v>
      </c>
    </row>
    <row r="505" spans="1:10" ht="21" x14ac:dyDescent="0.2">
      <c r="A505" s="3" t="s">
        <v>27</v>
      </c>
      <c r="B505" s="3" t="s">
        <v>145</v>
      </c>
      <c r="C505" s="5">
        <v>15</v>
      </c>
      <c r="D505" s="5">
        <v>11</v>
      </c>
      <c r="E505" s="7">
        <v>0.73329999999999995</v>
      </c>
      <c r="F505" s="5">
        <v>1</v>
      </c>
      <c r="G505" t="s">
        <v>121</v>
      </c>
      <c r="H505" s="27">
        <v>2023</v>
      </c>
      <c r="I505" t="str">
        <f>VLOOKUP(A505,'Store Data'!$E:$F,2,0)</f>
        <v>Honda</v>
      </c>
      <c r="J505" t="str">
        <f>VLOOKUP(A505,'Store Data'!$A:$B,2,0)</f>
        <v>Northern CA</v>
      </c>
    </row>
    <row r="506" spans="1:10" ht="21" x14ac:dyDescent="0.2">
      <c r="A506" s="3" t="s">
        <v>27</v>
      </c>
      <c r="B506" s="3" t="s">
        <v>143</v>
      </c>
      <c r="C506" s="5">
        <v>97</v>
      </c>
      <c r="D506" s="5">
        <v>81</v>
      </c>
      <c r="E506" s="7">
        <v>0.83499999999999996</v>
      </c>
      <c r="F506" s="5">
        <v>16</v>
      </c>
      <c r="G506" t="s">
        <v>121</v>
      </c>
      <c r="H506" s="27">
        <v>2023</v>
      </c>
      <c r="I506" t="str">
        <f>VLOOKUP(A506,'Store Data'!$E:$F,2,0)</f>
        <v>Honda</v>
      </c>
      <c r="J506" t="str">
        <f>VLOOKUP(A506,'Store Data'!$A:$B,2,0)</f>
        <v>Northern CA</v>
      </c>
    </row>
    <row r="507" spans="1:10" ht="21" x14ac:dyDescent="0.2">
      <c r="A507" s="3" t="s">
        <v>28</v>
      </c>
      <c r="B507" s="3" t="s">
        <v>144</v>
      </c>
      <c r="C507" s="5">
        <v>107</v>
      </c>
      <c r="D507" s="5">
        <v>61</v>
      </c>
      <c r="E507" s="7">
        <v>0.56999999999999995</v>
      </c>
      <c r="F507" s="5">
        <v>6</v>
      </c>
      <c r="G507" t="s">
        <v>121</v>
      </c>
      <c r="H507" s="27">
        <v>2023</v>
      </c>
      <c r="I507" t="str">
        <f>VLOOKUP(A507,'Store Data'!$E:$F,2,0)</f>
        <v>BMW</v>
      </c>
      <c r="J507" t="str">
        <f>VLOOKUP(A507,'Store Data'!$A:$B,2,0)</f>
        <v>Orange County</v>
      </c>
    </row>
    <row r="508" spans="1:10" ht="21" x14ac:dyDescent="0.2">
      <c r="A508" s="3" t="s">
        <v>28</v>
      </c>
      <c r="B508" s="3" t="s">
        <v>145</v>
      </c>
      <c r="C508" s="5">
        <v>40</v>
      </c>
      <c r="D508" s="5">
        <v>24</v>
      </c>
      <c r="E508" s="7">
        <v>0.6</v>
      </c>
      <c r="F508" s="5">
        <v>1</v>
      </c>
      <c r="G508" t="s">
        <v>121</v>
      </c>
      <c r="H508" s="27">
        <v>2023</v>
      </c>
      <c r="I508" t="str">
        <f>VLOOKUP(A508,'Store Data'!$E:$F,2,0)</f>
        <v>BMW</v>
      </c>
      <c r="J508" t="str">
        <f>VLOOKUP(A508,'Store Data'!$A:$B,2,0)</f>
        <v>Orange County</v>
      </c>
    </row>
    <row r="509" spans="1:10" ht="21" x14ac:dyDescent="0.2">
      <c r="A509" s="3" t="s">
        <v>28</v>
      </c>
      <c r="B509" s="3" t="s">
        <v>143</v>
      </c>
      <c r="C509" s="5">
        <v>64</v>
      </c>
      <c r="D509" s="5">
        <v>56</v>
      </c>
      <c r="E509" s="7">
        <v>0.875</v>
      </c>
      <c r="F509" s="5">
        <v>3</v>
      </c>
      <c r="G509" t="s">
        <v>121</v>
      </c>
      <c r="H509" s="27">
        <v>2023</v>
      </c>
      <c r="I509" t="str">
        <f>VLOOKUP(A509,'Store Data'!$E:$F,2,0)</f>
        <v>BMW</v>
      </c>
      <c r="J509" t="str">
        <f>VLOOKUP(A509,'Store Data'!$A:$B,2,0)</f>
        <v>Orange County</v>
      </c>
    </row>
    <row r="510" spans="1:10" ht="21" x14ac:dyDescent="0.2">
      <c r="A510" s="3" t="s">
        <v>29</v>
      </c>
      <c r="B510" s="3" t="s">
        <v>144</v>
      </c>
      <c r="C510" s="5">
        <v>11</v>
      </c>
      <c r="D510" s="5">
        <v>7</v>
      </c>
      <c r="E510" s="7">
        <v>0.63629999999999998</v>
      </c>
      <c r="F510" s="5">
        <v>0</v>
      </c>
      <c r="G510" t="s">
        <v>121</v>
      </c>
      <c r="H510" s="27">
        <v>2023</v>
      </c>
      <c r="I510" t="str">
        <f>VLOOKUP(A510,'Store Data'!$E:$F,2,0)</f>
        <v>MINI</v>
      </c>
      <c r="J510" t="str">
        <f>VLOOKUP(A510,'Store Data'!$A:$B,2,0)</f>
        <v>Orange County</v>
      </c>
    </row>
    <row r="511" spans="1:10" ht="21" x14ac:dyDescent="0.2">
      <c r="A511" s="3" t="s">
        <v>29</v>
      </c>
      <c r="B511" s="3" t="s">
        <v>145</v>
      </c>
      <c r="C511" s="5">
        <v>1</v>
      </c>
      <c r="D511" s="5">
        <v>0</v>
      </c>
      <c r="E511" s="7">
        <v>0</v>
      </c>
      <c r="F511" s="5">
        <v>0</v>
      </c>
      <c r="G511" t="s">
        <v>121</v>
      </c>
      <c r="H511" s="27">
        <v>2023</v>
      </c>
      <c r="I511" t="str">
        <f>VLOOKUP(A511,'Store Data'!$E:$F,2,0)</f>
        <v>MINI</v>
      </c>
      <c r="J511" t="str">
        <f>VLOOKUP(A511,'Store Data'!$A:$B,2,0)</f>
        <v>Orange County</v>
      </c>
    </row>
    <row r="512" spans="1:10" ht="21" x14ac:dyDescent="0.2">
      <c r="A512" s="3" t="s">
        <v>29</v>
      </c>
      <c r="B512" s="3" t="s">
        <v>143</v>
      </c>
      <c r="C512" s="5">
        <v>12</v>
      </c>
      <c r="D512" s="5">
        <v>11</v>
      </c>
      <c r="E512" s="7">
        <v>0.91659999999999997</v>
      </c>
      <c r="F512" s="5">
        <v>3</v>
      </c>
      <c r="G512" t="s">
        <v>121</v>
      </c>
      <c r="H512" s="27">
        <v>2023</v>
      </c>
      <c r="I512" t="str">
        <f>VLOOKUP(A512,'Store Data'!$E:$F,2,0)</f>
        <v>MINI</v>
      </c>
      <c r="J512" t="str">
        <f>VLOOKUP(A512,'Store Data'!$A:$B,2,0)</f>
        <v>Orange County</v>
      </c>
    </row>
    <row r="513" spans="1:10" ht="21" x14ac:dyDescent="0.2">
      <c r="A513" s="3" t="s">
        <v>30</v>
      </c>
      <c r="B513" s="3" t="s">
        <v>144</v>
      </c>
      <c r="C513" s="5">
        <v>10</v>
      </c>
      <c r="D513" s="5">
        <v>6</v>
      </c>
      <c r="E513" s="7">
        <v>0.6</v>
      </c>
      <c r="F513" s="5">
        <v>1</v>
      </c>
      <c r="G513" t="s">
        <v>121</v>
      </c>
      <c r="H513" s="27">
        <v>2023</v>
      </c>
      <c r="I513" t="str">
        <f>VLOOKUP(A513,'Store Data'!$E:$F,2,0)</f>
        <v>Genesis</v>
      </c>
      <c r="J513" t="str">
        <f>VLOOKUP(A513,'Store Data'!$A:$B,2,0)</f>
        <v>Texas</v>
      </c>
    </row>
    <row r="514" spans="1:10" ht="21" x14ac:dyDescent="0.2">
      <c r="A514" s="3" t="s">
        <v>30</v>
      </c>
      <c r="B514" s="3" t="s">
        <v>145</v>
      </c>
      <c r="C514" s="5">
        <v>2</v>
      </c>
      <c r="D514" s="5">
        <v>2</v>
      </c>
      <c r="E514" s="7">
        <v>1</v>
      </c>
      <c r="F514" s="5">
        <v>0</v>
      </c>
      <c r="G514" t="s">
        <v>121</v>
      </c>
      <c r="H514" s="27">
        <v>2023</v>
      </c>
      <c r="I514" t="str">
        <f>VLOOKUP(A514,'Store Data'!$E:$F,2,0)</f>
        <v>Genesis</v>
      </c>
      <c r="J514" t="str">
        <f>VLOOKUP(A514,'Store Data'!$A:$B,2,0)</f>
        <v>Texas</v>
      </c>
    </row>
    <row r="515" spans="1:10" ht="21" x14ac:dyDescent="0.2">
      <c r="A515" s="3" t="s">
        <v>30</v>
      </c>
      <c r="B515" s="3" t="s">
        <v>143</v>
      </c>
      <c r="C515" s="5">
        <v>5</v>
      </c>
      <c r="D515" s="5">
        <v>4</v>
      </c>
      <c r="E515" s="7">
        <v>0.8</v>
      </c>
      <c r="F515" s="5">
        <v>0</v>
      </c>
      <c r="G515" t="s">
        <v>121</v>
      </c>
      <c r="H515" s="27">
        <v>2023</v>
      </c>
      <c r="I515" t="str">
        <f>VLOOKUP(A515,'Store Data'!$E:$F,2,0)</f>
        <v>Genesis</v>
      </c>
      <c r="J515" t="str">
        <f>VLOOKUP(A515,'Store Data'!$A:$B,2,0)</f>
        <v>Texas</v>
      </c>
    </row>
    <row r="516" spans="1:10" ht="21" x14ac:dyDescent="0.2">
      <c r="A516" s="3" t="s">
        <v>31</v>
      </c>
      <c r="B516" s="3" t="s">
        <v>144</v>
      </c>
      <c r="C516" s="5">
        <v>96</v>
      </c>
      <c r="D516" s="5">
        <v>54</v>
      </c>
      <c r="E516" s="7">
        <v>0.5625</v>
      </c>
      <c r="F516" s="5">
        <v>12</v>
      </c>
      <c r="G516" t="s">
        <v>121</v>
      </c>
      <c r="H516" s="27">
        <v>2023</v>
      </c>
      <c r="I516" t="str">
        <f>VLOOKUP(A516,'Store Data'!$E:$F,2,0)</f>
        <v>Honda</v>
      </c>
      <c r="J516" t="str">
        <f>VLOOKUP(A516,'Store Data'!$A:$B,2,0)</f>
        <v>Texas</v>
      </c>
    </row>
    <row r="517" spans="1:10" ht="21" x14ac:dyDescent="0.2">
      <c r="A517" s="3" t="s">
        <v>31</v>
      </c>
      <c r="B517" s="3" t="s">
        <v>145</v>
      </c>
      <c r="C517" s="5">
        <v>41</v>
      </c>
      <c r="D517" s="5">
        <v>27</v>
      </c>
      <c r="E517" s="7">
        <v>0.65849999999999997</v>
      </c>
      <c r="F517" s="5">
        <v>4</v>
      </c>
      <c r="G517" t="s">
        <v>121</v>
      </c>
      <c r="H517" s="27">
        <v>2023</v>
      </c>
      <c r="I517" t="str">
        <f>VLOOKUP(A517,'Store Data'!$E:$F,2,0)</f>
        <v>Honda</v>
      </c>
      <c r="J517" t="str">
        <f>VLOOKUP(A517,'Store Data'!$A:$B,2,0)</f>
        <v>Texas</v>
      </c>
    </row>
    <row r="518" spans="1:10" ht="21" x14ac:dyDescent="0.2">
      <c r="A518" s="3" t="s">
        <v>31</v>
      </c>
      <c r="B518" s="3" t="s">
        <v>143</v>
      </c>
      <c r="C518" s="5">
        <v>60</v>
      </c>
      <c r="D518" s="5">
        <v>52</v>
      </c>
      <c r="E518" s="7">
        <v>0.86660000000000004</v>
      </c>
      <c r="F518" s="5">
        <v>11</v>
      </c>
      <c r="G518" t="s">
        <v>121</v>
      </c>
      <c r="H518" s="27">
        <v>2023</v>
      </c>
      <c r="I518" t="str">
        <f>VLOOKUP(A518,'Store Data'!$E:$F,2,0)</f>
        <v>Honda</v>
      </c>
      <c r="J518" t="str">
        <f>VLOOKUP(A518,'Store Data'!$A:$B,2,0)</f>
        <v>Texas</v>
      </c>
    </row>
    <row r="519" spans="1:10" ht="21" x14ac:dyDescent="0.2">
      <c r="A519" s="3" t="s">
        <v>33</v>
      </c>
      <c r="B519" s="3" t="s">
        <v>144</v>
      </c>
      <c r="C519" s="5">
        <v>24</v>
      </c>
      <c r="D519" s="5">
        <v>17</v>
      </c>
      <c r="E519" s="7">
        <v>0.70830000000000004</v>
      </c>
      <c r="F519" s="5">
        <v>0</v>
      </c>
      <c r="G519" t="s">
        <v>121</v>
      </c>
      <c r="H519" s="27">
        <v>2023</v>
      </c>
      <c r="I519" t="str">
        <f>VLOOKUP(A519,'Store Data'!$E:$F,2,0)</f>
        <v>Honda</v>
      </c>
      <c r="J519" t="str">
        <f>VLOOKUP(A519,'Store Data'!$A:$B,2,0)</f>
        <v>Southern CA</v>
      </c>
    </row>
    <row r="520" spans="1:10" ht="21" x14ac:dyDescent="0.2">
      <c r="A520" s="3" t="s">
        <v>33</v>
      </c>
      <c r="B520" s="3" t="s">
        <v>145</v>
      </c>
      <c r="C520" s="5">
        <v>10</v>
      </c>
      <c r="D520" s="5">
        <v>9</v>
      </c>
      <c r="E520" s="7">
        <v>0.9</v>
      </c>
      <c r="F520" s="5">
        <v>0</v>
      </c>
      <c r="G520" t="s">
        <v>121</v>
      </c>
      <c r="H520" s="27">
        <v>2023</v>
      </c>
      <c r="I520" t="str">
        <f>VLOOKUP(A520,'Store Data'!$E:$F,2,0)</f>
        <v>Honda</v>
      </c>
      <c r="J520" t="str">
        <f>VLOOKUP(A520,'Store Data'!$A:$B,2,0)</f>
        <v>Southern CA</v>
      </c>
    </row>
    <row r="521" spans="1:10" ht="21" x14ac:dyDescent="0.2">
      <c r="A521" s="3" t="s">
        <v>33</v>
      </c>
      <c r="B521" s="3" t="s">
        <v>143</v>
      </c>
      <c r="C521" s="5">
        <v>21</v>
      </c>
      <c r="D521" s="5">
        <v>17</v>
      </c>
      <c r="E521" s="7">
        <v>0.8095</v>
      </c>
      <c r="F521" s="5">
        <v>0</v>
      </c>
      <c r="G521" t="s">
        <v>121</v>
      </c>
      <c r="H521" s="27">
        <v>2023</v>
      </c>
      <c r="I521" t="str">
        <f>VLOOKUP(A521,'Store Data'!$E:$F,2,0)</f>
        <v>Honda</v>
      </c>
      <c r="J521" t="str">
        <f>VLOOKUP(A521,'Store Data'!$A:$B,2,0)</f>
        <v>Southern CA</v>
      </c>
    </row>
    <row r="522" spans="1:10" ht="21" x14ac:dyDescent="0.2">
      <c r="A522" s="3" t="s">
        <v>34</v>
      </c>
      <c r="B522" s="3" t="s">
        <v>144</v>
      </c>
      <c r="C522" s="5">
        <v>11</v>
      </c>
      <c r="D522" s="5">
        <v>5</v>
      </c>
      <c r="E522" s="7">
        <v>0.45450000000000002</v>
      </c>
      <c r="F522" s="5">
        <v>0</v>
      </c>
      <c r="G522" t="s">
        <v>121</v>
      </c>
      <c r="H522" s="27">
        <v>2023</v>
      </c>
      <c r="I522" t="str">
        <f>VLOOKUP(A522,'Store Data'!$E:$F,2,0)</f>
        <v>Hyundai</v>
      </c>
      <c r="J522" t="str">
        <f>VLOOKUP(A522,'Store Data'!$A:$B,2,0)</f>
        <v>Texas</v>
      </c>
    </row>
    <row r="523" spans="1:10" ht="21" x14ac:dyDescent="0.2">
      <c r="A523" s="3" t="s">
        <v>34</v>
      </c>
      <c r="B523" s="3" t="s">
        <v>145</v>
      </c>
      <c r="C523" s="5">
        <v>10</v>
      </c>
      <c r="D523" s="5">
        <v>5</v>
      </c>
      <c r="E523" s="7">
        <v>0.5</v>
      </c>
      <c r="F523" s="5">
        <v>1</v>
      </c>
      <c r="G523" t="s">
        <v>121</v>
      </c>
      <c r="H523" s="27">
        <v>2023</v>
      </c>
      <c r="I523" t="str">
        <f>VLOOKUP(A523,'Store Data'!$E:$F,2,0)</f>
        <v>Hyundai</v>
      </c>
      <c r="J523" t="str">
        <f>VLOOKUP(A523,'Store Data'!$A:$B,2,0)</f>
        <v>Texas</v>
      </c>
    </row>
    <row r="524" spans="1:10" ht="21" x14ac:dyDescent="0.2">
      <c r="A524" s="3" t="s">
        <v>34</v>
      </c>
      <c r="B524" s="3" t="s">
        <v>143</v>
      </c>
      <c r="C524" s="5">
        <v>13</v>
      </c>
      <c r="D524" s="5">
        <v>12</v>
      </c>
      <c r="E524" s="7">
        <v>0.92300000000000004</v>
      </c>
      <c r="F524" s="5">
        <v>2</v>
      </c>
      <c r="G524" t="s">
        <v>121</v>
      </c>
      <c r="H524" s="27">
        <v>2023</v>
      </c>
      <c r="I524" t="str">
        <f>VLOOKUP(A524,'Store Data'!$E:$F,2,0)</f>
        <v>Hyundai</v>
      </c>
      <c r="J524" t="str">
        <f>VLOOKUP(A524,'Store Data'!$A:$B,2,0)</f>
        <v>Texas</v>
      </c>
    </row>
    <row r="525" spans="1:10" ht="21" x14ac:dyDescent="0.2">
      <c r="A525" s="3" t="s">
        <v>112</v>
      </c>
      <c r="B525" s="3" t="s">
        <v>144</v>
      </c>
      <c r="C525" s="5">
        <v>3</v>
      </c>
      <c r="D525" s="5">
        <v>0</v>
      </c>
      <c r="E525" s="7">
        <v>0</v>
      </c>
      <c r="F525" s="5">
        <v>0</v>
      </c>
      <c r="G525" t="s">
        <v>121</v>
      </c>
      <c r="H525" s="27">
        <v>2023</v>
      </c>
      <c r="I525" t="str">
        <f>VLOOKUP(A525,'Store Data'!$E:$F,2,0)</f>
        <v>Jaguar</v>
      </c>
      <c r="J525" t="str">
        <f>VLOOKUP(A525,'Store Data'!$A:$B,2,0)</f>
        <v>Arizona</v>
      </c>
    </row>
    <row r="526" spans="1:10" ht="21" x14ac:dyDescent="0.2">
      <c r="A526" s="3" t="s">
        <v>112</v>
      </c>
      <c r="B526" s="3" t="s">
        <v>145</v>
      </c>
      <c r="C526" s="5">
        <v>2</v>
      </c>
      <c r="D526" s="5">
        <v>1</v>
      </c>
      <c r="E526" s="7">
        <v>0.5</v>
      </c>
      <c r="F526" s="5">
        <v>0</v>
      </c>
      <c r="G526" t="s">
        <v>121</v>
      </c>
      <c r="H526" s="27">
        <v>2023</v>
      </c>
      <c r="I526" t="str">
        <f>VLOOKUP(A526,'Store Data'!$E:$F,2,0)</f>
        <v>Jaguar</v>
      </c>
      <c r="J526" t="str">
        <f>VLOOKUP(A526,'Store Data'!$A:$B,2,0)</f>
        <v>Arizona</v>
      </c>
    </row>
    <row r="527" spans="1:10" ht="21" x14ac:dyDescent="0.2">
      <c r="A527" s="3" t="s">
        <v>112</v>
      </c>
      <c r="B527" s="3" t="s">
        <v>143</v>
      </c>
      <c r="C527" s="5">
        <v>4</v>
      </c>
      <c r="D527" s="5">
        <v>2</v>
      </c>
      <c r="E527" s="7">
        <v>0.5</v>
      </c>
      <c r="F527" s="5">
        <v>0</v>
      </c>
      <c r="G527" t="s">
        <v>121</v>
      </c>
      <c r="H527" s="27">
        <v>2023</v>
      </c>
      <c r="I527" t="str">
        <f>VLOOKUP(A527,'Store Data'!$E:$F,2,0)</f>
        <v>Jaguar</v>
      </c>
      <c r="J527" t="str">
        <f>VLOOKUP(A527,'Store Data'!$A:$B,2,0)</f>
        <v>Arizona</v>
      </c>
    </row>
    <row r="528" spans="1:10" ht="21" x14ac:dyDescent="0.2">
      <c r="A528" s="3" t="s">
        <v>35</v>
      </c>
      <c r="B528" s="3" t="s">
        <v>144</v>
      </c>
      <c r="C528" s="5">
        <v>9</v>
      </c>
      <c r="D528" s="5">
        <v>8</v>
      </c>
      <c r="E528" s="7">
        <v>0.88880000000000003</v>
      </c>
      <c r="F528" s="5">
        <v>2</v>
      </c>
      <c r="G528" t="s">
        <v>121</v>
      </c>
      <c r="H528" s="27">
        <v>2023</v>
      </c>
      <c r="I528" t="str">
        <f>VLOOKUP(A528,'Store Data'!$E:$F,2,0)</f>
        <v>Acura</v>
      </c>
      <c r="J528" t="str">
        <f>VLOOKUP(A528,'Store Data'!$A:$B,2,0)</f>
        <v>Southern CA</v>
      </c>
    </row>
    <row r="529" spans="1:10" ht="21" x14ac:dyDescent="0.2">
      <c r="A529" s="3" t="s">
        <v>35</v>
      </c>
      <c r="B529" s="3" t="s">
        <v>145</v>
      </c>
      <c r="C529" s="5">
        <v>6</v>
      </c>
      <c r="D529" s="5">
        <v>6</v>
      </c>
      <c r="E529" s="7">
        <v>1</v>
      </c>
      <c r="F529" s="5">
        <v>2</v>
      </c>
      <c r="G529" t="s">
        <v>121</v>
      </c>
      <c r="H529" s="27">
        <v>2023</v>
      </c>
      <c r="I529" t="str">
        <f>VLOOKUP(A529,'Store Data'!$E:$F,2,0)</f>
        <v>Acura</v>
      </c>
      <c r="J529" t="str">
        <f>VLOOKUP(A529,'Store Data'!$A:$B,2,0)</f>
        <v>Southern CA</v>
      </c>
    </row>
    <row r="530" spans="1:10" ht="21" x14ac:dyDescent="0.2">
      <c r="A530" s="3" t="s">
        <v>35</v>
      </c>
      <c r="B530" s="3" t="s">
        <v>143</v>
      </c>
      <c r="C530" s="5">
        <v>15</v>
      </c>
      <c r="D530" s="5">
        <v>12</v>
      </c>
      <c r="E530" s="7">
        <v>0.8</v>
      </c>
      <c r="F530" s="5">
        <v>0</v>
      </c>
      <c r="G530" t="s">
        <v>121</v>
      </c>
      <c r="H530" s="27">
        <v>2023</v>
      </c>
      <c r="I530" t="str">
        <f>VLOOKUP(A530,'Store Data'!$E:$F,2,0)</f>
        <v>Acura</v>
      </c>
      <c r="J530" t="str">
        <f>VLOOKUP(A530,'Store Data'!$A:$B,2,0)</f>
        <v>Southern CA</v>
      </c>
    </row>
    <row r="531" spans="1:10" ht="21" x14ac:dyDescent="0.2">
      <c r="A531" s="3" t="s">
        <v>36</v>
      </c>
      <c r="B531" s="3" t="s">
        <v>144</v>
      </c>
      <c r="C531" s="5">
        <v>47</v>
      </c>
      <c r="D531" s="5">
        <v>38</v>
      </c>
      <c r="E531" s="7">
        <v>0.8085</v>
      </c>
      <c r="F531" s="5">
        <v>1</v>
      </c>
      <c r="G531" t="s">
        <v>121</v>
      </c>
      <c r="H531" s="27">
        <v>2023</v>
      </c>
      <c r="I531" t="str">
        <f>VLOOKUP(A531,'Store Data'!$E:$F,2,0)</f>
        <v>Toyota</v>
      </c>
      <c r="J531" t="str">
        <f>VLOOKUP(A531,'Store Data'!$A:$B,2,0)</f>
        <v>Southern CA</v>
      </c>
    </row>
    <row r="532" spans="1:10" ht="21" x14ac:dyDescent="0.2">
      <c r="A532" s="3" t="s">
        <v>36</v>
      </c>
      <c r="B532" s="3" t="s">
        <v>145</v>
      </c>
      <c r="C532" s="5">
        <v>18</v>
      </c>
      <c r="D532" s="5">
        <v>17</v>
      </c>
      <c r="E532" s="7">
        <v>0.94440000000000002</v>
      </c>
      <c r="F532" s="5">
        <v>2</v>
      </c>
      <c r="G532" t="s">
        <v>121</v>
      </c>
      <c r="H532" s="27">
        <v>2023</v>
      </c>
      <c r="I532" t="str">
        <f>VLOOKUP(A532,'Store Data'!$E:$F,2,0)</f>
        <v>Toyota</v>
      </c>
      <c r="J532" t="str">
        <f>VLOOKUP(A532,'Store Data'!$A:$B,2,0)</f>
        <v>Southern CA</v>
      </c>
    </row>
    <row r="533" spans="1:10" ht="21" x14ac:dyDescent="0.2">
      <c r="A533" s="3" t="s">
        <v>36</v>
      </c>
      <c r="B533" s="3" t="s">
        <v>143</v>
      </c>
      <c r="C533" s="5">
        <v>76</v>
      </c>
      <c r="D533" s="5">
        <v>67</v>
      </c>
      <c r="E533" s="7">
        <v>0.88149999999999995</v>
      </c>
      <c r="F533" s="5">
        <v>12</v>
      </c>
      <c r="G533" t="s">
        <v>121</v>
      </c>
      <c r="H533" s="27">
        <v>2023</v>
      </c>
      <c r="I533" t="str">
        <f>VLOOKUP(A533,'Store Data'!$E:$F,2,0)</f>
        <v>Toyota</v>
      </c>
      <c r="J533" t="str">
        <f>VLOOKUP(A533,'Store Data'!$A:$B,2,0)</f>
        <v>Southern CA</v>
      </c>
    </row>
    <row r="534" spans="1:10" ht="21" x14ac:dyDescent="0.2">
      <c r="A534" s="3" t="s">
        <v>113</v>
      </c>
      <c r="B534" s="3" t="s">
        <v>144</v>
      </c>
      <c r="C534" s="5">
        <v>21</v>
      </c>
      <c r="D534" s="5">
        <v>16</v>
      </c>
      <c r="E534" s="7">
        <v>0.76190000000000002</v>
      </c>
      <c r="F534" s="5">
        <v>1</v>
      </c>
      <c r="G534" t="s">
        <v>121</v>
      </c>
      <c r="H534" s="27">
        <v>2023</v>
      </c>
      <c r="I534" t="str">
        <f>VLOOKUP(A534,'Store Data'!$E:$F,2,0)</f>
        <v>Land Rover</v>
      </c>
      <c r="J534" t="str">
        <f>VLOOKUP(A534,'Store Data'!$A:$B,2,0)</f>
        <v>Arizona</v>
      </c>
    </row>
    <row r="535" spans="1:10" ht="21" x14ac:dyDescent="0.2">
      <c r="A535" s="3" t="s">
        <v>113</v>
      </c>
      <c r="B535" s="3" t="s">
        <v>145</v>
      </c>
      <c r="C535" s="5">
        <v>21</v>
      </c>
      <c r="D535" s="5">
        <v>17</v>
      </c>
      <c r="E535" s="7">
        <v>0.8095</v>
      </c>
      <c r="F535" s="5">
        <v>5</v>
      </c>
      <c r="G535" t="s">
        <v>121</v>
      </c>
      <c r="H535" s="27">
        <v>2023</v>
      </c>
      <c r="I535" t="str">
        <f>VLOOKUP(A535,'Store Data'!$E:$F,2,0)</f>
        <v>Land Rover</v>
      </c>
      <c r="J535" t="str">
        <f>VLOOKUP(A535,'Store Data'!$A:$B,2,0)</f>
        <v>Arizona</v>
      </c>
    </row>
    <row r="536" spans="1:10" ht="21" x14ac:dyDescent="0.2">
      <c r="A536" s="3" t="s">
        <v>113</v>
      </c>
      <c r="B536" s="3" t="s">
        <v>143</v>
      </c>
      <c r="C536" s="5">
        <v>16</v>
      </c>
      <c r="D536" s="5">
        <v>14</v>
      </c>
      <c r="E536" s="7">
        <v>0.875</v>
      </c>
      <c r="F536" s="5">
        <v>2</v>
      </c>
      <c r="G536" t="s">
        <v>121</v>
      </c>
      <c r="H536" s="27">
        <v>2023</v>
      </c>
      <c r="I536" t="str">
        <f>VLOOKUP(A536,'Store Data'!$E:$F,2,0)</f>
        <v>Land Rover</v>
      </c>
      <c r="J536" t="str">
        <f>VLOOKUP(A536,'Store Data'!$A:$B,2,0)</f>
        <v>Arizona</v>
      </c>
    </row>
    <row r="537" spans="1:10" ht="21" x14ac:dyDescent="0.2">
      <c r="A537" s="3" t="s">
        <v>37</v>
      </c>
      <c r="B537" s="3" t="s">
        <v>144</v>
      </c>
      <c r="C537" s="5">
        <v>17</v>
      </c>
      <c r="D537" s="5">
        <v>10</v>
      </c>
      <c r="E537" s="7">
        <v>0.58819999999999995</v>
      </c>
      <c r="F537" s="5">
        <v>3</v>
      </c>
      <c r="G537" t="s">
        <v>121</v>
      </c>
      <c r="H537" s="27">
        <v>2023</v>
      </c>
      <c r="I537" t="str">
        <f>VLOOKUP(A537,'Store Data'!$E:$F,2,0)</f>
        <v>Land Rover</v>
      </c>
      <c r="J537" t="str">
        <f>VLOOKUP(A537,'Store Data'!$A:$B,2,0)</f>
        <v>Arizona</v>
      </c>
    </row>
    <row r="538" spans="1:10" ht="21" x14ac:dyDescent="0.2">
      <c r="A538" s="3" t="s">
        <v>37</v>
      </c>
      <c r="B538" s="3" t="s">
        <v>145</v>
      </c>
      <c r="C538" s="5">
        <v>33</v>
      </c>
      <c r="D538" s="5">
        <v>29</v>
      </c>
      <c r="E538" s="7">
        <v>0.87870000000000004</v>
      </c>
      <c r="F538" s="5">
        <v>6</v>
      </c>
      <c r="G538" t="s">
        <v>121</v>
      </c>
      <c r="H538" s="27">
        <v>2023</v>
      </c>
      <c r="I538" t="str">
        <f>VLOOKUP(A538,'Store Data'!$E:$F,2,0)</f>
        <v>Land Rover</v>
      </c>
      <c r="J538" t="str">
        <f>VLOOKUP(A538,'Store Data'!$A:$B,2,0)</f>
        <v>Arizona</v>
      </c>
    </row>
    <row r="539" spans="1:10" ht="21" x14ac:dyDescent="0.2">
      <c r="A539" s="3" t="s">
        <v>37</v>
      </c>
      <c r="B539" s="3" t="s">
        <v>143</v>
      </c>
      <c r="C539" s="5">
        <v>27</v>
      </c>
      <c r="D539" s="5">
        <v>23</v>
      </c>
      <c r="E539" s="7">
        <v>0.8518</v>
      </c>
      <c r="F539" s="5">
        <v>1</v>
      </c>
      <c r="G539" t="s">
        <v>121</v>
      </c>
      <c r="H539" s="27">
        <v>2023</v>
      </c>
      <c r="I539" t="str">
        <f>VLOOKUP(A539,'Store Data'!$E:$F,2,0)</f>
        <v>Land Rover</v>
      </c>
      <c r="J539" t="str">
        <f>VLOOKUP(A539,'Store Data'!$A:$B,2,0)</f>
        <v>Arizona</v>
      </c>
    </row>
    <row r="540" spans="1:10" ht="21" x14ac:dyDescent="0.2">
      <c r="A540" s="3" t="s">
        <v>39</v>
      </c>
      <c r="B540" s="3" t="s">
        <v>144</v>
      </c>
      <c r="C540" s="5">
        <v>69</v>
      </c>
      <c r="D540" s="5">
        <v>45</v>
      </c>
      <c r="E540" s="7">
        <v>0.65210000000000001</v>
      </c>
      <c r="F540" s="5">
        <v>8</v>
      </c>
      <c r="G540" t="s">
        <v>121</v>
      </c>
      <c r="H540" s="27">
        <v>2023</v>
      </c>
      <c r="I540" t="str">
        <f>VLOOKUP(A540,'Store Data'!$E:$F,2,0)</f>
        <v>Lexus</v>
      </c>
      <c r="J540" t="str">
        <f>VLOOKUP(A540,'Store Data'!$A:$B,2,0)</f>
        <v>Southern CA</v>
      </c>
    </row>
    <row r="541" spans="1:10" ht="21" x14ac:dyDescent="0.2">
      <c r="A541" s="3" t="s">
        <v>39</v>
      </c>
      <c r="B541" s="3" t="s">
        <v>145</v>
      </c>
      <c r="C541" s="5">
        <v>21</v>
      </c>
      <c r="D541" s="5">
        <v>19</v>
      </c>
      <c r="E541" s="7">
        <v>0.90469999999999995</v>
      </c>
      <c r="F541" s="5">
        <v>1</v>
      </c>
      <c r="G541" t="s">
        <v>121</v>
      </c>
      <c r="H541" s="27">
        <v>2023</v>
      </c>
      <c r="I541" t="str">
        <f>VLOOKUP(A541,'Store Data'!$E:$F,2,0)</f>
        <v>Lexus</v>
      </c>
      <c r="J541" t="str">
        <f>VLOOKUP(A541,'Store Data'!$A:$B,2,0)</f>
        <v>Southern CA</v>
      </c>
    </row>
    <row r="542" spans="1:10" ht="21" x14ac:dyDescent="0.2">
      <c r="A542" s="3" t="s">
        <v>39</v>
      </c>
      <c r="B542" s="3" t="s">
        <v>143</v>
      </c>
      <c r="C542" s="5">
        <v>28</v>
      </c>
      <c r="D542" s="5">
        <v>22</v>
      </c>
      <c r="E542" s="7">
        <v>0.78569999999999995</v>
      </c>
      <c r="F542" s="5">
        <v>0</v>
      </c>
      <c r="G542" t="s">
        <v>121</v>
      </c>
      <c r="H542" s="27">
        <v>2023</v>
      </c>
      <c r="I542" t="str">
        <f>VLOOKUP(A542,'Store Data'!$E:$F,2,0)</f>
        <v>Lexus</v>
      </c>
      <c r="J542" t="str">
        <f>VLOOKUP(A542,'Store Data'!$A:$B,2,0)</f>
        <v>Southern CA</v>
      </c>
    </row>
    <row r="543" spans="1:10" ht="21" x14ac:dyDescent="0.2">
      <c r="A543" s="3" t="s">
        <v>38</v>
      </c>
      <c r="B543" s="3" t="s">
        <v>144</v>
      </c>
      <c r="C543" s="5">
        <v>66</v>
      </c>
      <c r="D543" s="5">
        <v>56</v>
      </c>
      <c r="E543" s="7">
        <v>0.84840000000000004</v>
      </c>
      <c r="F543" s="5">
        <v>4</v>
      </c>
      <c r="G543" t="s">
        <v>121</v>
      </c>
      <c r="H543" s="27">
        <v>2023</v>
      </c>
      <c r="I543" t="str">
        <f>VLOOKUP(A543,'Store Data'!$E:$F,2,0)</f>
        <v>Lexus</v>
      </c>
      <c r="J543" t="str">
        <f>VLOOKUP(A543,'Store Data'!$A:$B,2,0)</f>
        <v>Texas</v>
      </c>
    </row>
    <row r="544" spans="1:10" ht="21" x14ac:dyDescent="0.2">
      <c r="A544" s="3" t="s">
        <v>38</v>
      </c>
      <c r="B544" s="3" t="s">
        <v>145</v>
      </c>
      <c r="C544" s="5">
        <v>40</v>
      </c>
      <c r="D544" s="5">
        <v>21</v>
      </c>
      <c r="E544" s="7">
        <v>0.52500000000000002</v>
      </c>
      <c r="F544" s="5">
        <v>4</v>
      </c>
      <c r="G544" t="s">
        <v>121</v>
      </c>
      <c r="H544" s="27">
        <v>2023</v>
      </c>
      <c r="I544" t="str">
        <f>VLOOKUP(A544,'Store Data'!$E:$F,2,0)</f>
        <v>Lexus</v>
      </c>
      <c r="J544" t="str">
        <f>VLOOKUP(A544,'Store Data'!$A:$B,2,0)</f>
        <v>Texas</v>
      </c>
    </row>
    <row r="545" spans="1:10" ht="21" x14ac:dyDescent="0.2">
      <c r="A545" s="3" t="s">
        <v>38</v>
      </c>
      <c r="B545" s="3" t="s">
        <v>143</v>
      </c>
      <c r="C545" s="5">
        <v>47</v>
      </c>
      <c r="D545" s="5">
        <v>42</v>
      </c>
      <c r="E545" s="7">
        <v>0.89359999999999995</v>
      </c>
      <c r="F545" s="5">
        <v>0</v>
      </c>
      <c r="G545" t="s">
        <v>121</v>
      </c>
      <c r="H545" s="27">
        <v>2023</v>
      </c>
      <c r="I545" t="str">
        <f>VLOOKUP(A545,'Store Data'!$E:$F,2,0)</f>
        <v>Lexus</v>
      </c>
      <c r="J545" t="str">
        <f>VLOOKUP(A545,'Store Data'!$A:$B,2,0)</f>
        <v>Texas</v>
      </c>
    </row>
    <row r="546" spans="1:10" ht="21" x14ac:dyDescent="0.2">
      <c r="A546" s="3" t="s">
        <v>114</v>
      </c>
      <c r="B546" s="3" t="s">
        <v>144</v>
      </c>
      <c r="C546" s="5">
        <v>25</v>
      </c>
      <c r="D546" s="5">
        <v>17</v>
      </c>
      <c r="E546" s="7">
        <v>0.68</v>
      </c>
      <c r="F546" s="5">
        <v>0</v>
      </c>
      <c r="G546" t="s">
        <v>121</v>
      </c>
      <c r="H546" s="27">
        <v>2023</v>
      </c>
      <c r="I546" t="str">
        <f>VLOOKUP(A546,'Store Data'!$E:$F,2,0)</f>
        <v>Lexus</v>
      </c>
      <c r="J546" t="str">
        <f>VLOOKUP(A546,'Store Data'!$A:$B,2,0)</f>
        <v>Arizona</v>
      </c>
    </row>
    <row r="547" spans="1:10" ht="21" x14ac:dyDescent="0.2">
      <c r="A547" s="3" t="s">
        <v>114</v>
      </c>
      <c r="B547" s="3" t="s">
        <v>145</v>
      </c>
      <c r="C547" s="5">
        <v>9</v>
      </c>
      <c r="D547" s="5">
        <v>2</v>
      </c>
      <c r="E547" s="7">
        <v>0.22220000000000001</v>
      </c>
      <c r="F547" s="5">
        <v>0</v>
      </c>
      <c r="G547" t="s">
        <v>121</v>
      </c>
      <c r="H547" s="27">
        <v>2023</v>
      </c>
      <c r="I547" t="str">
        <f>VLOOKUP(A547,'Store Data'!$E:$F,2,0)</f>
        <v>Lexus</v>
      </c>
      <c r="J547" t="str">
        <f>VLOOKUP(A547,'Store Data'!$A:$B,2,0)</f>
        <v>Arizona</v>
      </c>
    </row>
    <row r="548" spans="1:10" ht="21" x14ac:dyDescent="0.2">
      <c r="A548" s="3" t="s">
        <v>114</v>
      </c>
      <c r="B548" s="3" t="s">
        <v>143</v>
      </c>
      <c r="C548" s="5">
        <v>23</v>
      </c>
      <c r="D548" s="5">
        <v>20</v>
      </c>
      <c r="E548" s="7">
        <v>0.86950000000000005</v>
      </c>
      <c r="F548" s="5">
        <v>1</v>
      </c>
      <c r="G548" t="s">
        <v>121</v>
      </c>
      <c r="H548" s="27">
        <v>2023</v>
      </c>
      <c r="I548" t="str">
        <f>VLOOKUP(A548,'Store Data'!$E:$F,2,0)</f>
        <v>Lexus</v>
      </c>
      <c r="J548" t="str">
        <f>VLOOKUP(A548,'Store Data'!$A:$B,2,0)</f>
        <v>Arizona</v>
      </c>
    </row>
    <row r="549" spans="1:10" ht="21" x14ac:dyDescent="0.2">
      <c r="A549" s="3" t="s">
        <v>40</v>
      </c>
      <c r="B549" s="3" t="s">
        <v>144</v>
      </c>
      <c r="C549" s="5">
        <v>5</v>
      </c>
      <c r="D549" s="5">
        <v>3</v>
      </c>
      <c r="E549" s="7">
        <v>0.6</v>
      </c>
      <c r="F549" s="5">
        <v>0</v>
      </c>
      <c r="G549" t="s">
        <v>121</v>
      </c>
      <c r="H549" s="27">
        <v>2023</v>
      </c>
      <c r="I549" t="str">
        <f>VLOOKUP(A549,'Store Data'!$E:$F,2,0)</f>
        <v>Lincoln</v>
      </c>
      <c r="J549" t="str">
        <f>VLOOKUP(A549,'Store Data'!$A:$B,2,0)</f>
        <v>Orange County</v>
      </c>
    </row>
    <row r="550" spans="1:10" ht="21" x14ac:dyDescent="0.2">
      <c r="A550" s="3" t="s">
        <v>40</v>
      </c>
      <c r="B550" s="3" t="s">
        <v>145</v>
      </c>
      <c r="C550" s="5">
        <v>1</v>
      </c>
      <c r="D550" s="5">
        <v>1</v>
      </c>
      <c r="E550" s="7">
        <v>1</v>
      </c>
      <c r="F550" s="5">
        <v>0</v>
      </c>
      <c r="G550" t="s">
        <v>121</v>
      </c>
      <c r="H550" s="27">
        <v>2023</v>
      </c>
      <c r="I550" t="str">
        <f>VLOOKUP(A550,'Store Data'!$E:$F,2,0)</f>
        <v>Lincoln</v>
      </c>
      <c r="J550" t="str">
        <f>VLOOKUP(A550,'Store Data'!$A:$B,2,0)</f>
        <v>Orange County</v>
      </c>
    </row>
    <row r="551" spans="1:10" ht="21" x14ac:dyDescent="0.2">
      <c r="A551" s="3" t="s">
        <v>40</v>
      </c>
      <c r="B551" s="3" t="s">
        <v>143</v>
      </c>
      <c r="C551" s="5">
        <v>13</v>
      </c>
      <c r="D551" s="5">
        <v>13</v>
      </c>
      <c r="E551" s="7">
        <v>1</v>
      </c>
      <c r="F551" s="5">
        <v>0</v>
      </c>
      <c r="G551" t="s">
        <v>121</v>
      </c>
      <c r="H551" s="27">
        <v>2023</v>
      </c>
      <c r="I551" t="str">
        <f>VLOOKUP(A551,'Store Data'!$E:$F,2,0)</f>
        <v>Lincoln</v>
      </c>
      <c r="J551" t="str">
        <f>VLOOKUP(A551,'Store Data'!$A:$B,2,0)</f>
        <v>Orange County</v>
      </c>
    </row>
    <row r="552" spans="1:10" ht="21" x14ac:dyDescent="0.2">
      <c r="A552" s="3" t="s">
        <v>115</v>
      </c>
      <c r="B552" s="3" t="s">
        <v>144</v>
      </c>
      <c r="C552" s="5">
        <v>10</v>
      </c>
      <c r="D552" s="5">
        <v>7</v>
      </c>
      <c r="E552" s="7">
        <v>0.7</v>
      </c>
      <c r="F552" s="5">
        <v>0</v>
      </c>
      <c r="G552" t="s">
        <v>121</v>
      </c>
      <c r="H552" s="27">
        <v>2023</v>
      </c>
      <c r="I552" t="str">
        <f>VLOOKUP(A552,'Store Data'!$E:$F,2,0)</f>
        <v>Acura</v>
      </c>
      <c r="J552" t="str">
        <f>VLOOKUP(A552,'Store Data'!$A:$B,2,0)</f>
        <v>Northern CA</v>
      </c>
    </row>
    <row r="553" spans="1:10" ht="21" x14ac:dyDescent="0.2">
      <c r="A553" s="3" t="s">
        <v>115</v>
      </c>
      <c r="B553" s="3" t="s">
        <v>145</v>
      </c>
      <c r="C553" s="5">
        <v>10</v>
      </c>
      <c r="D553" s="5">
        <v>8</v>
      </c>
      <c r="E553" s="7">
        <v>0.8</v>
      </c>
      <c r="F553" s="5">
        <v>1</v>
      </c>
      <c r="G553" t="s">
        <v>121</v>
      </c>
      <c r="H553" s="27">
        <v>2023</v>
      </c>
      <c r="I553" t="str">
        <f>VLOOKUP(A553,'Store Data'!$E:$F,2,0)</f>
        <v>Acura</v>
      </c>
      <c r="J553" t="str">
        <f>VLOOKUP(A553,'Store Data'!$A:$B,2,0)</f>
        <v>Northern CA</v>
      </c>
    </row>
    <row r="554" spans="1:10" ht="21" x14ac:dyDescent="0.2">
      <c r="A554" s="3" t="s">
        <v>115</v>
      </c>
      <c r="B554" s="3" t="s">
        <v>143</v>
      </c>
      <c r="C554" s="5">
        <v>21</v>
      </c>
      <c r="D554" s="5">
        <v>20</v>
      </c>
      <c r="E554" s="7">
        <v>0.95230000000000004</v>
      </c>
      <c r="F554" s="5">
        <v>2</v>
      </c>
      <c r="G554" t="s">
        <v>121</v>
      </c>
      <c r="H554" s="27">
        <v>2023</v>
      </c>
      <c r="I554" t="str">
        <f>VLOOKUP(A554,'Store Data'!$E:$F,2,0)</f>
        <v>Acura</v>
      </c>
      <c r="J554" t="str">
        <f>VLOOKUP(A554,'Store Data'!$A:$B,2,0)</f>
        <v>Northern CA</v>
      </c>
    </row>
    <row r="555" spans="1:10" ht="21" x14ac:dyDescent="0.2">
      <c r="A555" s="3" t="s">
        <v>44</v>
      </c>
      <c r="B555" s="3" t="s">
        <v>144</v>
      </c>
      <c r="C555" s="5">
        <v>8</v>
      </c>
      <c r="D555" s="5">
        <v>6</v>
      </c>
      <c r="E555" s="7">
        <v>0.75</v>
      </c>
      <c r="F555" s="5">
        <v>0</v>
      </c>
      <c r="G555" t="s">
        <v>121</v>
      </c>
      <c r="H555" s="27">
        <v>2023</v>
      </c>
      <c r="I555" t="str">
        <f>VLOOKUP(A555,'Store Data'!$E:$F,2,0)</f>
        <v>MINI</v>
      </c>
      <c r="J555" t="str">
        <f>VLOOKUP(A555,'Store Data'!$A:$B,2,0)</f>
        <v>Arizona</v>
      </c>
    </row>
    <row r="556" spans="1:10" ht="21" x14ac:dyDescent="0.2">
      <c r="A556" s="3" t="s">
        <v>44</v>
      </c>
      <c r="B556" s="3" t="s">
        <v>145</v>
      </c>
      <c r="C556" s="5">
        <v>8</v>
      </c>
      <c r="D556" s="5">
        <v>7</v>
      </c>
      <c r="E556" s="7">
        <v>0.875</v>
      </c>
      <c r="F556" s="5">
        <v>3</v>
      </c>
      <c r="G556" t="s">
        <v>121</v>
      </c>
      <c r="H556" s="27">
        <v>2023</v>
      </c>
      <c r="I556" t="str">
        <f>VLOOKUP(A556,'Store Data'!$E:$F,2,0)</f>
        <v>MINI</v>
      </c>
      <c r="J556" t="str">
        <f>VLOOKUP(A556,'Store Data'!$A:$B,2,0)</f>
        <v>Arizona</v>
      </c>
    </row>
    <row r="557" spans="1:10" ht="21" x14ac:dyDescent="0.2">
      <c r="A557" s="3" t="s">
        <v>44</v>
      </c>
      <c r="B557" s="3" t="s">
        <v>143</v>
      </c>
      <c r="C557" s="5">
        <v>17</v>
      </c>
      <c r="D557" s="5">
        <v>15</v>
      </c>
      <c r="E557" s="7">
        <v>0.88229999999999997</v>
      </c>
      <c r="F557" s="5">
        <v>1</v>
      </c>
      <c r="G557" t="s">
        <v>121</v>
      </c>
      <c r="H557" s="27">
        <v>2023</v>
      </c>
      <c r="I557" t="str">
        <f>VLOOKUP(A557,'Store Data'!$E:$F,2,0)</f>
        <v>MINI</v>
      </c>
      <c r="J557" t="str">
        <f>VLOOKUP(A557,'Store Data'!$A:$B,2,0)</f>
        <v>Arizona</v>
      </c>
    </row>
    <row r="558" spans="1:10" ht="21" x14ac:dyDescent="0.2">
      <c r="A558" s="3" t="s">
        <v>45</v>
      </c>
      <c r="B558" s="3" t="s">
        <v>144</v>
      </c>
      <c r="C558" s="5">
        <v>8</v>
      </c>
      <c r="D558" s="5">
        <v>5</v>
      </c>
      <c r="E558" s="7">
        <v>0.625</v>
      </c>
      <c r="F558" s="5">
        <v>0</v>
      </c>
      <c r="G558" t="s">
        <v>121</v>
      </c>
      <c r="H558" s="27">
        <v>2023</v>
      </c>
      <c r="I558" t="str">
        <f>VLOOKUP(A558,'Store Data'!$E:$F,2,0)</f>
        <v>MINI</v>
      </c>
      <c r="J558" t="str">
        <f>VLOOKUP(A558,'Store Data'!$A:$B,2,0)</f>
        <v>Southern CA</v>
      </c>
    </row>
    <row r="559" spans="1:10" ht="21" x14ac:dyDescent="0.2">
      <c r="A559" s="3" t="s">
        <v>45</v>
      </c>
      <c r="B559" s="3" t="s">
        <v>145</v>
      </c>
      <c r="C559" s="5">
        <v>2</v>
      </c>
      <c r="D559" s="5">
        <v>2</v>
      </c>
      <c r="E559" s="7">
        <v>1</v>
      </c>
      <c r="F559" s="5">
        <v>0</v>
      </c>
      <c r="G559" t="s">
        <v>121</v>
      </c>
      <c r="H559" s="27">
        <v>2023</v>
      </c>
      <c r="I559" t="str">
        <f>VLOOKUP(A559,'Store Data'!$E:$F,2,0)</f>
        <v>MINI</v>
      </c>
      <c r="J559" t="str">
        <f>VLOOKUP(A559,'Store Data'!$A:$B,2,0)</f>
        <v>Southern CA</v>
      </c>
    </row>
    <row r="560" spans="1:10" ht="21" x14ac:dyDescent="0.2">
      <c r="A560" s="3" t="s">
        <v>45</v>
      </c>
      <c r="B560" s="3" t="s">
        <v>143</v>
      </c>
      <c r="C560" s="5">
        <v>7</v>
      </c>
      <c r="D560" s="5">
        <v>7</v>
      </c>
      <c r="E560" s="7">
        <v>1</v>
      </c>
      <c r="F560" s="5">
        <v>2</v>
      </c>
      <c r="G560" t="s">
        <v>121</v>
      </c>
      <c r="H560" s="27">
        <v>2023</v>
      </c>
      <c r="I560" t="str">
        <f>VLOOKUP(A560,'Store Data'!$E:$F,2,0)</f>
        <v>MINI</v>
      </c>
      <c r="J560" t="str">
        <f>VLOOKUP(A560,'Store Data'!$A:$B,2,0)</f>
        <v>Southern CA</v>
      </c>
    </row>
    <row r="561" spans="1:10" ht="21" x14ac:dyDescent="0.2">
      <c r="A561" s="3" t="s">
        <v>48</v>
      </c>
      <c r="B561" s="3" t="s">
        <v>144</v>
      </c>
      <c r="C561" s="5">
        <v>7</v>
      </c>
      <c r="D561" s="5">
        <v>6</v>
      </c>
      <c r="E561" s="7">
        <v>0.85709999999999997</v>
      </c>
      <c r="F561" s="5">
        <v>0</v>
      </c>
      <c r="G561" t="s">
        <v>121</v>
      </c>
      <c r="H561" s="27">
        <v>2023</v>
      </c>
      <c r="I561" t="str">
        <f>VLOOKUP(A561,'Store Data'!$E:$F,2,0)</f>
        <v>MINI</v>
      </c>
      <c r="J561" t="str">
        <f>VLOOKUP(A561,'Store Data'!$A:$B,2,0)</f>
        <v>Northern CA</v>
      </c>
    </row>
    <row r="562" spans="1:10" ht="21" x14ac:dyDescent="0.2">
      <c r="A562" s="3" t="s">
        <v>48</v>
      </c>
      <c r="B562" s="3" t="s">
        <v>145</v>
      </c>
      <c r="C562" s="5">
        <v>5</v>
      </c>
      <c r="D562" s="5">
        <v>2</v>
      </c>
      <c r="E562" s="7">
        <v>0.4</v>
      </c>
      <c r="F562" s="5">
        <v>1</v>
      </c>
      <c r="G562" t="s">
        <v>121</v>
      </c>
      <c r="H562" s="27">
        <v>2023</v>
      </c>
      <c r="I562" t="str">
        <f>VLOOKUP(A562,'Store Data'!$E:$F,2,0)</f>
        <v>MINI</v>
      </c>
      <c r="J562" t="str">
        <f>VLOOKUP(A562,'Store Data'!$A:$B,2,0)</f>
        <v>Northern CA</v>
      </c>
    </row>
    <row r="563" spans="1:10" ht="21" x14ac:dyDescent="0.2">
      <c r="A563" s="3" t="s">
        <v>48</v>
      </c>
      <c r="B563" s="3" t="s">
        <v>143</v>
      </c>
      <c r="C563" s="5">
        <v>8</v>
      </c>
      <c r="D563" s="5">
        <v>6</v>
      </c>
      <c r="E563" s="7">
        <v>0.75</v>
      </c>
      <c r="F563" s="5">
        <v>1</v>
      </c>
      <c r="G563" t="s">
        <v>121</v>
      </c>
      <c r="H563" s="27">
        <v>2023</v>
      </c>
      <c r="I563" t="str">
        <f>VLOOKUP(A563,'Store Data'!$E:$F,2,0)</f>
        <v>MINI</v>
      </c>
      <c r="J563" t="str">
        <f>VLOOKUP(A563,'Store Data'!$A:$B,2,0)</f>
        <v>Northern CA</v>
      </c>
    </row>
    <row r="564" spans="1:10" ht="21" x14ac:dyDescent="0.2">
      <c r="A564" s="3" t="s">
        <v>53</v>
      </c>
      <c r="B564" s="3" t="s">
        <v>144</v>
      </c>
      <c r="C564" s="5">
        <v>4</v>
      </c>
      <c r="D564" s="5">
        <v>3</v>
      </c>
      <c r="E564" s="7">
        <v>0.75</v>
      </c>
      <c r="F564" s="5">
        <v>1</v>
      </c>
      <c r="G564" t="s">
        <v>121</v>
      </c>
      <c r="H564" s="27">
        <v>2023</v>
      </c>
      <c r="I564" t="str">
        <f>VLOOKUP(A564,'Store Data'!$E:$F,2,0)</f>
        <v>MINI</v>
      </c>
      <c r="J564" t="str">
        <f>VLOOKUP(A564,'Store Data'!$A:$B,2,0)</f>
        <v>Orange County</v>
      </c>
    </row>
    <row r="565" spans="1:10" ht="21" x14ac:dyDescent="0.2">
      <c r="A565" s="3" t="s">
        <v>53</v>
      </c>
      <c r="B565" s="3" t="s">
        <v>143</v>
      </c>
      <c r="C565" s="5">
        <v>8</v>
      </c>
      <c r="D565" s="5">
        <v>8</v>
      </c>
      <c r="E565" s="7">
        <v>1</v>
      </c>
      <c r="F565" s="5">
        <v>0</v>
      </c>
      <c r="G565" t="s">
        <v>121</v>
      </c>
      <c r="H565" s="27">
        <v>2023</v>
      </c>
      <c r="I565" t="str">
        <f>VLOOKUP(A565,'Store Data'!$E:$F,2,0)</f>
        <v>MINI</v>
      </c>
      <c r="J565" t="str">
        <f>VLOOKUP(A565,'Store Data'!$A:$B,2,0)</f>
        <v>Orange County</v>
      </c>
    </row>
    <row r="566" spans="1:10" ht="21" x14ac:dyDescent="0.2">
      <c r="A566" s="3" t="s">
        <v>58</v>
      </c>
      <c r="B566" s="3" t="s">
        <v>144</v>
      </c>
      <c r="C566" s="5">
        <v>16</v>
      </c>
      <c r="D566" s="5">
        <v>11</v>
      </c>
      <c r="E566" s="7">
        <v>0.6875</v>
      </c>
      <c r="F566" s="5">
        <v>1</v>
      </c>
      <c r="G566" t="s">
        <v>121</v>
      </c>
      <c r="H566" s="27">
        <v>2023</v>
      </c>
      <c r="I566" t="str">
        <f>VLOOKUP(A566,'Store Data'!$E:$F,2,0)</f>
        <v>MINI</v>
      </c>
      <c r="J566" t="str">
        <f>VLOOKUP(A566,'Store Data'!$A:$B,2,0)</f>
        <v>Southern CA</v>
      </c>
    </row>
    <row r="567" spans="1:10" ht="21" x14ac:dyDescent="0.2">
      <c r="A567" s="3" t="s">
        <v>58</v>
      </c>
      <c r="B567" s="3" t="s">
        <v>145</v>
      </c>
      <c r="C567" s="5">
        <v>9</v>
      </c>
      <c r="D567" s="5">
        <v>8</v>
      </c>
      <c r="E567" s="7">
        <v>0.88880000000000003</v>
      </c>
      <c r="F567" s="5">
        <v>0</v>
      </c>
      <c r="G567" t="s">
        <v>121</v>
      </c>
      <c r="H567" s="27">
        <v>2023</v>
      </c>
      <c r="I567" t="str">
        <f>VLOOKUP(A567,'Store Data'!$E:$F,2,0)</f>
        <v>MINI</v>
      </c>
      <c r="J567" t="str">
        <f>VLOOKUP(A567,'Store Data'!$A:$B,2,0)</f>
        <v>Southern CA</v>
      </c>
    </row>
    <row r="568" spans="1:10" ht="21" x14ac:dyDescent="0.2">
      <c r="A568" s="3" t="s">
        <v>58</v>
      </c>
      <c r="B568" s="3" t="s">
        <v>143</v>
      </c>
      <c r="C568" s="5">
        <v>19</v>
      </c>
      <c r="D568" s="5">
        <v>16</v>
      </c>
      <c r="E568" s="7">
        <v>0.84209999999999996</v>
      </c>
      <c r="F568" s="5">
        <v>0</v>
      </c>
      <c r="G568" t="s">
        <v>121</v>
      </c>
      <c r="H568" s="27">
        <v>2023</v>
      </c>
      <c r="I568" t="str">
        <f>VLOOKUP(A568,'Store Data'!$E:$F,2,0)</f>
        <v>MINI</v>
      </c>
      <c r="J568" t="str">
        <f>VLOOKUP(A568,'Store Data'!$A:$B,2,0)</f>
        <v>Southern CA</v>
      </c>
    </row>
    <row r="569" spans="1:10" ht="21" x14ac:dyDescent="0.2">
      <c r="A569" s="3" t="s">
        <v>116</v>
      </c>
      <c r="B569" s="3" t="s">
        <v>144</v>
      </c>
      <c r="C569" s="5">
        <v>7</v>
      </c>
      <c r="D569" s="5">
        <v>4</v>
      </c>
      <c r="E569" s="7">
        <v>0.57140000000000002</v>
      </c>
      <c r="F569" s="5">
        <v>2</v>
      </c>
      <c r="G569" t="s">
        <v>121</v>
      </c>
      <c r="H569" s="27">
        <v>2023</v>
      </c>
      <c r="I569" t="str">
        <f>VLOOKUP(A569,'Store Data'!$E:$F,2,0)</f>
        <v>MINI</v>
      </c>
      <c r="J569" t="str">
        <f>VLOOKUP(A569,'Store Data'!$A:$B,2,0)</f>
        <v>Arizona</v>
      </c>
    </row>
    <row r="570" spans="1:10" ht="21" x14ac:dyDescent="0.2">
      <c r="A570" s="3" t="s">
        <v>116</v>
      </c>
      <c r="B570" s="3" t="s">
        <v>145</v>
      </c>
      <c r="C570" s="5">
        <v>5</v>
      </c>
      <c r="D570" s="5">
        <v>5</v>
      </c>
      <c r="E570" s="7">
        <v>1</v>
      </c>
      <c r="F570" s="5">
        <v>0</v>
      </c>
      <c r="G570" t="s">
        <v>121</v>
      </c>
      <c r="H570" s="27">
        <v>2023</v>
      </c>
      <c r="I570" t="str">
        <f>VLOOKUP(A570,'Store Data'!$E:$F,2,0)</f>
        <v>MINI</v>
      </c>
      <c r="J570" t="str">
        <f>VLOOKUP(A570,'Store Data'!$A:$B,2,0)</f>
        <v>Arizona</v>
      </c>
    </row>
    <row r="571" spans="1:10" ht="21" x14ac:dyDescent="0.2">
      <c r="A571" s="3" t="s">
        <v>116</v>
      </c>
      <c r="B571" s="3" t="s">
        <v>143</v>
      </c>
      <c r="C571" s="5">
        <v>8</v>
      </c>
      <c r="D571" s="5">
        <v>5</v>
      </c>
      <c r="E571" s="7">
        <v>0.625</v>
      </c>
      <c r="F571" s="5">
        <v>0</v>
      </c>
      <c r="G571" t="s">
        <v>121</v>
      </c>
      <c r="H571" s="27">
        <v>2023</v>
      </c>
      <c r="I571" t="str">
        <f>VLOOKUP(A571,'Store Data'!$E:$F,2,0)</f>
        <v>MINI</v>
      </c>
      <c r="J571" t="str">
        <f>VLOOKUP(A571,'Store Data'!$A:$B,2,0)</f>
        <v>Arizona</v>
      </c>
    </row>
    <row r="572" spans="1:10" ht="21" x14ac:dyDescent="0.2">
      <c r="A572" s="3" t="s">
        <v>41</v>
      </c>
      <c r="B572" s="3" t="s">
        <v>144</v>
      </c>
      <c r="C572" s="5">
        <v>22</v>
      </c>
      <c r="D572" s="5">
        <v>17</v>
      </c>
      <c r="E572" s="7">
        <v>0.77270000000000005</v>
      </c>
      <c r="F572" s="5">
        <v>3</v>
      </c>
      <c r="G572" t="s">
        <v>121</v>
      </c>
      <c r="H572" s="27">
        <v>2023</v>
      </c>
      <c r="I572" t="str">
        <f>VLOOKUP(A572,'Store Data'!$E:$F,2,0)</f>
        <v>Mazda</v>
      </c>
      <c r="J572" t="str">
        <f>VLOOKUP(A572,'Store Data'!$A:$B,2,0)</f>
        <v>Southern CA</v>
      </c>
    </row>
    <row r="573" spans="1:10" ht="21" x14ac:dyDescent="0.2">
      <c r="A573" s="3" t="s">
        <v>41</v>
      </c>
      <c r="B573" s="3" t="s">
        <v>145</v>
      </c>
      <c r="C573" s="5">
        <v>12</v>
      </c>
      <c r="D573" s="5">
        <v>10</v>
      </c>
      <c r="E573" s="7">
        <v>0.83330000000000004</v>
      </c>
      <c r="F573" s="5">
        <v>1</v>
      </c>
      <c r="G573" t="s">
        <v>121</v>
      </c>
      <c r="H573" s="27">
        <v>2023</v>
      </c>
      <c r="I573" t="str">
        <f>VLOOKUP(A573,'Store Data'!$E:$F,2,0)</f>
        <v>Mazda</v>
      </c>
      <c r="J573" t="str">
        <f>VLOOKUP(A573,'Store Data'!$A:$B,2,0)</f>
        <v>Southern CA</v>
      </c>
    </row>
    <row r="574" spans="1:10" ht="21" x14ac:dyDescent="0.2">
      <c r="A574" s="3" t="s">
        <v>41</v>
      </c>
      <c r="B574" s="3" t="s">
        <v>143</v>
      </c>
      <c r="C574" s="5">
        <v>20</v>
      </c>
      <c r="D574" s="5">
        <v>16</v>
      </c>
      <c r="E574" s="7">
        <v>0.8</v>
      </c>
      <c r="F574" s="5">
        <v>3</v>
      </c>
      <c r="G574" t="s">
        <v>121</v>
      </c>
      <c r="H574" s="27">
        <v>2023</v>
      </c>
      <c r="I574" t="str">
        <f>VLOOKUP(A574,'Store Data'!$E:$F,2,0)</f>
        <v>Mazda</v>
      </c>
      <c r="J574" t="str">
        <f>VLOOKUP(A574,'Store Data'!$A:$B,2,0)</f>
        <v>Southern CA</v>
      </c>
    </row>
    <row r="575" spans="1:10" ht="21" x14ac:dyDescent="0.2">
      <c r="A575" s="3" t="s">
        <v>117</v>
      </c>
      <c r="B575" s="3" t="s">
        <v>144</v>
      </c>
      <c r="C575" s="5">
        <v>11</v>
      </c>
      <c r="D575" s="5">
        <v>4</v>
      </c>
      <c r="E575" s="7">
        <v>0.36359999999999998</v>
      </c>
      <c r="F575" s="5">
        <v>0</v>
      </c>
      <c r="G575" t="s">
        <v>121</v>
      </c>
      <c r="H575" s="27">
        <v>2023</v>
      </c>
      <c r="I575" t="str">
        <f>VLOOKUP(A575,'Store Data'!$E:$F,2,0)</f>
        <v>Mercedes-Benz</v>
      </c>
      <c r="J575" t="str">
        <f>VLOOKUP(A575,'Store Data'!$A:$B,2,0)</f>
        <v>Arizona</v>
      </c>
    </row>
    <row r="576" spans="1:10" ht="21" x14ac:dyDescent="0.2">
      <c r="A576" s="3" t="s">
        <v>117</v>
      </c>
      <c r="B576" s="3" t="s">
        <v>145</v>
      </c>
      <c r="C576" s="5">
        <v>12</v>
      </c>
      <c r="D576" s="5">
        <v>7</v>
      </c>
      <c r="E576" s="7">
        <v>0.58330000000000004</v>
      </c>
      <c r="F576" s="5">
        <v>2</v>
      </c>
      <c r="G576" t="s">
        <v>121</v>
      </c>
      <c r="H576" s="27">
        <v>2023</v>
      </c>
      <c r="I576" t="str">
        <f>VLOOKUP(A576,'Store Data'!$E:$F,2,0)</f>
        <v>Mercedes-Benz</v>
      </c>
      <c r="J576" t="str">
        <f>VLOOKUP(A576,'Store Data'!$A:$B,2,0)</f>
        <v>Arizona</v>
      </c>
    </row>
    <row r="577" spans="1:10" ht="21" x14ac:dyDescent="0.2">
      <c r="A577" s="3" t="s">
        <v>117</v>
      </c>
      <c r="B577" s="3" t="s">
        <v>143</v>
      </c>
      <c r="C577" s="5">
        <v>27</v>
      </c>
      <c r="D577" s="5">
        <v>23</v>
      </c>
      <c r="E577" s="7">
        <v>0.8518</v>
      </c>
      <c r="F577" s="5">
        <v>4</v>
      </c>
      <c r="G577" t="s">
        <v>121</v>
      </c>
      <c r="H577" s="27">
        <v>2023</v>
      </c>
      <c r="I577" t="str">
        <f>VLOOKUP(A577,'Store Data'!$E:$F,2,0)</f>
        <v>Mercedes-Benz</v>
      </c>
      <c r="J577" t="str">
        <f>VLOOKUP(A577,'Store Data'!$A:$B,2,0)</f>
        <v>Arizona</v>
      </c>
    </row>
    <row r="578" spans="1:10" ht="21" x14ac:dyDescent="0.2">
      <c r="A578" s="3" t="s">
        <v>43</v>
      </c>
      <c r="B578" s="3" t="s">
        <v>144</v>
      </c>
      <c r="C578" s="5">
        <v>18</v>
      </c>
      <c r="D578" s="5">
        <v>15</v>
      </c>
      <c r="E578" s="7">
        <v>0.83330000000000004</v>
      </c>
      <c r="F578" s="5">
        <v>4</v>
      </c>
      <c r="G578" t="s">
        <v>121</v>
      </c>
      <c r="H578" s="27">
        <v>2023</v>
      </c>
      <c r="I578" t="str">
        <f>VLOOKUP(A578,'Store Data'!$E:$F,2,0)</f>
        <v>Mercedes-Benz</v>
      </c>
      <c r="J578" t="str">
        <f>VLOOKUP(A578,'Store Data'!$A:$B,2,0)</f>
        <v>Southern CA</v>
      </c>
    </row>
    <row r="579" spans="1:10" ht="21" x14ac:dyDescent="0.2">
      <c r="A579" s="3" t="s">
        <v>43</v>
      </c>
      <c r="B579" s="3" t="s">
        <v>145</v>
      </c>
      <c r="C579" s="5">
        <v>11</v>
      </c>
      <c r="D579" s="5">
        <v>10</v>
      </c>
      <c r="E579" s="7">
        <v>0.90900000000000003</v>
      </c>
      <c r="F579" s="5">
        <v>0</v>
      </c>
      <c r="G579" t="s">
        <v>121</v>
      </c>
      <c r="H579" s="27">
        <v>2023</v>
      </c>
      <c r="I579" t="str">
        <f>VLOOKUP(A579,'Store Data'!$E:$F,2,0)</f>
        <v>Mercedes-Benz</v>
      </c>
      <c r="J579" t="str">
        <f>VLOOKUP(A579,'Store Data'!$A:$B,2,0)</f>
        <v>Southern CA</v>
      </c>
    </row>
    <row r="580" spans="1:10" ht="21" x14ac:dyDescent="0.2">
      <c r="A580" s="3" t="s">
        <v>43</v>
      </c>
      <c r="B580" s="3" t="s">
        <v>143</v>
      </c>
      <c r="C580" s="5">
        <v>57</v>
      </c>
      <c r="D580" s="5">
        <v>50</v>
      </c>
      <c r="E580" s="7">
        <v>0.87709999999999999</v>
      </c>
      <c r="F580" s="5">
        <v>2</v>
      </c>
      <c r="G580" t="s">
        <v>121</v>
      </c>
      <c r="H580" s="27">
        <v>2023</v>
      </c>
      <c r="I580" t="str">
        <f>VLOOKUP(A580,'Store Data'!$E:$F,2,0)</f>
        <v>Mercedes-Benz</v>
      </c>
      <c r="J580" t="str">
        <f>VLOOKUP(A580,'Store Data'!$A:$B,2,0)</f>
        <v>Southern CA</v>
      </c>
    </row>
    <row r="581" spans="1:10" ht="21" x14ac:dyDescent="0.2">
      <c r="A581" s="3" t="s">
        <v>60</v>
      </c>
      <c r="B581" s="3" t="s">
        <v>144</v>
      </c>
      <c r="C581" s="5">
        <v>41</v>
      </c>
      <c r="D581" s="5">
        <v>38</v>
      </c>
      <c r="E581" s="7">
        <v>0.92679999999999996</v>
      </c>
      <c r="F581" s="5">
        <v>3</v>
      </c>
      <c r="G581" t="s">
        <v>121</v>
      </c>
      <c r="H581" s="27">
        <v>2023</v>
      </c>
      <c r="I581" t="str">
        <f>VLOOKUP(A581,'Store Data'!$E:$F,2,0)</f>
        <v>BMW</v>
      </c>
      <c r="J581" t="str">
        <f>VLOOKUP(A581,'Store Data'!$A:$B,2,0)</f>
        <v>Northern CA</v>
      </c>
    </row>
    <row r="582" spans="1:10" ht="21" x14ac:dyDescent="0.2">
      <c r="A582" s="3" t="s">
        <v>60</v>
      </c>
      <c r="B582" s="3" t="s">
        <v>145</v>
      </c>
      <c r="C582" s="5">
        <v>13</v>
      </c>
      <c r="D582" s="5">
        <v>11</v>
      </c>
      <c r="E582" s="7">
        <v>0.84609999999999996</v>
      </c>
      <c r="F582" s="5">
        <v>2</v>
      </c>
      <c r="G582" t="s">
        <v>121</v>
      </c>
      <c r="H582" s="27">
        <v>2023</v>
      </c>
      <c r="I582" t="str">
        <f>VLOOKUP(A582,'Store Data'!$E:$F,2,0)</f>
        <v>BMW</v>
      </c>
      <c r="J582" t="str">
        <f>VLOOKUP(A582,'Store Data'!$A:$B,2,0)</f>
        <v>Northern CA</v>
      </c>
    </row>
    <row r="583" spans="1:10" ht="21" x14ac:dyDescent="0.2">
      <c r="A583" s="3" t="s">
        <v>60</v>
      </c>
      <c r="B583" s="3" t="s">
        <v>143</v>
      </c>
      <c r="C583" s="5">
        <v>52</v>
      </c>
      <c r="D583" s="5">
        <v>45</v>
      </c>
      <c r="E583" s="7">
        <v>0.86529999999999996</v>
      </c>
      <c r="F583" s="5">
        <v>5</v>
      </c>
      <c r="G583" t="s">
        <v>121</v>
      </c>
      <c r="H583" s="27">
        <v>2023</v>
      </c>
      <c r="I583" t="str">
        <f>VLOOKUP(A583,'Store Data'!$E:$F,2,0)</f>
        <v>BMW</v>
      </c>
      <c r="J583" t="str">
        <f>VLOOKUP(A583,'Store Data'!$A:$B,2,0)</f>
        <v>Northern CA</v>
      </c>
    </row>
    <row r="584" spans="1:10" ht="21" x14ac:dyDescent="0.2">
      <c r="A584" s="3" t="s">
        <v>62</v>
      </c>
      <c r="B584" s="3" t="s">
        <v>144</v>
      </c>
      <c r="C584" s="5">
        <v>15</v>
      </c>
      <c r="D584" s="5">
        <v>9</v>
      </c>
      <c r="E584" s="7">
        <v>0.6</v>
      </c>
      <c r="F584" s="5">
        <v>0</v>
      </c>
      <c r="G584" t="s">
        <v>121</v>
      </c>
      <c r="H584" s="27">
        <v>2023</v>
      </c>
      <c r="I584" t="str">
        <f>VLOOKUP(A584,'Store Data'!$E:$F,2,0)</f>
        <v>Porsche</v>
      </c>
      <c r="J584" t="str">
        <f>VLOOKUP(A584,'Store Data'!$A:$B,2,0)</f>
        <v>Arizona</v>
      </c>
    </row>
    <row r="585" spans="1:10" ht="21" x14ac:dyDescent="0.2">
      <c r="A585" s="3" t="s">
        <v>62</v>
      </c>
      <c r="B585" s="3" t="s">
        <v>145</v>
      </c>
      <c r="C585" s="5">
        <v>28</v>
      </c>
      <c r="D585" s="5">
        <v>21</v>
      </c>
      <c r="E585" s="7">
        <v>0.75</v>
      </c>
      <c r="F585" s="5">
        <v>4</v>
      </c>
      <c r="G585" t="s">
        <v>121</v>
      </c>
      <c r="H585" s="27">
        <v>2023</v>
      </c>
      <c r="I585" t="str">
        <f>VLOOKUP(A585,'Store Data'!$E:$F,2,0)</f>
        <v>Porsche</v>
      </c>
      <c r="J585" t="str">
        <f>VLOOKUP(A585,'Store Data'!$A:$B,2,0)</f>
        <v>Arizona</v>
      </c>
    </row>
    <row r="586" spans="1:10" ht="21" x14ac:dyDescent="0.2">
      <c r="A586" s="3" t="s">
        <v>62</v>
      </c>
      <c r="B586" s="3" t="s">
        <v>143</v>
      </c>
      <c r="C586" s="5">
        <v>30</v>
      </c>
      <c r="D586" s="5">
        <v>29</v>
      </c>
      <c r="E586" s="7">
        <v>0.96660000000000001</v>
      </c>
      <c r="F586" s="5">
        <v>1</v>
      </c>
      <c r="G586" t="s">
        <v>121</v>
      </c>
      <c r="H586" s="27">
        <v>2023</v>
      </c>
      <c r="I586" t="str">
        <f>VLOOKUP(A586,'Store Data'!$E:$F,2,0)</f>
        <v>Porsche</v>
      </c>
      <c r="J586" t="str">
        <f>VLOOKUP(A586,'Store Data'!$A:$B,2,0)</f>
        <v>Arizona</v>
      </c>
    </row>
    <row r="587" spans="1:10" ht="21" x14ac:dyDescent="0.2">
      <c r="A587" s="3" t="s">
        <v>64</v>
      </c>
      <c r="B587" s="3" t="s">
        <v>144</v>
      </c>
      <c r="C587" s="5">
        <v>10</v>
      </c>
      <c r="D587" s="5">
        <v>5</v>
      </c>
      <c r="E587" s="7">
        <v>0.5</v>
      </c>
      <c r="F587" s="5">
        <v>1</v>
      </c>
      <c r="G587" t="s">
        <v>121</v>
      </c>
      <c r="H587" s="27">
        <v>2023</v>
      </c>
      <c r="I587" t="str">
        <f>VLOOKUP(A587,'Store Data'!$E:$F,2,0)</f>
        <v>Porsche</v>
      </c>
      <c r="J587" t="str">
        <f>VLOOKUP(A587,'Store Data'!$A:$B,2,0)</f>
        <v>Northern CA</v>
      </c>
    </row>
    <row r="588" spans="1:10" ht="21" x14ac:dyDescent="0.2">
      <c r="A588" s="3" t="s">
        <v>64</v>
      </c>
      <c r="B588" s="3" t="s">
        <v>145</v>
      </c>
      <c r="C588" s="5">
        <v>9</v>
      </c>
      <c r="D588" s="5">
        <v>6</v>
      </c>
      <c r="E588" s="7">
        <v>0.66659999999999997</v>
      </c>
      <c r="F588" s="5">
        <v>2</v>
      </c>
      <c r="G588" t="s">
        <v>121</v>
      </c>
      <c r="H588" s="27">
        <v>2023</v>
      </c>
      <c r="I588" t="str">
        <f>VLOOKUP(A588,'Store Data'!$E:$F,2,0)</f>
        <v>Porsche</v>
      </c>
      <c r="J588" t="str">
        <f>VLOOKUP(A588,'Store Data'!$A:$B,2,0)</f>
        <v>Northern CA</v>
      </c>
    </row>
    <row r="589" spans="1:10" ht="21" x14ac:dyDescent="0.2">
      <c r="A589" s="3" t="s">
        <v>64</v>
      </c>
      <c r="B589" s="3" t="s">
        <v>143</v>
      </c>
      <c r="C589" s="5">
        <v>18</v>
      </c>
      <c r="D589" s="5">
        <v>17</v>
      </c>
      <c r="E589" s="7">
        <v>0.94440000000000002</v>
      </c>
      <c r="F589" s="5">
        <v>0</v>
      </c>
      <c r="G589" t="s">
        <v>121</v>
      </c>
      <c r="H589" s="27">
        <v>2023</v>
      </c>
      <c r="I589" t="str">
        <f>VLOOKUP(A589,'Store Data'!$E:$F,2,0)</f>
        <v>Porsche</v>
      </c>
      <c r="J589" t="str">
        <f>VLOOKUP(A589,'Store Data'!$A:$B,2,0)</f>
        <v>Northern CA</v>
      </c>
    </row>
    <row r="590" spans="1:10" ht="21" x14ac:dyDescent="0.2">
      <c r="A590" s="3" t="s">
        <v>66</v>
      </c>
      <c r="B590" s="3" t="s">
        <v>144</v>
      </c>
      <c r="C590" s="5">
        <v>122</v>
      </c>
      <c r="D590" s="5">
        <v>87</v>
      </c>
      <c r="E590" s="7">
        <v>0.71309999999999996</v>
      </c>
      <c r="F590" s="5">
        <v>12</v>
      </c>
      <c r="G590" t="s">
        <v>121</v>
      </c>
      <c r="H590" s="27">
        <v>2023</v>
      </c>
      <c r="I590" t="str">
        <f>VLOOKUP(A590,'Store Data'!$E:$F,2,0)</f>
        <v>Honda</v>
      </c>
      <c r="J590" t="str">
        <f>VLOOKUP(A590,'Store Data'!$A:$B,2,0)</f>
        <v>Texas</v>
      </c>
    </row>
    <row r="591" spans="1:10" ht="21" x14ac:dyDescent="0.2">
      <c r="A591" s="3" t="s">
        <v>66</v>
      </c>
      <c r="B591" s="3" t="s">
        <v>145</v>
      </c>
      <c r="C591" s="5">
        <v>87</v>
      </c>
      <c r="D591" s="5">
        <v>70</v>
      </c>
      <c r="E591" s="7">
        <v>0.80449999999999999</v>
      </c>
      <c r="F591" s="5">
        <v>11</v>
      </c>
      <c r="G591" t="s">
        <v>121</v>
      </c>
      <c r="H591" s="27">
        <v>2023</v>
      </c>
      <c r="I591" t="str">
        <f>VLOOKUP(A591,'Store Data'!$E:$F,2,0)</f>
        <v>Honda</v>
      </c>
      <c r="J591" t="str">
        <f>VLOOKUP(A591,'Store Data'!$A:$B,2,0)</f>
        <v>Texas</v>
      </c>
    </row>
    <row r="592" spans="1:10" ht="21" x14ac:dyDescent="0.2">
      <c r="A592" s="3" t="s">
        <v>66</v>
      </c>
      <c r="B592" s="3" t="s">
        <v>143</v>
      </c>
      <c r="C592" s="5">
        <v>122</v>
      </c>
      <c r="D592" s="5">
        <v>104</v>
      </c>
      <c r="E592" s="7">
        <v>0.85240000000000005</v>
      </c>
      <c r="F592" s="5">
        <v>14</v>
      </c>
      <c r="G592" t="s">
        <v>121</v>
      </c>
      <c r="H592" s="27">
        <v>2023</v>
      </c>
      <c r="I592" t="str">
        <f>VLOOKUP(A592,'Store Data'!$E:$F,2,0)</f>
        <v>Honda</v>
      </c>
      <c r="J592" t="str">
        <f>VLOOKUP(A592,'Store Data'!$A:$B,2,0)</f>
        <v>Texas</v>
      </c>
    </row>
    <row r="593" spans="1:10" ht="21" x14ac:dyDescent="0.2">
      <c r="A593" s="3" t="s">
        <v>67</v>
      </c>
      <c r="B593" s="3" t="s">
        <v>144</v>
      </c>
      <c r="C593" s="5">
        <v>69</v>
      </c>
      <c r="D593" s="5">
        <v>59</v>
      </c>
      <c r="E593" s="7">
        <v>0.85499999999999998</v>
      </c>
      <c r="F593" s="5">
        <v>7</v>
      </c>
      <c r="G593" t="s">
        <v>121</v>
      </c>
      <c r="H593" s="27">
        <v>2023</v>
      </c>
      <c r="I593" t="str">
        <f>VLOOKUP(A593,'Store Data'!$E:$F,2,0)</f>
        <v>Hyundai</v>
      </c>
      <c r="J593" t="str">
        <f>VLOOKUP(A593,'Store Data'!$A:$B,2,0)</f>
        <v>Texas</v>
      </c>
    </row>
    <row r="594" spans="1:10" ht="21" x14ac:dyDescent="0.2">
      <c r="A594" s="3" t="s">
        <v>67</v>
      </c>
      <c r="B594" s="3" t="s">
        <v>145</v>
      </c>
      <c r="C594" s="5">
        <v>44</v>
      </c>
      <c r="D594" s="5">
        <v>40</v>
      </c>
      <c r="E594" s="7">
        <v>0.90900000000000003</v>
      </c>
      <c r="F594" s="5">
        <v>6</v>
      </c>
      <c r="G594" t="s">
        <v>121</v>
      </c>
      <c r="H594" s="27">
        <v>2023</v>
      </c>
      <c r="I594" t="str">
        <f>VLOOKUP(A594,'Store Data'!$E:$F,2,0)</f>
        <v>Hyundai</v>
      </c>
      <c r="J594" t="str">
        <f>VLOOKUP(A594,'Store Data'!$A:$B,2,0)</f>
        <v>Texas</v>
      </c>
    </row>
    <row r="595" spans="1:10" ht="21" x14ac:dyDescent="0.2">
      <c r="A595" s="3" t="s">
        <v>67</v>
      </c>
      <c r="B595" s="3" t="s">
        <v>143</v>
      </c>
      <c r="C595" s="5">
        <v>70</v>
      </c>
      <c r="D595" s="5">
        <v>35</v>
      </c>
      <c r="E595" s="7">
        <v>0.5</v>
      </c>
      <c r="F595" s="5">
        <v>0</v>
      </c>
      <c r="G595" t="s">
        <v>121</v>
      </c>
      <c r="H595" s="27">
        <v>2023</v>
      </c>
      <c r="I595" t="str">
        <f>VLOOKUP(A595,'Store Data'!$E:$F,2,0)</f>
        <v>Hyundai</v>
      </c>
      <c r="J595" t="str">
        <f>VLOOKUP(A595,'Store Data'!$A:$B,2,0)</f>
        <v>Texas</v>
      </c>
    </row>
    <row r="596" spans="1:10" ht="21" x14ac:dyDescent="0.2">
      <c r="A596" s="3" t="s">
        <v>68</v>
      </c>
      <c r="B596" s="3" t="s">
        <v>144</v>
      </c>
      <c r="C596" s="5">
        <v>135</v>
      </c>
      <c r="D596" s="5">
        <v>47</v>
      </c>
      <c r="E596" s="7">
        <v>0.34810000000000002</v>
      </c>
      <c r="F596" s="5">
        <v>3</v>
      </c>
      <c r="G596" t="s">
        <v>121</v>
      </c>
      <c r="H596" s="27">
        <v>2023</v>
      </c>
      <c r="I596" t="str">
        <f>VLOOKUP(A596,'Store Data'!$E:$F,2,0)</f>
        <v>Toyota</v>
      </c>
      <c r="J596" t="str">
        <f>VLOOKUP(A596,'Store Data'!$A:$B,2,0)</f>
        <v>Texas</v>
      </c>
    </row>
    <row r="597" spans="1:10" ht="21" x14ac:dyDescent="0.2">
      <c r="A597" s="3" t="s">
        <v>68</v>
      </c>
      <c r="B597" s="3" t="s">
        <v>145</v>
      </c>
      <c r="C597" s="5">
        <v>73</v>
      </c>
      <c r="D597" s="5">
        <v>35</v>
      </c>
      <c r="E597" s="7">
        <v>0.47939999999999999</v>
      </c>
      <c r="F597" s="5">
        <v>8</v>
      </c>
      <c r="G597" t="s">
        <v>121</v>
      </c>
      <c r="H597" s="27">
        <v>2023</v>
      </c>
      <c r="I597" t="str">
        <f>VLOOKUP(A597,'Store Data'!$E:$F,2,0)</f>
        <v>Toyota</v>
      </c>
      <c r="J597" t="str">
        <f>VLOOKUP(A597,'Store Data'!$A:$B,2,0)</f>
        <v>Texas</v>
      </c>
    </row>
    <row r="598" spans="1:10" ht="21" x14ac:dyDescent="0.2">
      <c r="A598" s="3" t="s">
        <v>68</v>
      </c>
      <c r="B598" s="3" t="s">
        <v>143</v>
      </c>
      <c r="C598" s="5">
        <v>55</v>
      </c>
      <c r="D598" s="5">
        <v>49</v>
      </c>
      <c r="E598" s="7">
        <v>0.89090000000000003</v>
      </c>
      <c r="F598" s="5">
        <v>6</v>
      </c>
      <c r="G598" t="s">
        <v>121</v>
      </c>
      <c r="H598" s="27">
        <v>2023</v>
      </c>
      <c r="I598" t="str">
        <f>VLOOKUP(A598,'Store Data'!$E:$F,2,0)</f>
        <v>Toyota</v>
      </c>
      <c r="J598" t="str">
        <f>VLOOKUP(A598,'Store Data'!$A:$B,2,0)</f>
        <v>Texas</v>
      </c>
    </row>
    <row r="599" spans="1:10" ht="21" x14ac:dyDescent="0.2">
      <c r="A599" s="3" t="s">
        <v>70</v>
      </c>
      <c r="B599" s="3" t="s">
        <v>144</v>
      </c>
      <c r="C599" s="5">
        <v>15</v>
      </c>
      <c r="D599" s="5">
        <v>13</v>
      </c>
      <c r="E599" s="7">
        <v>0.86660000000000004</v>
      </c>
      <c r="F599" s="5">
        <v>2</v>
      </c>
      <c r="G599" t="s">
        <v>121</v>
      </c>
      <c r="H599" s="27">
        <v>2023</v>
      </c>
      <c r="I599" t="str">
        <f>VLOOKUP(A599,'Store Data'!$E:$F,2,0)</f>
        <v>Subaru</v>
      </c>
      <c r="J599" t="str">
        <f>VLOOKUP(A599,'Store Data'!$A:$B,2,0)</f>
        <v>Orange County</v>
      </c>
    </row>
    <row r="600" spans="1:10" ht="21" x14ac:dyDescent="0.2">
      <c r="A600" s="3" t="s">
        <v>70</v>
      </c>
      <c r="B600" s="3" t="s">
        <v>145</v>
      </c>
      <c r="C600" s="5">
        <v>2</v>
      </c>
      <c r="D600" s="5">
        <v>2</v>
      </c>
      <c r="E600" s="7">
        <v>1</v>
      </c>
      <c r="F600" s="5">
        <v>0</v>
      </c>
      <c r="G600" t="s">
        <v>121</v>
      </c>
      <c r="H600" s="27">
        <v>2023</v>
      </c>
      <c r="I600" t="str">
        <f>VLOOKUP(A600,'Store Data'!$E:$F,2,0)</f>
        <v>Subaru</v>
      </c>
      <c r="J600" t="str">
        <f>VLOOKUP(A600,'Store Data'!$A:$B,2,0)</f>
        <v>Orange County</v>
      </c>
    </row>
    <row r="601" spans="1:10" ht="21" x14ac:dyDescent="0.2">
      <c r="A601" s="3" t="s">
        <v>70</v>
      </c>
      <c r="B601" s="3" t="s">
        <v>143</v>
      </c>
      <c r="C601" s="5">
        <v>20</v>
      </c>
      <c r="D601" s="5">
        <v>18</v>
      </c>
      <c r="E601" s="7">
        <v>0.9</v>
      </c>
      <c r="F601" s="5">
        <v>2</v>
      </c>
      <c r="G601" t="s">
        <v>121</v>
      </c>
      <c r="H601" s="27">
        <v>2023</v>
      </c>
      <c r="I601" t="str">
        <f>VLOOKUP(A601,'Store Data'!$E:$F,2,0)</f>
        <v>Subaru</v>
      </c>
      <c r="J601" t="str">
        <f>VLOOKUP(A601,'Store Data'!$A:$B,2,0)</f>
        <v>Orange County</v>
      </c>
    </row>
    <row r="602" spans="1:10" ht="21" x14ac:dyDescent="0.2">
      <c r="A602" s="3" t="s">
        <v>118</v>
      </c>
      <c r="B602" s="3" t="s">
        <v>144</v>
      </c>
      <c r="C602" s="5">
        <v>72</v>
      </c>
      <c r="D602" s="5">
        <v>44</v>
      </c>
      <c r="E602" s="7">
        <v>0.61109999999999998</v>
      </c>
      <c r="F602" s="5">
        <v>2</v>
      </c>
      <c r="G602" t="s">
        <v>121</v>
      </c>
      <c r="H602" s="27">
        <v>2023</v>
      </c>
      <c r="I602" t="str">
        <f>VLOOKUP(A602,'Store Data'!$E:$F,2,0)</f>
        <v>Honda</v>
      </c>
      <c r="J602" t="str">
        <f>VLOOKUP(A602,'Store Data'!$A:$B,2,0)</f>
        <v>Arizona</v>
      </c>
    </row>
    <row r="603" spans="1:10" ht="21" x14ac:dyDescent="0.2">
      <c r="A603" s="3" t="s">
        <v>118</v>
      </c>
      <c r="B603" s="3" t="s">
        <v>145</v>
      </c>
      <c r="C603" s="5">
        <v>43</v>
      </c>
      <c r="D603" s="5">
        <v>27</v>
      </c>
      <c r="E603" s="7">
        <v>0.62790000000000001</v>
      </c>
      <c r="F603" s="5">
        <v>2</v>
      </c>
      <c r="G603" t="s">
        <v>121</v>
      </c>
      <c r="H603" s="27">
        <v>2023</v>
      </c>
      <c r="I603" t="str">
        <f>VLOOKUP(A603,'Store Data'!$E:$F,2,0)</f>
        <v>Honda</v>
      </c>
      <c r="J603" t="str">
        <f>VLOOKUP(A603,'Store Data'!$A:$B,2,0)</f>
        <v>Arizona</v>
      </c>
    </row>
    <row r="604" spans="1:10" ht="21" x14ac:dyDescent="0.2">
      <c r="A604" s="3" t="s">
        <v>118</v>
      </c>
      <c r="B604" s="3" t="s">
        <v>143</v>
      </c>
      <c r="C604" s="5">
        <v>79</v>
      </c>
      <c r="D604" s="5">
        <v>72</v>
      </c>
      <c r="E604" s="7">
        <v>0.9113</v>
      </c>
      <c r="F604" s="5">
        <v>9</v>
      </c>
      <c r="G604" t="s">
        <v>121</v>
      </c>
      <c r="H604" s="27">
        <v>2023</v>
      </c>
      <c r="I604" t="str">
        <f>VLOOKUP(A604,'Store Data'!$E:$F,2,0)</f>
        <v>Honda</v>
      </c>
      <c r="J604" t="str">
        <f>VLOOKUP(A604,'Store Data'!$A:$B,2,0)</f>
        <v>Arizona</v>
      </c>
    </row>
    <row r="605" spans="1:10" ht="21" x14ac:dyDescent="0.2">
      <c r="A605" s="3" t="s">
        <v>73</v>
      </c>
      <c r="B605" s="3" t="s">
        <v>144</v>
      </c>
      <c r="C605" s="5">
        <v>26</v>
      </c>
      <c r="D605" s="5">
        <v>18</v>
      </c>
      <c r="E605" s="7">
        <v>0.69230000000000003</v>
      </c>
      <c r="F605" s="5">
        <v>2</v>
      </c>
      <c r="G605" t="s">
        <v>121</v>
      </c>
      <c r="H605" s="27">
        <v>2023</v>
      </c>
      <c r="I605" t="str">
        <f>VLOOKUP(A605,'Store Data'!$E:$F,2,0)</f>
        <v>Toyota</v>
      </c>
      <c r="J605" t="str">
        <f>VLOOKUP(A605,'Store Data'!$A:$B,2,0)</f>
        <v>Northern CA</v>
      </c>
    </row>
    <row r="606" spans="1:10" ht="21" x14ac:dyDescent="0.2">
      <c r="A606" s="3" t="s">
        <v>73</v>
      </c>
      <c r="B606" s="3" t="s">
        <v>145</v>
      </c>
      <c r="C606" s="5">
        <v>12</v>
      </c>
      <c r="D606" s="5">
        <v>11</v>
      </c>
      <c r="E606" s="7">
        <v>0.91659999999999997</v>
      </c>
      <c r="F606" s="5">
        <v>0</v>
      </c>
      <c r="G606" t="s">
        <v>121</v>
      </c>
      <c r="H606" s="27">
        <v>2023</v>
      </c>
      <c r="I606" t="str">
        <f>VLOOKUP(A606,'Store Data'!$E:$F,2,0)</f>
        <v>Toyota</v>
      </c>
      <c r="J606" t="str">
        <f>VLOOKUP(A606,'Store Data'!$A:$B,2,0)</f>
        <v>Northern CA</v>
      </c>
    </row>
    <row r="607" spans="1:10" ht="21" x14ac:dyDescent="0.2">
      <c r="A607" s="3" t="s">
        <v>73</v>
      </c>
      <c r="B607" s="3" t="s">
        <v>143</v>
      </c>
      <c r="C607" s="5">
        <v>53</v>
      </c>
      <c r="D607" s="5">
        <v>42</v>
      </c>
      <c r="E607" s="7">
        <v>0.79239999999999999</v>
      </c>
      <c r="F607" s="5">
        <v>7</v>
      </c>
      <c r="G607" t="s">
        <v>121</v>
      </c>
      <c r="H607" s="27">
        <v>2023</v>
      </c>
      <c r="I607" t="str">
        <f>VLOOKUP(A607,'Store Data'!$E:$F,2,0)</f>
        <v>Toyota</v>
      </c>
      <c r="J607" t="str">
        <f>VLOOKUP(A607,'Store Data'!$A:$B,2,0)</f>
        <v>Northern CA</v>
      </c>
    </row>
    <row r="608" spans="1:10" ht="21" x14ac:dyDescent="0.2">
      <c r="A608" s="3" t="s">
        <v>75</v>
      </c>
      <c r="B608" s="3" t="s">
        <v>144</v>
      </c>
      <c r="C608" s="5">
        <v>57</v>
      </c>
      <c r="D608" s="5">
        <v>44</v>
      </c>
      <c r="E608" s="7">
        <v>0.77190000000000003</v>
      </c>
      <c r="F608" s="5">
        <v>2</v>
      </c>
      <c r="G608" t="s">
        <v>121</v>
      </c>
      <c r="H608" s="27">
        <v>2023</v>
      </c>
      <c r="I608" t="str">
        <f>VLOOKUP(A608,'Store Data'!$E:$F,2,0)</f>
        <v>Toyota</v>
      </c>
      <c r="J608" t="str">
        <f>VLOOKUP(A608,'Store Data'!$A:$B,2,0)</f>
        <v>Texas</v>
      </c>
    </row>
    <row r="609" spans="1:10" ht="21" x14ac:dyDescent="0.2">
      <c r="A609" s="3" t="s">
        <v>75</v>
      </c>
      <c r="B609" s="3" t="s">
        <v>145</v>
      </c>
      <c r="C609" s="5">
        <v>56</v>
      </c>
      <c r="D609" s="5">
        <v>47</v>
      </c>
      <c r="E609" s="7">
        <v>0.83919999999999995</v>
      </c>
      <c r="F609" s="5">
        <v>4</v>
      </c>
      <c r="G609" t="s">
        <v>121</v>
      </c>
      <c r="H609" s="27">
        <v>2023</v>
      </c>
      <c r="I609" t="str">
        <f>VLOOKUP(A609,'Store Data'!$E:$F,2,0)</f>
        <v>Toyota</v>
      </c>
      <c r="J609" t="str">
        <f>VLOOKUP(A609,'Store Data'!$A:$B,2,0)</f>
        <v>Texas</v>
      </c>
    </row>
    <row r="610" spans="1:10" ht="21" x14ac:dyDescent="0.2">
      <c r="A610" s="3" t="s">
        <v>75</v>
      </c>
      <c r="B610" s="3" t="s">
        <v>143</v>
      </c>
      <c r="C610" s="5">
        <v>45</v>
      </c>
      <c r="D610" s="5">
        <v>42</v>
      </c>
      <c r="E610" s="7">
        <v>0.93330000000000002</v>
      </c>
      <c r="F610" s="5">
        <v>7</v>
      </c>
      <c r="G610" t="s">
        <v>121</v>
      </c>
      <c r="H610" s="27">
        <v>2023</v>
      </c>
      <c r="I610" t="str">
        <f>VLOOKUP(A610,'Store Data'!$E:$F,2,0)</f>
        <v>Toyota</v>
      </c>
      <c r="J610" t="str">
        <f>VLOOKUP(A610,'Store Data'!$A:$B,2,0)</f>
        <v>Texas</v>
      </c>
    </row>
    <row r="611" spans="1:10" ht="21" x14ac:dyDescent="0.2">
      <c r="A611" s="3" t="s">
        <v>77</v>
      </c>
      <c r="B611" s="3" t="s">
        <v>144</v>
      </c>
      <c r="C611" s="5">
        <v>39</v>
      </c>
      <c r="D611" s="5">
        <v>24</v>
      </c>
      <c r="E611" s="7">
        <v>0.61529999999999996</v>
      </c>
      <c r="F611" s="5">
        <v>1</v>
      </c>
      <c r="G611" t="s">
        <v>121</v>
      </c>
      <c r="H611" s="27">
        <v>2023</v>
      </c>
      <c r="I611" t="str">
        <f>VLOOKUP(A611,'Store Data'!$E:$F,2,0)</f>
        <v>Toyota</v>
      </c>
      <c r="J611" t="str">
        <f>VLOOKUP(A611,'Store Data'!$A:$B,2,0)</f>
        <v>Arizona</v>
      </c>
    </row>
    <row r="612" spans="1:10" ht="21" x14ac:dyDescent="0.2">
      <c r="A612" s="3" t="s">
        <v>77</v>
      </c>
      <c r="B612" s="3" t="s">
        <v>145</v>
      </c>
      <c r="C612" s="5">
        <v>14</v>
      </c>
      <c r="D612" s="5">
        <v>8</v>
      </c>
      <c r="E612" s="7">
        <v>0.57140000000000002</v>
      </c>
      <c r="F612" s="5">
        <v>0</v>
      </c>
      <c r="G612" t="s">
        <v>121</v>
      </c>
      <c r="H612" s="27">
        <v>2023</v>
      </c>
      <c r="I612" t="str">
        <f>VLOOKUP(A612,'Store Data'!$E:$F,2,0)</f>
        <v>Toyota</v>
      </c>
      <c r="J612" t="str">
        <f>VLOOKUP(A612,'Store Data'!$A:$B,2,0)</f>
        <v>Arizona</v>
      </c>
    </row>
    <row r="613" spans="1:10" ht="21" x14ac:dyDescent="0.2">
      <c r="A613" s="3" t="s">
        <v>77</v>
      </c>
      <c r="B613" s="3" t="s">
        <v>143</v>
      </c>
      <c r="C613" s="5">
        <v>18</v>
      </c>
      <c r="D613" s="5">
        <v>14</v>
      </c>
      <c r="E613" s="7">
        <v>0.77769999999999995</v>
      </c>
      <c r="F613" s="5">
        <v>1</v>
      </c>
      <c r="G613" t="s">
        <v>121</v>
      </c>
      <c r="H613" s="27">
        <v>2023</v>
      </c>
      <c r="I613" t="str">
        <f>VLOOKUP(A613,'Store Data'!$E:$F,2,0)</f>
        <v>Toyota</v>
      </c>
      <c r="J613" t="str">
        <f>VLOOKUP(A613,'Store Data'!$A:$B,2,0)</f>
        <v>Arizona</v>
      </c>
    </row>
    <row r="614" spans="1:10" ht="21" x14ac:dyDescent="0.2">
      <c r="A614" s="3" t="s">
        <v>79</v>
      </c>
      <c r="B614" s="3" t="s">
        <v>144</v>
      </c>
      <c r="C614" s="5">
        <v>10</v>
      </c>
      <c r="D614" s="5">
        <v>7</v>
      </c>
      <c r="E614" s="7">
        <v>0.7</v>
      </c>
      <c r="F614" s="5">
        <v>0</v>
      </c>
      <c r="G614" t="s">
        <v>121</v>
      </c>
      <c r="H614" s="27">
        <v>2023</v>
      </c>
      <c r="I614" t="str">
        <f>VLOOKUP(A614,'Store Data'!$E:$F,2,0)</f>
        <v>Volkswagen</v>
      </c>
      <c r="J614" t="str">
        <f>VLOOKUP(A614,'Store Data'!$A:$B,2,0)</f>
        <v>Arizona</v>
      </c>
    </row>
    <row r="615" spans="1:10" ht="21" x14ac:dyDescent="0.2">
      <c r="A615" s="3" t="s">
        <v>79</v>
      </c>
      <c r="B615" s="3" t="s">
        <v>145</v>
      </c>
      <c r="C615" s="5">
        <v>8</v>
      </c>
      <c r="D615" s="5">
        <v>4</v>
      </c>
      <c r="E615" s="7">
        <v>0.5</v>
      </c>
      <c r="F615" s="5">
        <v>0</v>
      </c>
      <c r="G615" t="s">
        <v>121</v>
      </c>
      <c r="H615" s="27">
        <v>2023</v>
      </c>
      <c r="I615" t="str">
        <f>VLOOKUP(A615,'Store Data'!$E:$F,2,0)</f>
        <v>Volkswagen</v>
      </c>
      <c r="J615" t="str">
        <f>VLOOKUP(A615,'Store Data'!$A:$B,2,0)</f>
        <v>Arizona</v>
      </c>
    </row>
    <row r="616" spans="1:10" ht="21" x14ac:dyDescent="0.2">
      <c r="A616" s="3" t="s">
        <v>79</v>
      </c>
      <c r="B616" s="3" t="s">
        <v>143</v>
      </c>
      <c r="C616" s="5">
        <v>11</v>
      </c>
      <c r="D616" s="5">
        <v>8</v>
      </c>
      <c r="E616" s="7">
        <v>0.72719999999999996</v>
      </c>
      <c r="F616" s="5">
        <v>1</v>
      </c>
      <c r="G616" t="s">
        <v>121</v>
      </c>
      <c r="H616" s="27">
        <v>2023</v>
      </c>
      <c r="I616" t="str">
        <f>VLOOKUP(A616,'Store Data'!$E:$F,2,0)</f>
        <v>Volkswagen</v>
      </c>
      <c r="J616" t="str">
        <f>VLOOKUP(A616,'Store Data'!$A:$B,2,0)</f>
        <v>Arizona</v>
      </c>
    </row>
    <row r="617" spans="1:10" ht="21" x14ac:dyDescent="0.2">
      <c r="A617" s="3" t="s">
        <v>81</v>
      </c>
      <c r="B617" s="3" t="s">
        <v>144</v>
      </c>
      <c r="C617" s="5">
        <v>29</v>
      </c>
      <c r="D617" s="5">
        <v>20</v>
      </c>
      <c r="E617" s="7">
        <v>0.68959999999999999</v>
      </c>
      <c r="F617" s="5">
        <v>0</v>
      </c>
      <c r="G617" t="s">
        <v>121</v>
      </c>
      <c r="H617" s="27">
        <v>2023</v>
      </c>
      <c r="I617" t="str">
        <f>VLOOKUP(A617,'Store Data'!$E:$F,2,0)</f>
        <v>Volkswagen</v>
      </c>
      <c r="J617" t="str">
        <f>VLOOKUP(A617,'Store Data'!$A:$B,2,0)</f>
        <v>Orange County</v>
      </c>
    </row>
    <row r="618" spans="1:10" ht="21" x14ac:dyDescent="0.2">
      <c r="A618" s="3" t="s">
        <v>81</v>
      </c>
      <c r="B618" s="3" t="s">
        <v>145</v>
      </c>
      <c r="C618" s="5">
        <v>8</v>
      </c>
      <c r="D618" s="5">
        <v>7</v>
      </c>
      <c r="E618" s="7">
        <v>0.875</v>
      </c>
      <c r="F618" s="5">
        <v>2</v>
      </c>
      <c r="G618" t="s">
        <v>121</v>
      </c>
      <c r="H618" s="27">
        <v>2023</v>
      </c>
      <c r="I618" t="str">
        <f>VLOOKUP(A618,'Store Data'!$E:$F,2,0)</f>
        <v>Volkswagen</v>
      </c>
      <c r="J618" t="str">
        <f>VLOOKUP(A618,'Store Data'!$A:$B,2,0)</f>
        <v>Orange County</v>
      </c>
    </row>
    <row r="619" spans="1:10" ht="21" x14ac:dyDescent="0.2">
      <c r="A619" s="3" t="s">
        <v>81</v>
      </c>
      <c r="B619" s="3" t="s">
        <v>143</v>
      </c>
      <c r="C619" s="5">
        <v>25</v>
      </c>
      <c r="D619" s="5">
        <v>17</v>
      </c>
      <c r="E619" s="7">
        <v>0.68</v>
      </c>
      <c r="F619" s="5">
        <v>2</v>
      </c>
      <c r="G619" t="s">
        <v>121</v>
      </c>
      <c r="H619" s="27">
        <v>2023</v>
      </c>
      <c r="I619" t="str">
        <f>VLOOKUP(A619,'Store Data'!$E:$F,2,0)</f>
        <v>Volkswagen</v>
      </c>
      <c r="J619" t="str">
        <f>VLOOKUP(A619,'Store Data'!$A:$B,2,0)</f>
        <v>Orange County</v>
      </c>
    </row>
    <row r="620" spans="1:10" ht="21" x14ac:dyDescent="0.2">
      <c r="A620" s="3" t="s">
        <v>11</v>
      </c>
      <c r="B620" s="3" t="s">
        <v>144</v>
      </c>
      <c r="C620" s="5">
        <v>16</v>
      </c>
      <c r="D620" s="5">
        <v>13</v>
      </c>
      <c r="E620" s="7">
        <v>0.8125</v>
      </c>
      <c r="F620" s="5">
        <v>0</v>
      </c>
      <c r="G620" t="s">
        <v>122</v>
      </c>
      <c r="H620" s="27">
        <v>2023</v>
      </c>
      <c r="I620" t="str">
        <f>VLOOKUP(A620,'Store Data'!$E:$F,2,0)</f>
        <v>Acura</v>
      </c>
      <c r="J620" t="str">
        <f>VLOOKUP(A620,'Store Data'!$A:$B,2,0)</f>
        <v>Arizona</v>
      </c>
    </row>
    <row r="621" spans="1:10" ht="21" x14ac:dyDescent="0.2">
      <c r="A621" s="3" t="s">
        <v>11</v>
      </c>
      <c r="B621" s="3" t="s">
        <v>145</v>
      </c>
      <c r="C621" s="5">
        <v>15</v>
      </c>
      <c r="D621" s="5">
        <v>13</v>
      </c>
      <c r="E621" s="7">
        <v>0.86660000000000004</v>
      </c>
      <c r="F621" s="5">
        <v>0</v>
      </c>
      <c r="G621" t="s">
        <v>122</v>
      </c>
      <c r="H621" s="27">
        <v>2023</v>
      </c>
      <c r="I621" t="str">
        <f>VLOOKUP(A621,'Store Data'!$E:$F,2,0)</f>
        <v>Acura</v>
      </c>
      <c r="J621" t="str">
        <f>VLOOKUP(A621,'Store Data'!$A:$B,2,0)</f>
        <v>Arizona</v>
      </c>
    </row>
    <row r="622" spans="1:10" ht="21" x14ac:dyDescent="0.2">
      <c r="A622" s="3" t="s">
        <v>11</v>
      </c>
      <c r="B622" s="3" t="s">
        <v>143</v>
      </c>
      <c r="C622" s="5">
        <v>36</v>
      </c>
      <c r="D622" s="5">
        <v>32</v>
      </c>
      <c r="E622" s="7">
        <v>0.88880000000000003</v>
      </c>
      <c r="F622" s="5">
        <v>12</v>
      </c>
      <c r="G622" t="s">
        <v>122</v>
      </c>
      <c r="H622" s="27">
        <v>2023</v>
      </c>
      <c r="I622" t="str">
        <f>VLOOKUP(A622,'Store Data'!$E:$F,2,0)</f>
        <v>Acura</v>
      </c>
      <c r="J622" t="str">
        <f>VLOOKUP(A622,'Store Data'!$A:$B,2,0)</f>
        <v>Arizona</v>
      </c>
    </row>
    <row r="623" spans="1:10" ht="21" x14ac:dyDescent="0.2">
      <c r="A623" s="3" t="s">
        <v>16</v>
      </c>
      <c r="B623" s="3" t="s">
        <v>144</v>
      </c>
      <c r="C623" s="5">
        <v>9</v>
      </c>
      <c r="D623" s="5">
        <v>7</v>
      </c>
      <c r="E623" s="7">
        <v>0.77769999999999995</v>
      </c>
      <c r="F623" s="5">
        <v>1</v>
      </c>
      <c r="G623" t="s">
        <v>122</v>
      </c>
      <c r="H623" s="27">
        <v>2023</v>
      </c>
      <c r="I623" t="str">
        <f>VLOOKUP(A623,'Store Data'!$E:$F,2,0)</f>
        <v>Acura</v>
      </c>
      <c r="J623" t="str">
        <f>VLOOKUP(A623,'Store Data'!$A:$B,2,0)</f>
        <v>Southern CA</v>
      </c>
    </row>
    <row r="624" spans="1:10" ht="21" x14ac:dyDescent="0.2">
      <c r="A624" s="3" t="s">
        <v>16</v>
      </c>
      <c r="B624" s="3" t="s">
        <v>145</v>
      </c>
      <c r="C624" s="5">
        <v>2</v>
      </c>
      <c r="D624" s="5">
        <v>1</v>
      </c>
      <c r="E624" s="7">
        <v>0.5</v>
      </c>
      <c r="F624" s="5">
        <v>0</v>
      </c>
      <c r="G624" t="s">
        <v>122</v>
      </c>
      <c r="H624" s="27">
        <v>2023</v>
      </c>
      <c r="I624" t="str">
        <f>VLOOKUP(A624,'Store Data'!$E:$F,2,0)</f>
        <v>Acura</v>
      </c>
      <c r="J624" t="str">
        <f>VLOOKUP(A624,'Store Data'!$A:$B,2,0)</f>
        <v>Southern CA</v>
      </c>
    </row>
    <row r="625" spans="1:10" ht="21" x14ac:dyDescent="0.2">
      <c r="A625" s="3" t="s">
        <v>16</v>
      </c>
      <c r="B625" s="3" t="s">
        <v>143</v>
      </c>
      <c r="C625" s="5">
        <v>11</v>
      </c>
      <c r="D625" s="5">
        <v>9</v>
      </c>
      <c r="E625" s="7">
        <v>0.81810000000000005</v>
      </c>
      <c r="F625" s="5">
        <v>1</v>
      </c>
      <c r="G625" t="s">
        <v>122</v>
      </c>
      <c r="H625" s="27">
        <v>2023</v>
      </c>
      <c r="I625" t="str">
        <f>VLOOKUP(A625,'Store Data'!$E:$F,2,0)</f>
        <v>Acura</v>
      </c>
      <c r="J625" t="str">
        <f>VLOOKUP(A625,'Store Data'!$A:$B,2,0)</f>
        <v>Southern CA</v>
      </c>
    </row>
    <row r="626" spans="1:10" ht="21" x14ac:dyDescent="0.2">
      <c r="A626" s="3" t="s">
        <v>17</v>
      </c>
      <c r="B626" s="3" t="s">
        <v>144</v>
      </c>
      <c r="C626" s="5">
        <v>15</v>
      </c>
      <c r="D626" s="5">
        <v>8</v>
      </c>
      <c r="E626" s="7">
        <v>0.5333</v>
      </c>
      <c r="F626" s="5">
        <v>0</v>
      </c>
      <c r="G626" t="s">
        <v>122</v>
      </c>
      <c r="H626" s="27">
        <v>2023</v>
      </c>
      <c r="I626" t="str">
        <f>VLOOKUP(A626,'Store Data'!$E:$F,2,0)</f>
        <v>Audi</v>
      </c>
      <c r="J626" t="str">
        <f>VLOOKUP(A626,'Store Data'!$A:$B,2,0)</f>
        <v>Arizona</v>
      </c>
    </row>
    <row r="627" spans="1:10" ht="21" x14ac:dyDescent="0.2">
      <c r="A627" s="3" t="s">
        <v>17</v>
      </c>
      <c r="B627" s="3" t="s">
        <v>145</v>
      </c>
      <c r="C627" s="5">
        <v>8</v>
      </c>
      <c r="D627" s="5">
        <v>4</v>
      </c>
      <c r="E627" s="7">
        <v>0.5</v>
      </c>
      <c r="F627" s="5">
        <v>0</v>
      </c>
      <c r="G627" t="s">
        <v>122</v>
      </c>
      <c r="H627" s="27">
        <v>2023</v>
      </c>
      <c r="I627" t="str">
        <f>VLOOKUP(A627,'Store Data'!$E:$F,2,0)</f>
        <v>Audi</v>
      </c>
      <c r="J627" t="str">
        <f>VLOOKUP(A627,'Store Data'!$A:$B,2,0)</f>
        <v>Arizona</v>
      </c>
    </row>
    <row r="628" spans="1:10" ht="21" x14ac:dyDescent="0.2">
      <c r="A628" s="3" t="s">
        <v>17</v>
      </c>
      <c r="B628" s="3" t="s">
        <v>143</v>
      </c>
      <c r="C628" s="5">
        <v>20</v>
      </c>
      <c r="D628" s="5">
        <v>17</v>
      </c>
      <c r="E628" s="7">
        <v>0.85</v>
      </c>
      <c r="F628" s="5">
        <v>1</v>
      </c>
      <c r="G628" t="s">
        <v>122</v>
      </c>
      <c r="H628" s="27">
        <v>2023</v>
      </c>
      <c r="I628" t="str">
        <f>VLOOKUP(A628,'Store Data'!$E:$F,2,0)</f>
        <v>Audi</v>
      </c>
      <c r="J628" t="str">
        <f>VLOOKUP(A628,'Store Data'!$A:$B,2,0)</f>
        <v>Arizona</v>
      </c>
    </row>
    <row r="629" spans="1:10" ht="21" x14ac:dyDescent="0.2">
      <c r="A629" s="3" t="s">
        <v>18</v>
      </c>
      <c r="B629" s="3" t="s">
        <v>144</v>
      </c>
      <c r="C629" s="5">
        <v>6</v>
      </c>
      <c r="D629" s="5">
        <v>4</v>
      </c>
      <c r="E629" s="7">
        <v>0.66659999999999997</v>
      </c>
      <c r="F629" s="5">
        <v>0</v>
      </c>
      <c r="G629" t="s">
        <v>122</v>
      </c>
      <c r="H629" s="27">
        <v>2023</v>
      </c>
      <c r="I629" t="str">
        <f>VLOOKUP(A629,'Store Data'!$E:$F,2,0)</f>
        <v>Audi</v>
      </c>
      <c r="J629" t="str">
        <f>VLOOKUP(A629,'Store Data'!$A:$B,2,0)</f>
        <v>Southern CA</v>
      </c>
    </row>
    <row r="630" spans="1:10" ht="21" x14ac:dyDescent="0.2">
      <c r="A630" s="3" t="s">
        <v>18</v>
      </c>
      <c r="B630" s="3" t="s">
        <v>145</v>
      </c>
      <c r="C630" s="5">
        <v>9</v>
      </c>
      <c r="D630" s="5">
        <v>3</v>
      </c>
      <c r="E630" s="7">
        <v>0.33329999999999999</v>
      </c>
      <c r="F630" s="5">
        <v>0</v>
      </c>
      <c r="G630" t="s">
        <v>122</v>
      </c>
      <c r="H630" s="27">
        <v>2023</v>
      </c>
      <c r="I630" t="str">
        <f>VLOOKUP(A630,'Store Data'!$E:$F,2,0)</f>
        <v>Audi</v>
      </c>
      <c r="J630" t="str">
        <f>VLOOKUP(A630,'Store Data'!$A:$B,2,0)</f>
        <v>Southern CA</v>
      </c>
    </row>
    <row r="631" spans="1:10" ht="21" x14ac:dyDescent="0.2">
      <c r="A631" s="3" t="s">
        <v>18</v>
      </c>
      <c r="B631" s="3" t="s">
        <v>143</v>
      </c>
      <c r="C631" s="5">
        <v>6</v>
      </c>
      <c r="D631" s="5">
        <v>6</v>
      </c>
      <c r="E631" s="7">
        <v>1</v>
      </c>
      <c r="F631" s="5">
        <v>0</v>
      </c>
      <c r="G631" t="s">
        <v>122</v>
      </c>
      <c r="H631" s="27">
        <v>2023</v>
      </c>
      <c r="I631" t="str">
        <f>VLOOKUP(A631,'Store Data'!$E:$F,2,0)</f>
        <v>Audi</v>
      </c>
      <c r="J631" t="str">
        <f>VLOOKUP(A631,'Store Data'!$A:$B,2,0)</f>
        <v>Southern CA</v>
      </c>
    </row>
    <row r="632" spans="1:10" ht="21" x14ac:dyDescent="0.2">
      <c r="A632" s="3" t="s">
        <v>19</v>
      </c>
      <c r="B632" s="3" t="s">
        <v>144</v>
      </c>
      <c r="C632" s="5">
        <v>11</v>
      </c>
      <c r="D632" s="5">
        <v>9</v>
      </c>
      <c r="E632" s="7">
        <v>0.81810000000000005</v>
      </c>
      <c r="F632" s="5">
        <v>1</v>
      </c>
      <c r="G632" t="s">
        <v>122</v>
      </c>
      <c r="H632" s="27">
        <v>2023</v>
      </c>
      <c r="I632" t="str">
        <f>VLOOKUP(A632,'Store Data'!$E:$F,2,0)</f>
        <v>Audi</v>
      </c>
      <c r="J632" t="str">
        <f>VLOOKUP(A632,'Store Data'!$A:$B,2,0)</f>
        <v>Orange County</v>
      </c>
    </row>
    <row r="633" spans="1:10" ht="21" x14ac:dyDescent="0.2">
      <c r="A633" s="3" t="s">
        <v>19</v>
      </c>
      <c r="B633" s="3" t="s">
        <v>145</v>
      </c>
      <c r="C633" s="5">
        <v>1</v>
      </c>
      <c r="D633" s="5">
        <v>1</v>
      </c>
      <c r="E633" s="7">
        <v>1</v>
      </c>
      <c r="F633" s="5">
        <v>0</v>
      </c>
      <c r="G633" t="s">
        <v>122</v>
      </c>
      <c r="H633" s="27">
        <v>2023</v>
      </c>
      <c r="I633" t="str">
        <f>VLOOKUP(A633,'Store Data'!$E:$F,2,0)</f>
        <v>Audi</v>
      </c>
      <c r="J633" t="str">
        <f>VLOOKUP(A633,'Store Data'!$A:$B,2,0)</f>
        <v>Orange County</v>
      </c>
    </row>
    <row r="634" spans="1:10" ht="21" x14ac:dyDescent="0.2">
      <c r="A634" s="3" t="s">
        <v>19</v>
      </c>
      <c r="B634" s="3" t="s">
        <v>143</v>
      </c>
      <c r="C634" s="5">
        <v>10</v>
      </c>
      <c r="D634" s="5">
        <v>9</v>
      </c>
      <c r="E634" s="7">
        <v>0.9</v>
      </c>
      <c r="F634" s="5">
        <v>1</v>
      </c>
      <c r="G634" t="s">
        <v>122</v>
      </c>
      <c r="H634" s="27">
        <v>2023</v>
      </c>
      <c r="I634" t="str">
        <f>VLOOKUP(A634,'Store Data'!$E:$F,2,0)</f>
        <v>Audi</v>
      </c>
      <c r="J634" t="str">
        <f>VLOOKUP(A634,'Store Data'!$A:$B,2,0)</f>
        <v>Orange County</v>
      </c>
    </row>
    <row r="635" spans="1:10" ht="21" x14ac:dyDescent="0.2">
      <c r="A635" s="3" t="s">
        <v>20</v>
      </c>
      <c r="B635" s="3" t="s">
        <v>144</v>
      </c>
      <c r="C635" s="5">
        <v>24</v>
      </c>
      <c r="D635" s="5">
        <v>21</v>
      </c>
      <c r="E635" s="7">
        <v>0.875</v>
      </c>
      <c r="F635" s="5">
        <v>2</v>
      </c>
      <c r="G635" t="s">
        <v>122</v>
      </c>
      <c r="H635" s="27">
        <v>2023</v>
      </c>
      <c r="I635" t="str">
        <f>VLOOKUP(A635,'Store Data'!$E:$F,2,0)</f>
        <v>Audi</v>
      </c>
      <c r="J635" t="str">
        <f>VLOOKUP(A635,'Store Data'!$A:$B,2,0)</f>
        <v>Arizona</v>
      </c>
    </row>
    <row r="636" spans="1:10" ht="21" x14ac:dyDescent="0.2">
      <c r="A636" s="3" t="s">
        <v>20</v>
      </c>
      <c r="B636" s="3" t="s">
        <v>145</v>
      </c>
      <c r="C636" s="5">
        <v>14</v>
      </c>
      <c r="D636" s="5">
        <v>12</v>
      </c>
      <c r="E636" s="7">
        <v>0.85709999999999997</v>
      </c>
      <c r="F636" s="5">
        <v>1</v>
      </c>
      <c r="G636" t="s">
        <v>122</v>
      </c>
      <c r="H636" s="27">
        <v>2023</v>
      </c>
      <c r="I636" t="str">
        <f>VLOOKUP(A636,'Store Data'!$E:$F,2,0)</f>
        <v>Audi</v>
      </c>
      <c r="J636" t="str">
        <f>VLOOKUP(A636,'Store Data'!$A:$B,2,0)</f>
        <v>Arizona</v>
      </c>
    </row>
    <row r="637" spans="1:10" ht="21" x14ac:dyDescent="0.2">
      <c r="A637" s="3" t="s">
        <v>20</v>
      </c>
      <c r="B637" s="3" t="s">
        <v>143</v>
      </c>
      <c r="C637" s="5">
        <v>20</v>
      </c>
      <c r="D637" s="5">
        <v>18</v>
      </c>
      <c r="E637" s="7">
        <v>0.9</v>
      </c>
      <c r="F637" s="5">
        <v>2</v>
      </c>
      <c r="G637" t="s">
        <v>122</v>
      </c>
      <c r="H637" s="27">
        <v>2023</v>
      </c>
      <c r="I637" t="str">
        <f>VLOOKUP(A637,'Store Data'!$E:$F,2,0)</f>
        <v>Audi</v>
      </c>
      <c r="J637" t="str">
        <f>VLOOKUP(A637,'Store Data'!$A:$B,2,0)</f>
        <v>Arizona</v>
      </c>
    </row>
    <row r="638" spans="1:10" ht="21" x14ac:dyDescent="0.2">
      <c r="A638" s="3" t="s">
        <v>21</v>
      </c>
      <c r="B638" s="3" t="s">
        <v>144</v>
      </c>
      <c r="C638" s="5">
        <v>20</v>
      </c>
      <c r="D638" s="5">
        <v>19</v>
      </c>
      <c r="E638" s="7">
        <v>0.95</v>
      </c>
      <c r="F638" s="5">
        <v>2</v>
      </c>
      <c r="G638" t="s">
        <v>122</v>
      </c>
      <c r="H638" s="27">
        <v>2023</v>
      </c>
      <c r="I638" t="str">
        <f>VLOOKUP(A638,'Store Data'!$E:$F,2,0)</f>
        <v>Audi</v>
      </c>
      <c r="J638" t="str">
        <f>VLOOKUP(A638,'Store Data'!$A:$B,2,0)</f>
        <v>Orange County</v>
      </c>
    </row>
    <row r="639" spans="1:10" ht="21" x14ac:dyDescent="0.2">
      <c r="A639" s="3" t="s">
        <v>21</v>
      </c>
      <c r="B639" s="3" t="s">
        <v>145</v>
      </c>
      <c r="C639" s="5">
        <v>5</v>
      </c>
      <c r="D639" s="5">
        <v>4</v>
      </c>
      <c r="E639" s="7">
        <v>0.8</v>
      </c>
      <c r="F639" s="5">
        <v>0</v>
      </c>
      <c r="G639" t="s">
        <v>122</v>
      </c>
      <c r="H639" s="27">
        <v>2023</v>
      </c>
      <c r="I639" t="str">
        <f>VLOOKUP(A639,'Store Data'!$E:$F,2,0)</f>
        <v>Audi</v>
      </c>
      <c r="J639" t="str">
        <f>VLOOKUP(A639,'Store Data'!$A:$B,2,0)</f>
        <v>Orange County</v>
      </c>
    </row>
    <row r="640" spans="1:10" ht="21" x14ac:dyDescent="0.2">
      <c r="A640" s="3" t="s">
        <v>21</v>
      </c>
      <c r="B640" s="3" t="s">
        <v>143</v>
      </c>
      <c r="C640" s="5">
        <v>23</v>
      </c>
      <c r="D640" s="5">
        <v>20</v>
      </c>
      <c r="E640" s="7">
        <v>0.86950000000000005</v>
      </c>
      <c r="F640" s="5">
        <v>0</v>
      </c>
      <c r="G640" t="s">
        <v>122</v>
      </c>
      <c r="H640" s="27">
        <v>2023</v>
      </c>
      <c r="I640" t="str">
        <f>VLOOKUP(A640,'Store Data'!$E:$F,2,0)</f>
        <v>Audi</v>
      </c>
      <c r="J640" t="str">
        <f>VLOOKUP(A640,'Store Data'!$A:$B,2,0)</f>
        <v>Orange County</v>
      </c>
    </row>
    <row r="641" spans="1:10" ht="21" x14ac:dyDescent="0.2">
      <c r="A641" s="3" t="s">
        <v>110</v>
      </c>
      <c r="B641" s="3" t="s">
        <v>144</v>
      </c>
      <c r="C641" s="5">
        <v>31</v>
      </c>
      <c r="D641" s="5">
        <v>24</v>
      </c>
      <c r="E641" s="7">
        <v>0.77410000000000001</v>
      </c>
      <c r="F641" s="5">
        <v>9</v>
      </c>
      <c r="G641" t="s">
        <v>122</v>
      </c>
      <c r="H641" s="27">
        <v>2023</v>
      </c>
      <c r="I641" t="str">
        <f>VLOOKUP(A641,'Store Data'!$E:$F,2,0)</f>
        <v>Audi</v>
      </c>
      <c r="J641" t="str">
        <f>VLOOKUP(A641,'Store Data'!$A:$B,2,0)</f>
        <v>Northern CA</v>
      </c>
    </row>
    <row r="642" spans="1:10" ht="21" x14ac:dyDescent="0.2">
      <c r="A642" s="3" t="s">
        <v>110</v>
      </c>
      <c r="B642" s="3" t="s">
        <v>145</v>
      </c>
      <c r="C642" s="5">
        <v>17</v>
      </c>
      <c r="D642" s="5">
        <v>17</v>
      </c>
      <c r="E642" s="7">
        <v>1</v>
      </c>
      <c r="F642" s="5">
        <v>4</v>
      </c>
      <c r="G642" t="s">
        <v>122</v>
      </c>
      <c r="H642" s="27">
        <v>2023</v>
      </c>
      <c r="I642" t="str">
        <f>VLOOKUP(A642,'Store Data'!$E:$F,2,0)</f>
        <v>Audi</v>
      </c>
      <c r="J642" t="str">
        <f>VLOOKUP(A642,'Store Data'!$A:$B,2,0)</f>
        <v>Northern CA</v>
      </c>
    </row>
    <row r="643" spans="1:10" ht="21" x14ac:dyDescent="0.2">
      <c r="A643" s="3" t="s">
        <v>110</v>
      </c>
      <c r="B643" s="3" t="s">
        <v>143</v>
      </c>
      <c r="C643" s="5">
        <v>74</v>
      </c>
      <c r="D643" s="5">
        <v>60</v>
      </c>
      <c r="E643" s="7">
        <v>0.81079999999999997</v>
      </c>
      <c r="F643" s="5">
        <v>4</v>
      </c>
      <c r="G643" t="s">
        <v>122</v>
      </c>
      <c r="H643" s="27">
        <v>2023</v>
      </c>
      <c r="I643" t="str">
        <f>VLOOKUP(A643,'Store Data'!$E:$F,2,0)</f>
        <v>Audi</v>
      </c>
      <c r="J643" t="str">
        <f>VLOOKUP(A643,'Store Data'!$A:$B,2,0)</f>
        <v>Northern CA</v>
      </c>
    </row>
    <row r="644" spans="1:10" ht="21" x14ac:dyDescent="0.2">
      <c r="A644" s="3" t="s">
        <v>22</v>
      </c>
      <c r="B644" s="3" t="s">
        <v>144</v>
      </c>
      <c r="C644" s="5">
        <v>63</v>
      </c>
      <c r="D644" s="5">
        <v>43</v>
      </c>
      <c r="E644" s="7">
        <v>0.6825</v>
      </c>
      <c r="F644" s="5">
        <v>4</v>
      </c>
      <c r="G644" t="s">
        <v>122</v>
      </c>
      <c r="H644" s="27">
        <v>2023</v>
      </c>
      <c r="I644" t="str">
        <f>VLOOKUP(A644,'Store Data'!$E:$F,2,0)</f>
        <v>BMW</v>
      </c>
      <c r="J644" t="str">
        <f>VLOOKUP(A644,'Store Data'!$A:$B,2,0)</f>
        <v>Arizona</v>
      </c>
    </row>
    <row r="645" spans="1:10" ht="21" x14ac:dyDescent="0.2">
      <c r="A645" s="3" t="s">
        <v>22</v>
      </c>
      <c r="B645" s="3" t="s">
        <v>145</v>
      </c>
      <c r="C645" s="5">
        <v>52</v>
      </c>
      <c r="D645" s="5">
        <v>34</v>
      </c>
      <c r="E645" s="7">
        <v>0.65380000000000005</v>
      </c>
      <c r="F645" s="5">
        <v>2</v>
      </c>
      <c r="G645" t="s">
        <v>122</v>
      </c>
      <c r="H645" s="27">
        <v>2023</v>
      </c>
      <c r="I645" t="str">
        <f>VLOOKUP(A645,'Store Data'!$E:$F,2,0)</f>
        <v>BMW</v>
      </c>
      <c r="J645" t="str">
        <f>VLOOKUP(A645,'Store Data'!$A:$B,2,0)</f>
        <v>Arizona</v>
      </c>
    </row>
    <row r="646" spans="1:10" ht="21" x14ac:dyDescent="0.2">
      <c r="A646" s="3" t="s">
        <v>22</v>
      </c>
      <c r="B646" s="3" t="s">
        <v>143</v>
      </c>
      <c r="C646" s="5">
        <v>107</v>
      </c>
      <c r="D646" s="5">
        <v>96</v>
      </c>
      <c r="E646" s="7">
        <v>0.89710000000000001</v>
      </c>
      <c r="F646" s="5">
        <v>6</v>
      </c>
      <c r="G646" t="s">
        <v>122</v>
      </c>
      <c r="H646" s="27">
        <v>2023</v>
      </c>
      <c r="I646" t="str">
        <f>VLOOKUP(A646,'Store Data'!$E:$F,2,0)</f>
        <v>BMW</v>
      </c>
      <c r="J646" t="str">
        <f>VLOOKUP(A646,'Store Data'!$A:$B,2,0)</f>
        <v>Arizona</v>
      </c>
    </row>
    <row r="647" spans="1:10" ht="21" x14ac:dyDescent="0.2">
      <c r="A647" s="3" t="s">
        <v>23</v>
      </c>
      <c r="B647" s="3" t="s">
        <v>144</v>
      </c>
      <c r="C647" s="5">
        <v>44</v>
      </c>
      <c r="D647" s="5">
        <v>41</v>
      </c>
      <c r="E647" s="7">
        <v>0.93179999999999996</v>
      </c>
      <c r="F647" s="5">
        <v>0</v>
      </c>
      <c r="G647" t="s">
        <v>122</v>
      </c>
      <c r="H647" s="27">
        <v>2023</v>
      </c>
      <c r="I647" t="str">
        <f>VLOOKUP(A647,'Store Data'!$E:$F,2,0)</f>
        <v>BMW</v>
      </c>
      <c r="J647" t="str">
        <f>VLOOKUP(A647,'Store Data'!$A:$B,2,0)</f>
        <v>Texas</v>
      </c>
    </row>
    <row r="648" spans="1:10" ht="21" x14ac:dyDescent="0.2">
      <c r="A648" s="3" t="s">
        <v>23</v>
      </c>
      <c r="B648" s="3" t="s">
        <v>145</v>
      </c>
      <c r="C648" s="5">
        <v>60</v>
      </c>
      <c r="D648" s="5">
        <v>39</v>
      </c>
      <c r="E648" s="7">
        <v>0.65</v>
      </c>
      <c r="F648" s="5">
        <v>0</v>
      </c>
      <c r="G648" t="s">
        <v>122</v>
      </c>
      <c r="H648" s="27">
        <v>2023</v>
      </c>
      <c r="I648" t="str">
        <f>VLOOKUP(A648,'Store Data'!$E:$F,2,0)</f>
        <v>BMW</v>
      </c>
      <c r="J648" t="str">
        <f>VLOOKUP(A648,'Store Data'!$A:$B,2,0)</f>
        <v>Texas</v>
      </c>
    </row>
    <row r="649" spans="1:10" ht="21" x14ac:dyDescent="0.2">
      <c r="A649" s="3" t="s">
        <v>23</v>
      </c>
      <c r="B649" s="3" t="s">
        <v>143</v>
      </c>
      <c r="C649" s="5">
        <v>52</v>
      </c>
      <c r="D649" s="5">
        <v>52</v>
      </c>
      <c r="E649" s="7">
        <v>1</v>
      </c>
      <c r="F649" s="5">
        <v>0</v>
      </c>
      <c r="G649" t="s">
        <v>122</v>
      </c>
      <c r="H649" s="27">
        <v>2023</v>
      </c>
      <c r="I649" t="str">
        <f>VLOOKUP(A649,'Store Data'!$E:$F,2,0)</f>
        <v>BMW</v>
      </c>
      <c r="J649" t="str">
        <f>VLOOKUP(A649,'Store Data'!$A:$B,2,0)</f>
        <v>Texas</v>
      </c>
    </row>
    <row r="650" spans="1:10" ht="21" x14ac:dyDescent="0.2">
      <c r="A650" s="3" t="s">
        <v>24</v>
      </c>
      <c r="B650" s="3" t="s">
        <v>144</v>
      </c>
      <c r="C650" s="5">
        <v>17</v>
      </c>
      <c r="D650" s="5">
        <v>11</v>
      </c>
      <c r="E650" s="7">
        <v>0.64700000000000002</v>
      </c>
      <c r="F650" s="5">
        <v>4</v>
      </c>
      <c r="G650" t="s">
        <v>122</v>
      </c>
      <c r="H650" s="27">
        <v>2023</v>
      </c>
      <c r="I650" t="str">
        <f>VLOOKUP(A650,'Store Data'!$E:$F,2,0)</f>
        <v>BMW</v>
      </c>
      <c r="J650" t="str">
        <f>VLOOKUP(A650,'Store Data'!$A:$B,2,0)</f>
        <v>Southern CA</v>
      </c>
    </row>
    <row r="651" spans="1:10" ht="21" x14ac:dyDescent="0.2">
      <c r="A651" s="3" t="s">
        <v>24</v>
      </c>
      <c r="B651" s="3" t="s">
        <v>145</v>
      </c>
      <c r="C651" s="5">
        <v>6</v>
      </c>
      <c r="D651" s="5">
        <v>3</v>
      </c>
      <c r="E651" s="7">
        <v>0.5</v>
      </c>
      <c r="F651" s="5">
        <v>0</v>
      </c>
      <c r="G651" t="s">
        <v>122</v>
      </c>
      <c r="H651" s="27">
        <v>2023</v>
      </c>
      <c r="I651" t="str">
        <f>VLOOKUP(A651,'Store Data'!$E:$F,2,0)</f>
        <v>BMW</v>
      </c>
      <c r="J651" t="str">
        <f>VLOOKUP(A651,'Store Data'!$A:$B,2,0)</f>
        <v>Southern CA</v>
      </c>
    </row>
    <row r="652" spans="1:10" ht="21" x14ac:dyDescent="0.2">
      <c r="A652" s="3" t="s">
        <v>24</v>
      </c>
      <c r="B652" s="3" t="s">
        <v>143</v>
      </c>
      <c r="C652" s="5">
        <v>18</v>
      </c>
      <c r="D652" s="5">
        <v>17</v>
      </c>
      <c r="E652" s="7">
        <v>0.94440000000000002</v>
      </c>
      <c r="F652" s="5">
        <v>3</v>
      </c>
      <c r="G652" t="s">
        <v>122</v>
      </c>
      <c r="H652" s="27">
        <v>2023</v>
      </c>
      <c r="I652" t="str">
        <f>VLOOKUP(A652,'Store Data'!$E:$F,2,0)</f>
        <v>BMW</v>
      </c>
      <c r="J652" t="str">
        <f>VLOOKUP(A652,'Store Data'!$A:$B,2,0)</f>
        <v>Southern CA</v>
      </c>
    </row>
    <row r="653" spans="1:10" ht="21" x14ac:dyDescent="0.2">
      <c r="A653" s="3" t="s">
        <v>25</v>
      </c>
      <c r="B653" s="3" t="s">
        <v>144</v>
      </c>
      <c r="C653" s="5">
        <v>50</v>
      </c>
      <c r="D653" s="5">
        <v>35</v>
      </c>
      <c r="E653" s="7">
        <v>0.7</v>
      </c>
      <c r="F653" s="5">
        <v>5</v>
      </c>
      <c r="G653" t="s">
        <v>122</v>
      </c>
      <c r="H653" s="27">
        <v>2023</v>
      </c>
      <c r="I653" t="str">
        <f>VLOOKUP(A653,'Store Data'!$E:$F,2,0)</f>
        <v>BMW</v>
      </c>
      <c r="J653" t="str">
        <f>VLOOKUP(A653,'Store Data'!$A:$B,2,0)</f>
        <v>Orange County</v>
      </c>
    </row>
    <row r="654" spans="1:10" ht="21" x14ac:dyDescent="0.2">
      <c r="A654" s="3" t="s">
        <v>25</v>
      </c>
      <c r="B654" s="3" t="s">
        <v>145</v>
      </c>
      <c r="C654" s="5">
        <v>17</v>
      </c>
      <c r="D654" s="5">
        <v>15</v>
      </c>
      <c r="E654" s="7">
        <v>0.88229999999999997</v>
      </c>
      <c r="F654" s="5">
        <v>4</v>
      </c>
      <c r="G654" t="s">
        <v>122</v>
      </c>
      <c r="H654" s="27">
        <v>2023</v>
      </c>
      <c r="I654" t="str">
        <f>VLOOKUP(A654,'Store Data'!$E:$F,2,0)</f>
        <v>BMW</v>
      </c>
      <c r="J654" t="str">
        <f>VLOOKUP(A654,'Store Data'!$A:$B,2,0)</f>
        <v>Orange County</v>
      </c>
    </row>
    <row r="655" spans="1:10" ht="21" x14ac:dyDescent="0.2">
      <c r="A655" s="3" t="s">
        <v>25</v>
      </c>
      <c r="B655" s="3" t="s">
        <v>143</v>
      </c>
      <c r="C655" s="5">
        <v>46</v>
      </c>
      <c r="D655" s="5">
        <v>44</v>
      </c>
      <c r="E655" s="7">
        <v>0.95650000000000002</v>
      </c>
      <c r="F655" s="5">
        <v>6</v>
      </c>
      <c r="G655" t="s">
        <v>122</v>
      </c>
      <c r="H655" s="27">
        <v>2023</v>
      </c>
      <c r="I655" t="str">
        <f>VLOOKUP(A655,'Store Data'!$E:$F,2,0)</f>
        <v>BMW</v>
      </c>
      <c r="J655" t="str">
        <f>VLOOKUP(A655,'Store Data'!$A:$B,2,0)</f>
        <v>Orange County</v>
      </c>
    </row>
    <row r="656" spans="1:10" ht="21" x14ac:dyDescent="0.2">
      <c r="A656" s="3" t="s">
        <v>26</v>
      </c>
      <c r="B656" s="3" t="s">
        <v>144</v>
      </c>
      <c r="C656" s="5">
        <v>42</v>
      </c>
      <c r="D656" s="5">
        <v>37</v>
      </c>
      <c r="E656" s="7">
        <v>0.88090000000000002</v>
      </c>
      <c r="F656" s="5">
        <v>4</v>
      </c>
      <c r="G656" t="s">
        <v>122</v>
      </c>
      <c r="H656" s="27">
        <v>2023</v>
      </c>
      <c r="I656" t="str">
        <f>VLOOKUP(A656,'Store Data'!$E:$F,2,0)</f>
        <v>BMW</v>
      </c>
      <c r="J656" t="str">
        <f>VLOOKUP(A656,'Store Data'!$A:$B,2,0)</f>
        <v>Southern CA</v>
      </c>
    </row>
    <row r="657" spans="1:10" ht="21" x14ac:dyDescent="0.2">
      <c r="A657" s="3" t="s">
        <v>26</v>
      </c>
      <c r="B657" s="3" t="s">
        <v>145</v>
      </c>
      <c r="C657" s="5">
        <v>33</v>
      </c>
      <c r="D657" s="5">
        <v>29</v>
      </c>
      <c r="E657" s="7">
        <v>0.87870000000000004</v>
      </c>
      <c r="F657" s="5">
        <v>2</v>
      </c>
      <c r="G657" t="s">
        <v>122</v>
      </c>
      <c r="H657" s="27">
        <v>2023</v>
      </c>
      <c r="I657" t="str">
        <f>VLOOKUP(A657,'Store Data'!$E:$F,2,0)</f>
        <v>BMW</v>
      </c>
      <c r="J657" t="str">
        <f>VLOOKUP(A657,'Store Data'!$A:$B,2,0)</f>
        <v>Southern CA</v>
      </c>
    </row>
    <row r="658" spans="1:10" ht="21" x14ac:dyDescent="0.2">
      <c r="A658" s="3" t="s">
        <v>26</v>
      </c>
      <c r="B658" s="3" t="s">
        <v>143</v>
      </c>
      <c r="C658" s="5">
        <v>86</v>
      </c>
      <c r="D658" s="5">
        <v>72</v>
      </c>
      <c r="E658" s="7">
        <v>0.83720000000000006</v>
      </c>
      <c r="F658" s="5">
        <v>13</v>
      </c>
      <c r="G658" t="s">
        <v>122</v>
      </c>
      <c r="H658" s="27">
        <v>2023</v>
      </c>
      <c r="I658" t="str">
        <f>VLOOKUP(A658,'Store Data'!$E:$F,2,0)</f>
        <v>BMW</v>
      </c>
      <c r="J658" t="str">
        <f>VLOOKUP(A658,'Store Data'!$A:$B,2,0)</f>
        <v>Southern CA</v>
      </c>
    </row>
    <row r="659" spans="1:10" ht="21" x14ac:dyDescent="0.2">
      <c r="A659" s="3" t="s">
        <v>115</v>
      </c>
      <c r="B659" s="3" t="s">
        <v>144</v>
      </c>
      <c r="C659" s="5">
        <v>12</v>
      </c>
      <c r="D659" s="5">
        <v>5</v>
      </c>
      <c r="E659" s="7">
        <v>0.41660000000000003</v>
      </c>
      <c r="F659" s="5">
        <v>0</v>
      </c>
      <c r="G659" t="s">
        <v>122</v>
      </c>
      <c r="H659" s="27">
        <v>2023</v>
      </c>
      <c r="I659" t="str">
        <f>VLOOKUP(A659,'Store Data'!$E:$F,2,0)</f>
        <v>Acura</v>
      </c>
      <c r="J659" t="str">
        <f>VLOOKUP(A659,'Store Data'!$A:$B,2,0)</f>
        <v>Northern CA</v>
      </c>
    </row>
    <row r="660" spans="1:10" ht="21" x14ac:dyDescent="0.2">
      <c r="A660" s="3" t="s">
        <v>115</v>
      </c>
      <c r="B660" s="3" t="s">
        <v>145</v>
      </c>
      <c r="C660" s="5">
        <v>2</v>
      </c>
      <c r="D660" s="5">
        <v>2</v>
      </c>
      <c r="E660" s="7">
        <v>1</v>
      </c>
      <c r="F660" s="5">
        <v>0</v>
      </c>
      <c r="G660" t="s">
        <v>122</v>
      </c>
      <c r="H660" s="27">
        <v>2023</v>
      </c>
      <c r="I660" t="str">
        <f>VLOOKUP(A660,'Store Data'!$E:$F,2,0)</f>
        <v>Acura</v>
      </c>
      <c r="J660" t="str">
        <f>VLOOKUP(A660,'Store Data'!$A:$B,2,0)</f>
        <v>Northern CA</v>
      </c>
    </row>
    <row r="661" spans="1:10" ht="21" x14ac:dyDescent="0.2">
      <c r="A661" s="3" t="s">
        <v>115</v>
      </c>
      <c r="B661" s="3" t="s">
        <v>143</v>
      </c>
      <c r="C661" s="5">
        <v>27</v>
      </c>
      <c r="D661" s="5">
        <v>24</v>
      </c>
      <c r="E661" s="7">
        <v>0.88880000000000003</v>
      </c>
      <c r="F661" s="5">
        <v>1</v>
      </c>
      <c r="G661" t="s">
        <v>122</v>
      </c>
      <c r="H661" s="27">
        <v>2023</v>
      </c>
      <c r="I661" t="str">
        <f>VLOOKUP(A661,'Store Data'!$E:$F,2,0)</f>
        <v>Acura</v>
      </c>
      <c r="J661" t="str">
        <f>VLOOKUP(A661,'Store Data'!$A:$B,2,0)</f>
        <v>Northern CA</v>
      </c>
    </row>
    <row r="662" spans="1:10" ht="21" x14ac:dyDescent="0.2">
      <c r="A662" s="3" t="s">
        <v>27</v>
      </c>
      <c r="B662" s="3" t="s">
        <v>144</v>
      </c>
      <c r="C662" s="5">
        <v>82</v>
      </c>
      <c r="D662" s="5">
        <v>70</v>
      </c>
      <c r="E662" s="7">
        <v>0.85360000000000003</v>
      </c>
      <c r="F662" s="5">
        <v>16</v>
      </c>
      <c r="G662" t="s">
        <v>122</v>
      </c>
      <c r="H662" s="27">
        <v>2023</v>
      </c>
      <c r="I662" t="str">
        <f>VLOOKUP(A662,'Store Data'!$E:$F,2,0)</f>
        <v>Honda</v>
      </c>
      <c r="J662" t="str">
        <f>VLOOKUP(A662,'Store Data'!$A:$B,2,0)</f>
        <v>Northern CA</v>
      </c>
    </row>
    <row r="663" spans="1:10" ht="21" x14ac:dyDescent="0.2">
      <c r="A663" s="3" t="s">
        <v>27</v>
      </c>
      <c r="B663" s="3" t="s">
        <v>145</v>
      </c>
      <c r="C663" s="5">
        <v>15</v>
      </c>
      <c r="D663" s="5">
        <v>15</v>
      </c>
      <c r="E663" s="7">
        <v>1</v>
      </c>
      <c r="F663" s="5">
        <v>0</v>
      </c>
      <c r="G663" t="s">
        <v>122</v>
      </c>
      <c r="H663" s="27">
        <v>2023</v>
      </c>
      <c r="I663" t="str">
        <f>VLOOKUP(A663,'Store Data'!$E:$F,2,0)</f>
        <v>Honda</v>
      </c>
      <c r="J663" t="str">
        <f>VLOOKUP(A663,'Store Data'!$A:$B,2,0)</f>
        <v>Northern CA</v>
      </c>
    </row>
    <row r="664" spans="1:10" ht="21" x14ac:dyDescent="0.2">
      <c r="A664" s="3" t="s">
        <v>27</v>
      </c>
      <c r="B664" s="3" t="s">
        <v>143</v>
      </c>
      <c r="C664" s="5">
        <v>123</v>
      </c>
      <c r="D664" s="5">
        <v>103</v>
      </c>
      <c r="E664" s="7">
        <v>0.83730000000000004</v>
      </c>
      <c r="F664" s="5">
        <v>17</v>
      </c>
      <c r="G664" t="s">
        <v>122</v>
      </c>
      <c r="H664" s="27">
        <v>2023</v>
      </c>
      <c r="I664" t="str">
        <f>VLOOKUP(A664,'Store Data'!$E:$F,2,0)</f>
        <v>Honda</v>
      </c>
      <c r="J664" t="str">
        <f>VLOOKUP(A664,'Store Data'!$A:$B,2,0)</f>
        <v>Northern CA</v>
      </c>
    </row>
    <row r="665" spans="1:10" ht="21" x14ac:dyDescent="0.2">
      <c r="A665" s="3" t="s">
        <v>28</v>
      </c>
      <c r="B665" s="3" t="s">
        <v>144</v>
      </c>
      <c r="C665" s="5">
        <v>90</v>
      </c>
      <c r="D665" s="5">
        <v>38</v>
      </c>
      <c r="E665" s="7">
        <v>0.42220000000000002</v>
      </c>
      <c r="F665" s="5">
        <v>2</v>
      </c>
      <c r="G665" t="s">
        <v>122</v>
      </c>
      <c r="H665" s="27">
        <v>2023</v>
      </c>
      <c r="I665" t="str">
        <f>VLOOKUP(A665,'Store Data'!$E:$F,2,0)</f>
        <v>BMW</v>
      </c>
      <c r="J665" t="str">
        <f>VLOOKUP(A665,'Store Data'!$A:$B,2,0)</f>
        <v>Orange County</v>
      </c>
    </row>
    <row r="666" spans="1:10" ht="21" x14ac:dyDescent="0.2">
      <c r="A666" s="3" t="s">
        <v>28</v>
      </c>
      <c r="B666" s="3" t="s">
        <v>145</v>
      </c>
      <c r="C666" s="5">
        <v>38</v>
      </c>
      <c r="D666" s="5">
        <v>14</v>
      </c>
      <c r="E666" s="7">
        <v>0.36840000000000001</v>
      </c>
      <c r="F666" s="5">
        <v>0</v>
      </c>
      <c r="G666" t="s">
        <v>122</v>
      </c>
      <c r="H666" s="27">
        <v>2023</v>
      </c>
      <c r="I666" t="str">
        <f>VLOOKUP(A666,'Store Data'!$E:$F,2,0)</f>
        <v>BMW</v>
      </c>
      <c r="J666" t="str">
        <f>VLOOKUP(A666,'Store Data'!$A:$B,2,0)</f>
        <v>Orange County</v>
      </c>
    </row>
    <row r="667" spans="1:10" ht="21" x14ac:dyDescent="0.2">
      <c r="A667" s="3" t="s">
        <v>28</v>
      </c>
      <c r="B667" s="3" t="s">
        <v>143</v>
      </c>
      <c r="C667" s="5">
        <v>43</v>
      </c>
      <c r="D667" s="5">
        <v>39</v>
      </c>
      <c r="E667" s="7">
        <v>0.90690000000000004</v>
      </c>
      <c r="F667" s="5">
        <v>5</v>
      </c>
      <c r="G667" t="s">
        <v>122</v>
      </c>
      <c r="H667" s="27">
        <v>2023</v>
      </c>
      <c r="I667" t="str">
        <f>VLOOKUP(A667,'Store Data'!$E:$F,2,0)</f>
        <v>BMW</v>
      </c>
      <c r="J667" t="str">
        <f>VLOOKUP(A667,'Store Data'!$A:$B,2,0)</f>
        <v>Orange County</v>
      </c>
    </row>
    <row r="668" spans="1:10" ht="21" x14ac:dyDescent="0.2">
      <c r="A668" s="3" t="s">
        <v>29</v>
      </c>
      <c r="B668" s="3" t="s">
        <v>144</v>
      </c>
      <c r="C668" s="5">
        <v>8</v>
      </c>
      <c r="D668" s="5">
        <v>6</v>
      </c>
      <c r="E668" s="7">
        <v>0.75</v>
      </c>
      <c r="F668" s="5">
        <v>0</v>
      </c>
      <c r="G668" t="s">
        <v>122</v>
      </c>
      <c r="H668" s="27">
        <v>2023</v>
      </c>
      <c r="I668" t="str">
        <f>VLOOKUP(A668,'Store Data'!$E:$F,2,0)</f>
        <v>MINI</v>
      </c>
      <c r="J668" t="str">
        <f>VLOOKUP(A668,'Store Data'!$A:$B,2,0)</f>
        <v>Orange County</v>
      </c>
    </row>
    <row r="669" spans="1:10" ht="21" x14ac:dyDescent="0.2">
      <c r="A669" s="3" t="s">
        <v>29</v>
      </c>
      <c r="B669" s="3" t="s">
        <v>145</v>
      </c>
      <c r="C669" s="5">
        <v>1</v>
      </c>
      <c r="D669" s="5">
        <v>0</v>
      </c>
      <c r="E669" s="7">
        <v>0</v>
      </c>
      <c r="F669" s="5">
        <v>0</v>
      </c>
      <c r="G669" t="s">
        <v>122</v>
      </c>
      <c r="H669" s="27">
        <v>2023</v>
      </c>
      <c r="I669" t="str">
        <f>VLOOKUP(A669,'Store Data'!$E:$F,2,0)</f>
        <v>MINI</v>
      </c>
      <c r="J669" t="str">
        <f>VLOOKUP(A669,'Store Data'!$A:$B,2,0)</f>
        <v>Orange County</v>
      </c>
    </row>
    <row r="670" spans="1:10" ht="21" x14ac:dyDescent="0.2">
      <c r="A670" s="3" t="s">
        <v>29</v>
      </c>
      <c r="B670" s="3" t="s">
        <v>143</v>
      </c>
      <c r="C670" s="5">
        <v>14</v>
      </c>
      <c r="D670" s="5">
        <v>13</v>
      </c>
      <c r="E670" s="7">
        <v>0.92849999999999999</v>
      </c>
      <c r="F670" s="5">
        <v>1</v>
      </c>
      <c r="G670" t="s">
        <v>122</v>
      </c>
      <c r="H670" s="27">
        <v>2023</v>
      </c>
      <c r="I670" t="str">
        <f>VLOOKUP(A670,'Store Data'!$E:$F,2,0)</f>
        <v>MINI</v>
      </c>
      <c r="J670" t="str">
        <f>VLOOKUP(A670,'Store Data'!$A:$B,2,0)</f>
        <v>Orange County</v>
      </c>
    </row>
    <row r="671" spans="1:10" ht="21" x14ac:dyDescent="0.2">
      <c r="A671" s="3" t="s">
        <v>30</v>
      </c>
      <c r="B671" s="3" t="s">
        <v>144</v>
      </c>
      <c r="C671" s="5">
        <v>14</v>
      </c>
      <c r="D671" s="5">
        <v>12</v>
      </c>
      <c r="E671" s="7">
        <v>0.85709999999999997</v>
      </c>
      <c r="F671" s="5">
        <v>2</v>
      </c>
      <c r="G671" t="s">
        <v>122</v>
      </c>
      <c r="H671" s="27">
        <v>2023</v>
      </c>
      <c r="I671" t="str">
        <f>VLOOKUP(A671,'Store Data'!$E:$F,2,0)</f>
        <v>Genesis</v>
      </c>
      <c r="J671" t="str">
        <f>VLOOKUP(A671,'Store Data'!$A:$B,2,0)</f>
        <v>Texas</v>
      </c>
    </row>
    <row r="672" spans="1:10" ht="21" x14ac:dyDescent="0.2">
      <c r="A672" s="3" t="s">
        <v>30</v>
      </c>
      <c r="B672" s="3" t="s">
        <v>145</v>
      </c>
      <c r="C672" s="5">
        <v>3</v>
      </c>
      <c r="D672" s="5">
        <v>2</v>
      </c>
      <c r="E672" s="7">
        <v>0.66659999999999997</v>
      </c>
      <c r="F672" s="5">
        <v>0</v>
      </c>
      <c r="G672" t="s">
        <v>122</v>
      </c>
      <c r="H672" s="27">
        <v>2023</v>
      </c>
      <c r="I672" t="str">
        <f>VLOOKUP(A672,'Store Data'!$E:$F,2,0)</f>
        <v>Genesis</v>
      </c>
      <c r="J672" t="str">
        <f>VLOOKUP(A672,'Store Data'!$A:$B,2,0)</f>
        <v>Texas</v>
      </c>
    </row>
    <row r="673" spans="1:10" ht="21" x14ac:dyDescent="0.2">
      <c r="A673" s="3" t="s">
        <v>30</v>
      </c>
      <c r="B673" s="3" t="s">
        <v>143</v>
      </c>
      <c r="C673" s="5">
        <v>7</v>
      </c>
      <c r="D673" s="5">
        <v>2</v>
      </c>
      <c r="E673" s="7">
        <v>0.28570000000000001</v>
      </c>
      <c r="F673" s="5">
        <v>0</v>
      </c>
      <c r="G673" t="s">
        <v>122</v>
      </c>
      <c r="H673" s="27">
        <v>2023</v>
      </c>
      <c r="I673" t="str">
        <f>VLOOKUP(A673,'Store Data'!$E:$F,2,0)</f>
        <v>Genesis</v>
      </c>
      <c r="J673" t="str">
        <f>VLOOKUP(A673,'Store Data'!$A:$B,2,0)</f>
        <v>Texas</v>
      </c>
    </row>
    <row r="674" spans="1:10" ht="21" x14ac:dyDescent="0.2">
      <c r="A674" s="3" t="s">
        <v>31</v>
      </c>
      <c r="B674" s="3" t="s">
        <v>144</v>
      </c>
      <c r="C674" s="5">
        <v>92</v>
      </c>
      <c r="D674" s="5">
        <v>34</v>
      </c>
      <c r="E674" s="7">
        <v>0.3695</v>
      </c>
      <c r="F674" s="5">
        <v>6</v>
      </c>
      <c r="G674" t="s">
        <v>122</v>
      </c>
      <c r="H674" s="27">
        <v>2023</v>
      </c>
      <c r="I674" t="str">
        <f>VLOOKUP(A674,'Store Data'!$E:$F,2,0)</f>
        <v>Honda</v>
      </c>
      <c r="J674" t="str">
        <f>VLOOKUP(A674,'Store Data'!$A:$B,2,0)</f>
        <v>Texas</v>
      </c>
    </row>
    <row r="675" spans="1:10" ht="21" x14ac:dyDescent="0.2">
      <c r="A675" s="3" t="s">
        <v>31</v>
      </c>
      <c r="B675" s="3" t="s">
        <v>145</v>
      </c>
      <c r="C675" s="5">
        <v>60</v>
      </c>
      <c r="D675" s="5">
        <v>36</v>
      </c>
      <c r="E675" s="7">
        <v>0.6</v>
      </c>
      <c r="F675" s="5">
        <v>9</v>
      </c>
      <c r="G675" t="s">
        <v>122</v>
      </c>
      <c r="H675" s="27">
        <v>2023</v>
      </c>
      <c r="I675" t="str">
        <f>VLOOKUP(A675,'Store Data'!$E:$F,2,0)</f>
        <v>Honda</v>
      </c>
      <c r="J675" t="str">
        <f>VLOOKUP(A675,'Store Data'!$A:$B,2,0)</f>
        <v>Texas</v>
      </c>
    </row>
    <row r="676" spans="1:10" ht="21" x14ac:dyDescent="0.2">
      <c r="A676" s="3" t="s">
        <v>31</v>
      </c>
      <c r="B676" s="3" t="s">
        <v>143</v>
      </c>
      <c r="C676" s="5">
        <v>63</v>
      </c>
      <c r="D676" s="5">
        <v>57</v>
      </c>
      <c r="E676" s="7">
        <v>0.90469999999999995</v>
      </c>
      <c r="F676" s="5">
        <v>9</v>
      </c>
      <c r="G676" t="s">
        <v>122</v>
      </c>
      <c r="H676" s="27">
        <v>2023</v>
      </c>
      <c r="I676" t="str">
        <f>VLOOKUP(A676,'Store Data'!$E:$F,2,0)</f>
        <v>Honda</v>
      </c>
      <c r="J676" t="str">
        <f>VLOOKUP(A676,'Store Data'!$A:$B,2,0)</f>
        <v>Texas</v>
      </c>
    </row>
    <row r="677" spans="1:10" ht="21" x14ac:dyDescent="0.2">
      <c r="A677" s="3" t="s">
        <v>33</v>
      </c>
      <c r="B677" s="3" t="s">
        <v>144</v>
      </c>
      <c r="C677" s="5">
        <v>21</v>
      </c>
      <c r="D677" s="5">
        <v>17</v>
      </c>
      <c r="E677" s="7">
        <v>0.8095</v>
      </c>
      <c r="F677" s="5">
        <v>0</v>
      </c>
      <c r="G677" t="s">
        <v>122</v>
      </c>
      <c r="H677" s="27">
        <v>2023</v>
      </c>
      <c r="I677" t="str">
        <f>VLOOKUP(A677,'Store Data'!$E:$F,2,0)</f>
        <v>Honda</v>
      </c>
      <c r="J677" t="str">
        <f>VLOOKUP(A677,'Store Data'!$A:$B,2,0)</f>
        <v>Southern CA</v>
      </c>
    </row>
    <row r="678" spans="1:10" ht="21" x14ac:dyDescent="0.2">
      <c r="A678" s="3" t="s">
        <v>33</v>
      </c>
      <c r="B678" s="3" t="s">
        <v>145</v>
      </c>
      <c r="C678" s="5">
        <v>8</v>
      </c>
      <c r="D678" s="5">
        <v>6</v>
      </c>
      <c r="E678" s="7">
        <v>0.75</v>
      </c>
      <c r="F678" s="5">
        <v>0</v>
      </c>
      <c r="G678" t="s">
        <v>122</v>
      </c>
      <c r="H678" s="27">
        <v>2023</v>
      </c>
      <c r="I678" t="str">
        <f>VLOOKUP(A678,'Store Data'!$E:$F,2,0)</f>
        <v>Honda</v>
      </c>
      <c r="J678" t="str">
        <f>VLOOKUP(A678,'Store Data'!$A:$B,2,0)</f>
        <v>Southern CA</v>
      </c>
    </row>
    <row r="679" spans="1:10" ht="21" x14ac:dyDescent="0.2">
      <c r="A679" s="3" t="s">
        <v>33</v>
      </c>
      <c r="B679" s="3" t="s">
        <v>143</v>
      </c>
      <c r="C679" s="5">
        <v>34</v>
      </c>
      <c r="D679" s="5">
        <v>30</v>
      </c>
      <c r="E679" s="7">
        <v>0.88229999999999997</v>
      </c>
      <c r="F679" s="5">
        <v>0</v>
      </c>
      <c r="G679" t="s">
        <v>122</v>
      </c>
      <c r="H679" s="27">
        <v>2023</v>
      </c>
      <c r="I679" t="str">
        <f>VLOOKUP(A679,'Store Data'!$E:$F,2,0)</f>
        <v>Honda</v>
      </c>
      <c r="J679" t="str">
        <f>VLOOKUP(A679,'Store Data'!$A:$B,2,0)</f>
        <v>Southern CA</v>
      </c>
    </row>
    <row r="680" spans="1:10" ht="21" x14ac:dyDescent="0.2">
      <c r="A680" s="3" t="s">
        <v>34</v>
      </c>
      <c r="B680" s="3" t="s">
        <v>144</v>
      </c>
      <c r="C680" s="5">
        <v>18</v>
      </c>
      <c r="D680" s="5">
        <v>6</v>
      </c>
      <c r="E680" s="7">
        <v>0.33329999999999999</v>
      </c>
      <c r="F680" s="5">
        <v>0</v>
      </c>
      <c r="G680" t="s">
        <v>122</v>
      </c>
      <c r="H680" s="27">
        <v>2023</v>
      </c>
      <c r="I680" t="str">
        <f>VLOOKUP(A680,'Store Data'!$E:$F,2,0)</f>
        <v>Hyundai</v>
      </c>
      <c r="J680" t="str">
        <f>VLOOKUP(A680,'Store Data'!$A:$B,2,0)</f>
        <v>Texas</v>
      </c>
    </row>
    <row r="681" spans="1:10" ht="21" x14ac:dyDescent="0.2">
      <c r="A681" s="3" t="s">
        <v>34</v>
      </c>
      <c r="B681" s="3" t="s">
        <v>145</v>
      </c>
      <c r="C681" s="5">
        <v>14</v>
      </c>
      <c r="D681" s="5">
        <v>3</v>
      </c>
      <c r="E681" s="7">
        <v>0.2142</v>
      </c>
      <c r="F681" s="5">
        <v>1</v>
      </c>
      <c r="G681" t="s">
        <v>122</v>
      </c>
      <c r="H681" s="27">
        <v>2023</v>
      </c>
      <c r="I681" t="str">
        <f>VLOOKUP(A681,'Store Data'!$E:$F,2,0)</f>
        <v>Hyundai</v>
      </c>
      <c r="J681" t="str">
        <f>VLOOKUP(A681,'Store Data'!$A:$B,2,0)</f>
        <v>Texas</v>
      </c>
    </row>
    <row r="682" spans="1:10" ht="21" x14ac:dyDescent="0.2">
      <c r="A682" s="3" t="s">
        <v>34</v>
      </c>
      <c r="B682" s="3" t="s">
        <v>143</v>
      </c>
      <c r="C682" s="5">
        <v>10</v>
      </c>
      <c r="D682" s="5">
        <v>9</v>
      </c>
      <c r="E682" s="7">
        <v>0.9</v>
      </c>
      <c r="F682" s="5">
        <v>1</v>
      </c>
      <c r="G682" t="s">
        <v>122</v>
      </c>
      <c r="H682" s="27">
        <v>2023</v>
      </c>
      <c r="I682" t="str">
        <f>VLOOKUP(A682,'Store Data'!$E:$F,2,0)</f>
        <v>Hyundai</v>
      </c>
      <c r="J682" t="str">
        <f>VLOOKUP(A682,'Store Data'!$A:$B,2,0)</f>
        <v>Texas</v>
      </c>
    </row>
    <row r="683" spans="1:10" ht="21" x14ac:dyDescent="0.2">
      <c r="A683" s="3" t="s">
        <v>35</v>
      </c>
      <c r="B683" s="3" t="s">
        <v>144</v>
      </c>
      <c r="C683" s="5">
        <v>9</v>
      </c>
      <c r="D683" s="5">
        <v>7</v>
      </c>
      <c r="E683" s="7">
        <v>0.77769999999999995</v>
      </c>
      <c r="F683" s="5">
        <v>2</v>
      </c>
      <c r="G683" t="s">
        <v>122</v>
      </c>
      <c r="H683" s="27">
        <v>2023</v>
      </c>
      <c r="I683" t="str">
        <f>VLOOKUP(A683,'Store Data'!$E:$F,2,0)</f>
        <v>Acura</v>
      </c>
      <c r="J683" t="str">
        <f>VLOOKUP(A683,'Store Data'!$A:$B,2,0)</f>
        <v>Southern CA</v>
      </c>
    </row>
    <row r="684" spans="1:10" ht="21" x14ac:dyDescent="0.2">
      <c r="A684" s="3" t="s">
        <v>35</v>
      </c>
      <c r="B684" s="3" t="s">
        <v>145</v>
      </c>
      <c r="C684" s="5">
        <v>4</v>
      </c>
      <c r="D684" s="5">
        <v>3</v>
      </c>
      <c r="E684" s="7">
        <v>0.75</v>
      </c>
      <c r="F684" s="5">
        <v>0</v>
      </c>
      <c r="G684" t="s">
        <v>122</v>
      </c>
      <c r="H684" s="27">
        <v>2023</v>
      </c>
      <c r="I684" t="str">
        <f>VLOOKUP(A684,'Store Data'!$E:$F,2,0)</f>
        <v>Acura</v>
      </c>
      <c r="J684" t="str">
        <f>VLOOKUP(A684,'Store Data'!$A:$B,2,0)</f>
        <v>Southern CA</v>
      </c>
    </row>
    <row r="685" spans="1:10" ht="21" x14ac:dyDescent="0.2">
      <c r="A685" s="3" t="s">
        <v>35</v>
      </c>
      <c r="B685" s="3" t="s">
        <v>143</v>
      </c>
      <c r="C685" s="5">
        <v>25</v>
      </c>
      <c r="D685" s="5">
        <v>21</v>
      </c>
      <c r="E685" s="7">
        <v>0.84</v>
      </c>
      <c r="F685" s="5">
        <v>0</v>
      </c>
      <c r="G685" t="s">
        <v>122</v>
      </c>
      <c r="H685" s="27">
        <v>2023</v>
      </c>
      <c r="I685" t="str">
        <f>VLOOKUP(A685,'Store Data'!$E:$F,2,0)</f>
        <v>Acura</v>
      </c>
      <c r="J685" t="str">
        <f>VLOOKUP(A685,'Store Data'!$A:$B,2,0)</f>
        <v>Southern CA</v>
      </c>
    </row>
    <row r="686" spans="1:10" ht="21" x14ac:dyDescent="0.2">
      <c r="A686" s="3" t="s">
        <v>36</v>
      </c>
      <c r="B686" s="3" t="s">
        <v>144</v>
      </c>
      <c r="C686" s="5">
        <v>35</v>
      </c>
      <c r="D686" s="5">
        <v>25</v>
      </c>
      <c r="E686" s="7">
        <v>0.71419999999999995</v>
      </c>
      <c r="F686" s="5">
        <v>8</v>
      </c>
      <c r="G686" t="s">
        <v>122</v>
      </c>
      <c r="H686" s="27">
        <v>2023</v>
      </c>
      <c r="I686" t="str">
        <f>VLOOKUP(A686,'Store Data'!$E:$F,2,0)</f>
        <v>Toyota</v>
      </c>
      <c r="J686" t="str">
        <f>VLOOKUP(A686,'Store Data'!$A:$B,2,0)</f>
        <v>Southern CA</v>
      </c>
    </row>
    <row r="687" spans="1:10" ht="21" x14ac:dyDescent="0.2">
      <c r="A687" s="3" t="s">
        <v>36</v>
      </c>
      <c r="B687" s="3" t="s">
        <v>145</v>
      </c>
      <c r="C687" s="5">
        <v>24</v>
      </c>
      <c r="D687" s="5">
        <v>19</v>
      </c>
      <c r="E687" s="7">
        <v>0.79159999999999997</v>
      </c>
      <c r="F687" s="5">
        <v>1</v>
      </c>
      <c r="G687" t="s">
        <v>122</v>
      </c>
      <c r="H687" s="27">
        <v>2023</v>
      </c>
      <c r="I687" t="str">
        <f>VLOOKUP(A687,'Store Data'!$E:$F,2,0)</f>
        <v>Toyota</v>
      </c>
      <c r="J687" t="str">
        <f>VLOOKUP(A687,'Store Data'!$A:$B,2,0)</f>
        <v>Southern CA</v>
      </c>
    </row>
    <row r="688" spans="1:10" ht="21" x14ac:dyDescent="0.2">
      <c r="A688" s="3" t="s">
        <v>36</v>
      </c>
      <c r="B688" s="3" t="s">
        <v>143</v>
      </c>
      <c r="C688" s="5">
        <v>62</v>
      </c>
      <c r="D688" s="5">
        <v>57</v>
      </c>
      <c r="E688" s="7">
        <v>0.91930000000000001</v>
      </c>
      <c r="F688" s="5">
        <v>15</v>
      </c>
      <c r="G688" t="s">
        <v>122</v>
      </c>
      <c r="H688" s="27">
        <v>2023</v>
      </c>
      <c r="I688" t="str">
        <f>VLOOKUP(A688,'Store Data'!$E:$F,2,0)</f>
        <v>Toyota</v>
      </c>
      <c r="J688" t="str">
        <f>VLOOKUP(A688,'Store Data'!$A:$B,2,0)</f>
        <v>Southern CA</v>
      </c>
    </row>
    <row r="689" spans="1:10" ht="21" x14ac:dyDescent="0.2">
      <c r="A689" s="3" t="s">
        <v>113</v>
      </c>
      <c r="B689" s="3" t="s">
        <v>144</v>
      </c>
      <c r="C689" s="5">
        <v>7</v>
      </c>
      <c r="D689" s="5">
        <v>6</v>
      </c>
      <c r="E689" s="7">
        <v>0.85709999999999997</v>
      </c>
      <c r="F689" s="5">
        <v>1</v>
      </c>
      <c r="G689" t="s">
        <v>122</v>
      </c>
      <c r="H689" s="27">
        <v>2023</v>
      </c>
      <c r="I689" t="str">
        <f>VLOOKUP(A689,'Store Data'!$E:$F,2,0)</f>
        <v>Land Rover</v>
      </c>
      <c r="J689" t="str">
        <f>VLOOKUP(A689,'Store Data'!$A:$B,2,0)</f>
        <v>Arizona</v>
      </c>
    </row>
    <row r="690" spans="1:10" ht="21" x14ac:dyDescent="0.2">
      <c r="A690" s="3" t="s">
        <v>113</v>
      </c>
      <c r="B690" s="3" t="s">
        <v>145</v>
      </c>
      <c r="C690" s="5">
        <v>7</v>
      </c>
      <c r="D690" s="5">
        <v>4</v>
      </c>
      <c r="E690" s="7">
        <v>0.57140000000000002</v>
      </c>
      <c r="F690" s="5">
        <v>2</v>
      </c>
      <c r="G690" t="s">
        <v>122</v>
      </c>
      <c r="H690" s="27">
        <v>2023</v>
      </c>
      <c r="I690" t="str">
        <f>VLOOKUP(A690,'Store Data'!$E:$F,2,0)</f>
        <v>Land Rover</v>
      </c>
      <c r="J690" t="str">
        <f>VLOOKUP(A690,'Store Data'!$A:$B,2,0)</f>
        <v>Arizona</v>
      </c>
    </row>
    <row r="691" spans="1:10" ht="21" x14ac:dyDescent="0.2">
      <c r="A691" s="3" t="s">
        <v>113</v>
      </c>
      <c r="B691" s="3" t="s">
        <v>143</v>
      </c>
      <c r="C691" s="5">
        <v>16</v>
      </c>
      <c r="D691" s="5">
        <v>11</v>
      </c>
      <c r="E691" s="7">
        <v>0.6875</v>
      </c>
      <c r="F691" s="5">
        <v>1</v>
      </c>
      <c r="G691" t="s">
        <v>122</v>
      </c>
      <c r="H691" s="27">
        <v>2023</v>
      </c>
      <c r="I691" t="str">
        <f>VLOOKUP(A691,'Store Data'!$E:$F,2,0)</f>
        <v>Land Rover</v>
      </c>
      <c r="J691" t="str">
        <f>VLOOKUP(A691,'Store Data'!$A:$B,2,0)</f>
        <v>Arizona</v>
      </c>
    </row>
    <row r="692" spans="1:10" ht="21" x14ac:dyDescent="0.2">
      <c r="A692" s="3" t="s">
        <v>37</v>
      </c>
      <c r="B692" s="3" t="s">
        <v>144</v>
      </c>
      <c r="C692" s="5">
        <v>15</v>
      </c>
      <c r="D692" s="5">
        <v>11</v>
      </c>
      <c r="E692" s="7">
        <v>0.73329999999999995</v>
      </c>
      <c r="F692" s="5">
        <v>1</v>
      </c>
      <c r="G692" t="s">
        <v>122</v>
      </c>
      <c r="H692" s="27">
        <v>2023</v>
      </c>
      <c r="I692" t="str">
        <f>VLOOKUP(A692,'Store Data'!$E:$F,2,0)</f>
        <v>Land Rover</v>
      </c>
      <c r="J692" t="str">
        <f>VLOOKUP(A692,'Store Data'!$A:$B,2,0)</f>
        <v>Arizona</v>
      </c>
    </row>
    <row r="693" spans="1:10" ht="21" x14ac:dyDescent="0.2">
      <c r="A693" s="3" t="s">
        <v>37</v>
      </c>
      <c r="B693" s="3" t="s">
        <v>145</v>
      </c>
      <c r="C693" s="5">
        <v>40</v>
      </c>
      <c r="D693" s="5">
        <v>32</v>
      </c>
      <c r="E693" s="7">
        <v>0.8</v>
      </c>
      <c r="F693" s="5">
        <v>9</v>
      </c>
      <c r="G693" t="s">
        <v>122</v>
      </c>
      <c r="H693" s="27">
        <v>2023</v>
      </c>
      <c r="I693" t="str">
        <f>VLOOKUP(A693,'Store Data'!$E:$F,2,0)</f>
        <v>Land Rover</v>
      </c>
      <c r="J693" t="str">
        <f>VLOOKUP(A693,'Store Data'!$A:$B,2,0)</f>
        <v>Arizona</v>
      </c>
    </row>
    <row r="694" spans="1:10" ht="21" x14ac:dyDescent="0.2">
      <c r="A694" s="3" t="s">
        <v>37</v>
      </c>
      <c r="B694" s="3" t="s">
        <v>143</v>
      </c>
      <c r="C694" s="5">
        <v>20</v>
      </c>
      <c r="D694" s="5">
        <v>19</v>
      </c>
      <c r="E694" s="7">
        <v>0.95</v>
      </c>
      <c r="F694" s="5">
        <v>1</v>
      </c>
      <c r="G694" t="s">
        <v>122</v>
      </c>
      <c r="H694" s="27">
        <v>2023</v>
      </c>
      <c r="I694" t="str">
        <f>VLOOKUP(A694,'Store Data'!$E:$F,2,0)</f>
        <v>Land Rover</v>
      </c>
      <c r="J694" t="str">
        <f>VLOOKUP(A694,'Store Data'!$A:$B,2,0)</f>
        <v>Arizona</v>
      </c>
    </row>
    <row r="695" spans="1:10" ht="21" x14ac:dyDescent="0.2">
      <c r="A695" s="3" t="s">
        <v>39</v>
      </c>
      <c r="B695" s="3" t="s">
        <v>144</v>
      </c>
      <c r="C695" s="5">
        <v>60</v>
      </c>
      <c r="D695" s="5">
        <v>46</v>
      </c>
      <c r="E695" s="7">
        <v>0.76659999999999995</v>
      </c>
      <c r="F695" s="5">
        <v>3</v>
      </c>
      <c r="G695" t="s">
        <v>122</v>
      </c>
      <c r="H695" s="27">
        <v>2023</v>
      </c>
      <c r="I695" t="str">
        <f>VLOOKUP(A695,'Store Data'!$E:$F,2,0)</f>
        <v>Lexus</v>
      </c>
      <c r="J695" t="str">
        <f>VLOOKUP(A695,'Store Data'!$A:$B,2,0)</f>
        <v>Southern CA</v>
      </c>
    </row>
    <row r="696" spans="1:10" ht="21" x14ac:dyDescent="0.2">
      <c r="A696" s="3" t="s">
        <v>39</v>
      </c>
      <c r="B696" s="3" t="s">
        <v>145</v>
      </c>
      <c r="C696" s="5">
        <v>24</v>
      </c>
      <c r="D696" s="5">
        <v>21</v>
      </c>
      <c r="E696" s="7">
        <v>0.875</v>
      </c>
      <c r="F696" s="5">
        <v>4</v>
      </c>
      <c r="G696" t="s">
        <v>122</v>
      </c>
      <c r="H696" s="27">
        <v>2023</v>
      </c>
      <c r="I696" t="str">
        <f>VLOOKUP(A696,'Store Data'!$E:$F,2,0)</f>
        <v>Lexus</v>
      </c>
      <c r="J696" t="str">
        <f>VLOOKUP(A696,'Store Data'!$A:$B,2,0)</f>
        <v>Southern CA</v>
      </c>
    </row>
    <row r="697" spans="1:10" ht="21" x14ac:dyDescent="0.2">
      <c r="A697" s="3" t="s">
        <v>39</v>
      </c>
      <c r="B697" s="3" t="s">
        <v>143</v>
      </c>
      <c r="C697" s="5">
        <v>38</v>
      </c>
      <c r="D697" s="5">
        <v>33</v>
      </c>
      <c r="E697" s="7">
        <v>0.86839999999999995</v>
      </c>
      <c r="F697" s="5">
        <v>0</v>
      </c>
      <c r="G697" t="s">
        <v>122</v>
      </c>
      <c r="H697" s="27">
        <v>2023</v>
      </c>
      <c r="I697" t="str">
        <f>VLOOKUP(A697,'Store Data'!$E:$F,2,0)</f>
        <v>Lexus</v>
      </c>
      <c r="J697" t="str">
        <f>VLOOKUP(A697,'Store Data'!$A:$B,2,0)</f>
        <v>Southern CA</v>
      </c>
    </row>
    <row r="698" spans="1:10" ht="21" x14ac:dyDescent="0.2">
      <c r="A698" s="3" t="s">
        <v>38</v>
      </c>
      <c r="B698" s="3" t="s">
        <v>144</v>
      </c>
      <c r="C698" s="5">
        <v>73</v>
      </c>
      <c r="D698" s="5">
        <v>61</v>
      </c>
      <c r="E698" s="7">
        <v>0.83560000000000001</v>
      </c>
      <c r="F698" s="5">
        <v>7</v>
      </c>
      <c r="G698" t="s">
        <v>122</v>
      </c>
      <c r="H698" s="27">
        <v>2023</v>
      </c>
      <c r="I698" t="str">
        <f>VLOOKUP(A698,'Store Data'!$E:$F,2,0)</f>
        <v>Lexus</v>
      </c>
      <c r="J698" t="str">
        <f>VLOOKUP(A698,'Store Data'!$A:$B,2,0)</f>
        <v>Texas</v>
      </c>
    </row>
    <row r="699" spans="1:10" ht="21" x14ac:dyDescent="0.2">
      <c r="A699" s="3" t="s">
        <v>38</v>
      </c>
      <c r="B699" s="3" t="s">
        <v>145</v>
      </c>
      <c r="C699" s="5">
        <v>43</v>
      </c>
      <c r="D699" s="5">
        <v>25</v>
      </c>
      <c r="E699" s="7">
        <v>0.58130000000000004</v>
      </c>
      <c r="F699" s="5">
        <v>6</v>
      </c>
      <c r="G699" t="s">
        <v>122</v>
      </c>
      <c r="H699" s="27">
        <v>2023</v>
      </c>
      <c r="I699" t="str">
        <f>VLOOKUP(A699,'Store Data'!$E:$F,2,0)</f>
        <v>Lexus</v>
      </c>
      <c r="J699" t="str">
        <f>VLOOKUP(A699,'Store Data'!$A:$B,2,0)</f>
        <v>Texas</v>
      </c>
    </row>
    <row r="700" spans="1:10" ht="21" x14ac:dyDescent="0.2">
      <c r="A700" s="3" t="s">
        <v>38</v>
      </c>
      <c r="B700" s="3" t="s">
        <v>143</v>
      </c>
      <c r="C700" s="5">
        <v>70</v>
      </c>
      <c r="D700" s="5">
        <v>64</v>
      </c>
      <c r="E700" s="7">
        <v>0.91420000000000001</v>
      </c>
      <c r="F700" s="5">
        <v>0</v>
      </c>
      <c r="G700" t="s">
        <v>122</v>
      </c>
      <c r="H700" s="27">
        <v>2023</v>
      </c>
      <c r="I700" t="str">
        <f>VLOOKUP(A700,'Store Data'!$E:$F,2,0)</f>
        <v>Lexus</v>
      </c>
      <c r="J700" t="str">
        <f>VLOOKUP(A700,'Store Data'!$A:$B,2,0)</f>
        <v>Texas</v>
      </c>
    </row>
    <row r="701" spans="1:10" ht="21" x14ac:dyDescent="0.2">
      <c r="A701" s="3" t="s">
        <v>114</v>
      </c>
      <c r="B701" s="3" t="s">
        <v>144</v>
      </c>
      <c r="C701" s="5">
        <v>21</v>
      </c>
      <c r="D701" s="5">
        <v>17</v>
      </c>
      <c r="E701" s="7">
        <v>0.8095</v>
      </c>
      <c r="F701" s="5">
        <v>0</v>
      </c>
      <c r="G701" t="s">
        <v>122</v>
      </c>
      <c r="H701" s="27">
        <v>2023</v>
      </c>
      <c r="I701" t="str">
        <f>VLOOKUP(A701,'Store Data'!$E:$F,2,0)</f>
        <v>Lexus</v>
      </c>
      <c r="J701" t="str">
        <f>VLOOKUP(A701,'Store Data'!$A:$B,2,0)</f>
        <v>Arizona</v>
      </c>
    </row>
    <row r="702" spans="1:10" ht="21" x14ac:dyDescent="0.2">
      <c r="A702" s="3" t="s">
        <v>114</v>
      </c>
      <c r="B702" s="3" t="s">
        <v>145</v>
      </c>
      <c r="C702" s="5">
        <v>6</v>
      </c>
      <c r="D702" s="5">
        <v>4</v>
      </c>
      <c r="E702" s="7">
        <v>0.66659999999999997</v>
      </c>
      <c r="F702" s="5">
        <v>1</v>
      </c>
      <c r="G702" t="s">
        <v>122</v>
      </c>
      <c r="H702" s="27">
        <v>2023</v>
      </c>
      <c r="I702" t="str">
        <f>VLOOKUP(A702,'Store Data'!$E:$F,2,0)</f>
        <v>Lexus</v>
      </c>
      <c r="J702" t="str">
        <f>VLOOKUP(A702,'Store Data'!$A:$B,2,0)</f>
        <v>Arizona</v>
      </c>
    </row>
    <row r="703" spans="1:10" ht="21" x14ac:dyDescent="0.2">
      <c r="A703" s="3" t="s">
        <v>114</v>
      </c>
      <c r="B703" s="3" t="s">
        <v>143</v>
      </c>
      <c r="C703" s="5">
        <v>19</v>
      </c>
      <c r="D703" s="5">
        <v>18</v>
      </c>
      <c r="E703" s="7">
        <v>0.94730000000000003</v>
      </c>
      <c r="F703" s="5">
        <v>1</v>
      </c>
      <c r="G703" t="s">
        <v>122</v>
      </c>
      <c r="H703" s="27">
        <v>2023</v>
      </c>
      <c r="I703" t="str">
        <f>VLOOKUP(A703,'Store Data'!$E:$F,2,0)</f>
        <v>Lexus</v>
      </c>
      <c r="J703" t="str">
        <f>VLOOKUP(A703,'Store Data'!$A:$B,2,0)</f>
        <v>Arizona</v>
      </c>
    </row>
    <row r="704" spans="1:10" ht="21" x14ac:dyDescent="0.2">
      <c r="A704" s="3" t="s">
        <v>40</v>
      </c>
      <c r="B704" s="3" t="s">
        <v>144</v>
      </c>
      <c r="C704" s="5">
        <v>6</v>
      </c>
      <c r="D704" s="5">
        <v>1</v>
      </c>
      <c r="E704" s="7">
        <v>0.1666</v>
      </c>
      <c r="F704" s="5">
        <v>0</v>
      </c>
      <c r="G704" t="s">
        <v>122</v>
      </c>
      <c r="H704" s="27">
        <v>2023</v>
      </c>
      <c r="I704" t="str">
        <f>VLOOKUP(A704,'Store Data'!$E:$F,2,0)</f>
        <v>Lincoln</v>
      </c>
      <c r="J704" t="str">
        <f>VLOOKUP(A704,'Store Data'!$A:$B,2,0)</f>
        <v>Orange County</v>
      </c>
    </row>
    <row r="705" spans="1:10" ht="21" x14ac:dyDescent="0.2">
      <c r="A705" s="3" t="s">
        <v>40</v>
      </c>
      <c r="B705" s="3" t="s">
        <v>145</v>
      </c>
      <c r="C705" s="5">
        <v>2</v>
      </c>
      <c r="D705" s="5">
        <v>0</v>
      </c>
      <c r="E705" s="7">
        <v>0</v>
      </c>
      <c r="F705" s="5">
        <v>0</v>
      </c>
      <c r="G705" t="s">
        <v>122</v>
      </c>
      <c r="H705" s="27">
        <v>2023</v>
      </c>
      <c r="I705" t="str">
        <f>VLOOKUP(A705,'Store Data'!$E:$F,2,0)</f>
        <v>Lincoln</v>
      </c>
      <c r="J705" t="str">
        <f>VLOOKUP(A705,'Store Data'!$A:$B,2,0)</f>
        <v>Orange County</v>
      </c>
    </row>
    <row r="706" spans="1:10" ht="21" x14ac:dyDescent="0.2">
      <c r="A706" s="3" t="s">
        <v>40</v>
      </c>
      <c r="B706" s="3" t="s">
        <v>143</v>
      </c>
      <c r="C706" s="5">
        <v>5</v>
      </c>
      <c r="D706" s="5">
        <v>5</v>
      </c>
      <c r="E706" s="7">
        <v>1</v>
      </c>
      <c r="F706" s="5">
        <v>0</v>
      </c>
      <c r="G706" t="s">
        <v>122</v>
      </c>
      <c r="H706" s="27">
        <v>2023</v>
      </c>
      <c r="I706" t="str">
        <f>VLOOKUP(A706,'Store Data'!$E:$F,2,0)</f>
        <v>Lincoln</v>
      </c>
      <c r="J706" t="str">
        <f>VLOOKUP(A706,'Store Data'!$A:$B,2,0)</f>
        <v>Orange County</v>
      </c>
    </row>
    <row r="707" spans="1:10" ht="21" x14ac:dyDescent="0.2">
      <c r="A707" s="3" t="s">
        <v>44</v>
      </c>
      <c r="B707" s="3" t="s">
        <v>144</v>
      </c>
      <c r="C707" s="5">
        <v>11</v>
      </c>
      <c r="D707" s="5">
        <v>8</v>
      </c>
      <c r="E707" s="7">
        <v>0.72719999999999996</v>
      </c>
      <c r="F707" s="5">
        <v>1</v>
      </c>
      <c r="G707" t="s">
        <v>122</v>
      </c>
      <c r="H707" s="27">
        <v>2023</v>
      </c>
      <c r="I707" t="str">
        <f>VLOOKUP(A707,'Store Data'!$E:$F,2,0)</f>
        <v>MINI</v>
      </c>
      <c r="J707" t="str">
        <f>VLOOKUP(A707,'Store Data'!$A:$B,2,0)</f>
        <v>Arizona</v>
      </c>
    </row>
    <row r="708" spans="1:10" ht="21" x14ac:dyDescent="0.2">
      <c r="A708" s="3" t="s">
        <v>44</v>
      </c>
      <c r="B708" s="3" t="s">
        <v>145</v>
      </c>
      <c r="C708" s="5">
        <v>7</v>
      </c>
      <c r="D708" s="5">
        <v>5</v>
      </c>
      <c r="E708" s="7">
        <v>0.71419999999999995</v>
      </c>
      <c r="F708" s="5">
        <v>0</v>
      </c>
      <c r="G708" t="s">
        <v>122</v>
      </c>
      <c r="H708" s="27">
        <v>2023</v>
      </c>
      <c r="I708" t="str">
        <f>VLOOKUP(A708,'Store Data'!$E:$F,2,0)</f>
        <v>MINI</v>
      </c>
      <c r="J708" t="str">
        <f>VLOOKUP(A708,'Store Data'!$A:$B,2,0)</f>
        <v>Arizona</v>
      </c>
    </row>
    <row r="709" spans="1:10" ht="21" x14ac:dyDescent="0.2">
      <c r="A709" s="3" t="s">
        <v>44</v>
      </c>
      <c r="B709" s="3" t="s">
        <v>143</v>
      </c>
      <c r="C709" s="5">
        <v>17</v>
      </c>
      <c r="D709" s="5">
        <v>14</v>
      </c>
      <c r="E709" s="7">
        <v>0.82350000000000001</v>
      </c>
      <c r="F709" s="5">
        <v>1</v>
      </c>
      <c r="G709" t="s">
        <v>122</v>
      </c>
      <c r="H709" s="27">
        <v>2023</v>
      </c>
      <c r="I709" t="str">
        <f>VLOOKUP(A709,'Store Data'!$E:$F,2,0)</f>
        <v>MINI</v>
      </c>
      <c r="J709" t="str">
        <f>VLOOKUP(A709,'Store Data'!$A:$B,2,0)</f>
        <v>Arizona</v>
      </c>
    </row>
    <row r="710" spans="1:10" ht="21" x14ac:dyDescent="0.2">
      <c r="A710" s="3" t="s">
        <v>45</v>
      </c>
      <c r="B710" s="3" t="s">
        <v>144</v>
      </c>
      <c r="C710" s="5">
        <v>6</v>
      </c>
      <c r="D710" s="5">
        <v>5</v>
      </c>
      <c r="E710" s="7">
        <v>0.83330000000000004</v>
      </c>
      <c r="F710" s="5">
        <v>0</v>
      </c>
      <c r="G710" t="s">
        <v>122</v>
      </c>
      <c r="H710" s="27">
        <v>2023</v>
      </c>
      <c r="I710" t="str">
        <f>VLOOKUP(A710,'Store Data'!$E:$F,2,0)</f>
        <v>MINI</v>
      </c>
      <c r="J710" t="str">
        <f>VLOOKUP(A710,'Store Data'!$A:$B,2,0)</f>
        <v>Southern CA</v>
      </c>
    </row>
    <row r="711" spans="1:10" ht="21" x14ac:dyDescent="0.2">
      <c r="A711" s="3" t="s">
        <v>45</v>
      </c>
      <c r="B711" s="3" t="s">
        <v>145</v>
      </c>
      <c r="C711" s="5">
        <v>1</v>
      </c>
      <c r="D711" s="5">
        <v>1</v>
      </c>
      <c r="E711" s="7">
        <v>1</v>
      </c>
      <c r="F711" s="5">
        <v>0</v>
      </c>
      <c r="G711" t="s">
        <v>122</v>
      </c>
      <c r="H711" s="27">
        <v>2023</v>
      </c>
      <c r="I711" t="str">
        <f>VLOOKUP(A711,'Store Data'!$E:$F,2,0)</f>
        <v>MINI</v>
      </c>
      <c r="J711" t="str">
        <f>VLOOKUP(A711,'Store Data'!$A:$B,2,0)</f>
        <v>Southern CA</v>
      </c>
    </row>
    <row r="712" spans="1:10" ht="21" x14ac:dyDescent="0.2">
      <c r="A712" s="3" t="s">
        <v>45</v>
      </c>
      <c r="B712" s="3" t="s">
        <v>143</v>
      </c>
      <c r="C712" s="5">
        <v>8</v>
      </c>
      <c r="D712" s="5">
        <v>6</v>
      </c>
      <c r="E712" s="7">
        <v>0.75</v>
      </c>
      <c r="F712" s="5">
        <v>0</v>
      </c>
      <c r="G712" t="s">
        <v>122</v>
      </c>
      <c r="H712" s="27">
        <v>2023</v>
      </c>
      <c r="I712" t="str">
        <f>VLOOKUP(A712,'Store Data'!$E:$F,2,0)</f>
        <v>MINI</v>
      </c>
      <c r="J712" t="str">
        <f>VLOOKUP(A712,'Store Data'!$A:$B,2,0)</f>
        <v>Southern CA</v>
      </c>
    </row>
    <row r="713" spans="1:10" ht="21" x14ac:dyDescent="0.2">
      <c r="A713" s="3" t="s">
        <v>48</v>
      </c>
      <c r="B713" s="3" t="s">
        <v>144</v>
      </c>
      <c r="C713" s="5">
        <v>7</v>
      </c>
      <c r="D713" s="5">
        <v>5</v>
      </c>
      <c r="E713" s="7">
        <v>0.71419999999999995</v>
      </c>
      <c r="F713" s="5">
        <v>1</v>
      </c>
      <c r="G713" t="s">
        <v>122</v>
      </c>
      <c r="H713" s="27">
        <v>2023</v>
      </c>
      <c r="I713" t="str">
        <f>VLOOKUP(A713,'Store Data'!$E:$F,2,0)</f>
        <v>MINI</v>
      </c>
      <c r="J713" t="str">
        <f>VLOOKUP(A713,'Store Data'!$A:$B,2,0)</f>
        <v>Northern CA</v>
      </c>
    </row>
    <row r="714" spans="1:10" ht="21" x14ac:dyDescent="0.2">
      <c r="A714" s="3" t="s">
        <v>48</v>
      </c>
      <c r="B714" s="3" t="s">
        <v>145</v>
      </c>
      <c r="C714" s="5">
        <v>5</v>
      </c>
      <c r="D714" s="5">
        <v>2</v>
      </c>
      <c r="E714" s="7">
        <v>0.4</v>
      </c>
      <c r="F714" s="5">
        <v>1</v>
      </c>
      <c r="G714" t="s">
        <v>122</v>
      </c>
      <c r="H714" s="27">
        <v>2023</v>
      </c>
      <c r="I714" t="str">
        <f>VLOOKUP(A714,'Store Data'!$E:$F,2,0)</f>
        <v>MINI</v>
      </c>
      <c r="J714" t="str">
        <f>VLOOKUP(A714,'Store Data'!$A:$B,2,0)</f>
        <v>Northern CA</v>
      </c>
    </row>
    <row r="715" spans="1:10" ht="21" x14ac:dyDescent="0.2">
      <c r="A715" s="3" t="s">
        <v>48</v>
      </c>
      <c r="B715" s="3" t="s">
        <v>143</v>
      </c>
      <c r="C715" s="5">
        <v>13</v>
      </c>
      <c r="D715" s="5">
        <v>11</v>
      </c>
      <c r="E715" s="7">
        <v>0.84609999999999996</v>
      </c>
      <c r="F715" s="5">
        <v>1</v>
      </c>
      <c r="G715" t="s">
        <v>122</v>
      </c>
      <c r="H715" s="27">
        <v>2023</v>
      </c>
      <c r="I715" t="str">
        <f>VLOOKUP(A715,'Store Data'!$E:$F,2,0)</f>
        <v>MINI</v>
      </c>
      <c r="J715" t="str">
        <f>VLOOKUP(A715,'Store Data'!$A:$B,2,0)</f>
        <v>Northern CA</v>
      </c>
    </row>
    <row r="716" spans="1:10" ht="21" x14ac:dyDescent="0.2">
      <c r="A716" s="3" t="s">
        <v>53</v>
      </c>
      <c r="B716" s="3" t="s">
        <v>144</v>
      </c>
      <c r="C716" s="5">
        <v>8</v>
      </c>
      <c r="D716" s="5">
        <v>7</v>
      </c>
      <c r="E716" s="7">
        <v>0.875</v>
      </c>
      <c r="F716" s="5">
        <v>0</v>
      </c>
      <c r="G716" t="s">
        <v>122</v>
      </c>
      <c r="H716" s="27">
        <v>2023</v>
      </c>
      <c r="I716" t="str">
        <f>VLOOKUP(A716,'Store Data'!$E:$F,2,0)</f>
        <v>MINI</v>
      </c>
      <c r="J716" t="str">
        <f>VLOOKUP(A716,'Store Data'!$A:$B,2,0)</f>
        <v>Orange County</v>
      </c>
    </row>
    <row r="717" spans="1:10" ht="21" x14ac:dyDescent="0.2">
      <c r="A717" s="3" t="s">
        <v>53</v>
      </c>
      <c r="B717" s="3" t="s">
        <v>145</v>
      </c>
      <c r="C717" s="5">
        <v>4</v>
      </c>
      <c r="D717" s="5">
        <v>3</v>
      </c>
      <c r="E717" s="7">
        <v>0.75</v>
      </c>
      <c r="F717" s="5">
        <v>0</v>
      </c>
      <c r="G717" t="s">
        <v>122</v>
      </c>
      <c r="H717" s="27">
        <v>2023</v>
      </c>
      <c r="I717" t="str">
        <f>VLOOKUP(A717,'Store Data'!$E:$F,2,0)</f>
        <v>MINI</v>
      </c>
      <c r="J717" t="str">
        <f>VLOOKUP(A717,'Store Data'!$A:$B,2,0)</f>
        <v>Orange County</v>
      </c>
    </row>
    <row r="718" spans="1:10" ht="21" x14ac:dyDescent="0.2">
      <c r="A718" s="3" t="s">
        <v>53</v>
      </c>
      <c r="B718" s="3" t="s">
        <v>143</v>
      </c>
      <c r="C718" s="5">
        <v>16</v>
      </c>
      <c r="D718" s="5">
        <v>15</v>
      </c>
      <c r="E718" s="7">
        <v>0.9375</v>
      </c>
      <c r="F718" s="5">
        <v>3</v>
      </c>
      <c r="G718" t="s">
        <v>122</v>
      </c>
      <c r="H718" s="27">
        <v>2023</v>
      </c>
      <c r="I718" t="str">
        <f>VLOOKUP(A718,'Store Data'!$E:$F,2,0)</f>
        <v>MINI</v>
      </c>
      <c r="J718" t="str">
        <f>VLOOKUP(A718,'Store Data'!$A:$B,2,0)</f>
        <v>Orange County</v>
      </c>
    </row>
    <row r="719" spans="1:10" ht="21" x14ac:dyDescent="0.2">
      <c r="A719" s="3" t="s">
        <v>58</v>
      </c>
      <c r="B719" s="3" t="s">
        <v>144</v>
      </c>
      <c r="C719" s="5">
        <v>10</v>
      </c>
      <c r="D719" s="5">
        <v>7</v>
      </c>
      <c r="E719" s="7">
        <v>0.7</v>
      </c>
      <c r="F719" s="5">
        <v>0</v>
      </c>
      <c r="G719" t="s">
        <v>122</v>
      </c>
      <c r="H719" s="27">
        <v>2023</v>
      </c>
      <c r="I719" t="str">
        <f>VLOOKUP(A719,'Store Data'!$E:$F,2,0)</f>
        <v>MINI</v>
      </c>
      <c r="J719" t="str">
        <f>VLOOKUP(A719,'Store Data'!$A:$B,2,0)</f>
        <v>Southern CA</v>
      </c>
    </row>
    <row r="720" spans="1:10" ht="21" x14ac:dyDescent="0.2">
      <c r="A720" s="3" t="s">
        <v>58</v>
      </c>
      <c r="B720" s="3" t="s">
        <v>145</v>
      </c>
      <c r="C720" s="5">
        <v>7</v>
      </c>
      <c r="D720" s="5">
        <v>5</v>
      </c>
      <c r="E720" s="7">
        <v>0.71419999999999995</v>
      </c>
      <c r="F720" s="5">
        <v>1</v>
      </c>
      <c r="G720" t="s">
        <v>122</v>
      </c>
      <c r="H720" s="27">
        <v>2023</v>
      </c>
      <c r="I720" t="str">
        <f>VLOOKUP(A720,'Store Data'!$E:$F,2,0)</f>
        <v>MINI</v>
      </c>
      <c r="J720" t="str">
        <f>VLOOKUP(A720,'Store Data'!$A:$B,2,0)</f>
        <v>Southern CA</v>
      </c>
    </row>
    <row r="721" spans="1:10" ht="21" x14ac:dyDescent="0.2">
      <c r="A721" s="3" t="s">
        <v>58</v>
      </c>
      <c r="B721" s="3" t="s">
        <v>143</v>
      </c>
      <c r="C721" s="5">
        <v>25</v>
      </c>
      <c r="D721" s="5">
        <v>21</v>
      </c>
      <c r="E721" s="7">
        <v>0.84</v>
      </c>
      <c r="F721" s="5">
        <v>0</v>
      </c>
      <c r="G721" t="s">
        <v>122</v>
      </c>
      <c r="H721" s="27">
        <v>2023</v>
      </c>
      <c r="I721" t="str">
        <f>VLOOKUP(A721,'Store Data'!$E:$F,2,0)</f>
        <v>MINI</v>
      </c>
      <c r="J721" t="str">
        <f>VLOOKUP(A721,'Store Data'!$A:$B,2,0)</f>
        <v>Southern CA</v>
      </c>
    </row>
    <row r="722" spans="1:10" ht="21" x14ac:dyDescent="0.2">
      <c r="A722" s="3" t="s">
        <v>116</v>
      </c>
      <c r="B722" s="3" t="s">
        <v>144</v>
      </c>
      <c r="C722" s="5">
        <v>9</v>
      </c>
      <c r="D722" s="5">
        <v>7</v>
      </c>
      <c r="E722" s="7">
        <v>0.77769999999999995</v>
      </c>
      <c r="F722" s="5">
        <v>1</v>
      </c>
      <c r="G722" t="s">
        <v>122</v>
      </c>
      <c r="H722" s="27">
        <v>2023</v>
      </c>
      <c r="I722" t="str">
        <f>VLOOKUP(A722,'Store Data'!$E:$F,2,0)</f>
        <v>MINI</v>
      </c>
      <c r="J722" t="str">
        <f>VLOOKUP(A722,'Store Data'!$A:$B,2,0)</f>
        <v>Arizona</v>
      </c>
    </row>
    <row r="723" spans="1:10" ht="21" x14ac:dyDescent="0.2">
      <c r="A723" s="3" t="s">
        <v>116</v>
      </c>
      <c r="B723" s="3" t="s">
        <v>145</v>
      </c>
      <c r="C723" s="5">
        <v>2</v>
      </c>
      <c r="D723" s="5">
        <v>1</v>
      </c>
      <c r="E723" s="7">
        <v>0.5</v>
      </c>
      <c r="F723" s="5">
        <v>0</v>
      </c>
      <c r="G723" t="s">
        <v>122</v>
      </c>
      <c r="H723" s="27">
        <v>2023</v>
      </c>
      <c r="I723" t="str">
        <f>VLOOKUP(A723,'Store Data'!$E:$F,2,0)</f>
        <v>MINI</v>
      </c>
      <c r="J723" t="str">
        <f>VLOOKUP(A723,'Store Data'!$A:$B,2,0)</f>
        <v>Arizona</v>
      </c>
    </row>
    <row r="724" spans="1:10" ht="21" x14ac:dyDescent="0.2">
      <c r="A724" s="3" t="s">
        <v>116</v>
      </c>
      <c r="B724" s="3" t="s">
        <v>143</v>
      </c>
      <c r="C724" s="5">
        <v>12</v>
      </c>
      <c r="D724" s="5">
        <v>10</v>
      </c>
      <c r="E724" s="7">
        <v>0.83330000000000004</v>
      </c>
      <c r="F724" s="5">
        <v>0</v>
      </c>
      <c r="G724" t="s">
        <v>122</v>
      </c>
      <c r="H724" s="27">
        <v>2023</v>
      </c>
      <c r="I724" t="str">
        <f>VLOOKUP(A724,'Store Data'!$E:$F,2,0)</f>
        <v>MINI</v>
      </c>
      <c r="J724" t="str">
        <f>VLOOKUP(A724,'Store Data'!$A:$B,2,0)</f>
        <v>Arizona</v>
      </c>
    </row>
    <row r="725" spans="1:10" ht="21" x14ac:dyDescent="0.2">
      <c r="A725" s="3" t="s">
        <v>41</v>
      </c>
      <c r="B725" s="3" t="s">
        <v>144</v>
      </c>
      <c r="C725" s="5">
        <v>20</v>
      </c>
      <c r="D725" s="5">
        <v>13</v>
      </c>
      <c r="E725" s="7">
        <v>0.65</v>
      </c>
      <c r="F725" s="5">
        <v>1</v>
      </c>
      <c r="G725" t="s">
        <v>122</v>
      </c>
      <c r="H725" s="27">
        <v>2023</v>
      </c>
      <c r="I725" t="str">
        <f>VLOOKUP(A725,'Store Data'!$E:$F,2,0)</f>
        <v>Mazda</v>
      </c>
      <c r="J725" t="str">
        <f>VLOOKUP(A725,'Store Data'!$A:$B,2,0)</f>
        <v>Southern CA</v>
      </c>
    </row>
    <row r="726" spans="1:10" ht="21" x14ac:dyDescent="0.2">
      <c r="A726" s="3" t="s">
        <v>41</v>
      </c>
      <c r="B726" s="3" t="s">
        <v>145</v>
      </c>
      <c r="C726" s="5">
        <v>12</v>
      </c>
      <c r="D726" s="5">
        <v>9</v>
      </c>
      <c r="E726" s="7">
        <v>0.75</v>
      </c>
      <c r="F726" s="5">
        <v>1</v>
      </c>
      <c r="G726" t="s">
        <v>122</v>
      </c>
      <c r="H726" s="27">
        <v>2023</v>
      </c>
      <c r="I726" t="str">
        <f>VLOOKUP(A726,'Store Data'!$E:$F,2,0)</f>
        <v>Mazda</v>
      </c>
      <c r="J726" t="str">
        <f>VLOOKUP(A726,'Store Data'!$A:$B,2,0)</f>
        <v>Southern CA</v>
      </c>
    </row>
    <row r="727" spans="1:10" ht="21" x14ac:dyDescent="0.2">
      <c r="A727" s="3" t="s">
        <v>41</v>
      </c>
      <c r="B727" s="3" t="s">
        <v>143</v>
      </c>
      <c r="C727" s="5">
        <v>20</v>
      </c>
      <c r="D727" s="5">
        <v>19</v>
      </c>
      <c r="E727" s="7">
        <v>0.95</v>
      </c>
      <c r="F727" s="5">
        <v>2</v>
      </c>
      <c r="G727" t="s">
        <v>122</v>
      </c>
      <c r="H727" s="27">
        <v>2023</v>
      </c>
      <c r="I727" t="str">
        <f>VLOOKUP(A727,'Store Data'!$E:$F,2,0)</f>
        <v>Mazda</v>
      </c>
      <c r="J727" t="str">
        <f>VLOOKUP(A727,'Store Data'!$A:$B,2,0)</f>
        <v>Southern CA</v>
      </c>
    </row>
    <row r="728" spans="1:10" ht="21" x14ac:dyDescent="0.2">
      <c r="A728" s="3" t="s">
        <v>117</v>
      </c>
      <c r="B728" s="3" t="s">
        <v>144</v>
      </c>
      <c r="C728" s="5">
        <v>20</v>
      </c>
      <c r="D728" s="5">
        <v>14</v>
      </c>
      <c r="E728" s="7">
        <v>0.7</v>
      </c>
      <c r="F728" s="5">
        <v>2</v>
      </c>
      <c r="G728" t="s">
        <v>122</v>
      </c>
      <c r="H728" s="27">
        <v>2023</v>
      </c>
      <c r="I728" t="str">
        <f>VLOOKUP(A728,'Store Data'!$E:$F,2,0)</f>
        <v>Mercedes-Benz</v>
      </c>
      <c r="J728" t="str">
        <f>VLOOKUP(A728,'Store Data'!$A:$B,2,0)</f>
        <v>Arizona</v>
      </c>
    </row>
    <row r="729" spans="1:10" ht="21" x14ac:dyDescent="0.2">
      <c r="A729" s="3" t="s">
        <v>117</v>
      </c>
      <c r="B729" s="3" t="s">
        <v>145</v>
      </c>
      <c r="C729" s="5">
        <v>5</v>
      </c>
      <c r="D729" s="5">
        <v>2</v>
      </c>
      <c r="E729" s="7">
        <v>0.4</v>
      </c>
      <c r="F729" s="5">
        <v>0</v>
      </c>
      <c r="G729" t="s">
        <v>122</v>
      </c>
      <c r="H729" s="27">
        <v>2023</v>
      </c>
      <c r="I729" t="str">
        <f>VLOOKUP(A729,'Store Data'!$E:$F,2,0)</f>
        <v>Mercedes-Benz</v>
      </c>
      <c r="J729" t="str">
        <f>VLOOKUP(A729,'Store Data'!$A:$B,2,0)</f>
        <v>Arizona</v>
      </c>
    </row>
    <row r="730" spans="1:10" ht="21" x14ac:dyDescent="0.2">
      <c r="A730" s="3" t="s">
        <v>117</v>
      </c>
      <c r="B730" s="3" t="s">
        <v>143</v>
      </c>
      <c r="C730" s="5">
        <v>38</v>
      </c>
      <c r="D730" s="5">
        <v>30</v>
      </c>
      <c r="E730" s="7">
        <v>0.78939999999999999</v>
      </c>
      <c r="F730" s="5">
        <v>2</v>
      </c>
      <c r="G730" t="s">
        <v>122</v>
      </c>
      <c r="H730" s="27">
        <v>2023</v>
      </c>
      <c r="I730" t="str">
        <f>VLOOKUP(A730,'Store Data'!$E:$F,2,0)</f>
        <v>Mercedes-Benz</v>
      </c>
      <c r="J730" t="str">
        <f>VLOOKUP(A730,'Store Data'!$A:$B,2,0)</f>
        <v>Arizona</v>
      </c>
    </row>
    <row r="731" spans="1:10" ht="21" x14ac:dyDescent="0.2">
      <c r="A731" s="3" t="s">
        <v>43</v>
      </c>
      <c r="B731" s="3" t="s">
        <v>144</v>
      </c>
      <c r="C731" s="5">
        <v>16</v>
      </c>
      <c r="D731" s="5">
        <v>13</v>
      </c>
      <c r="E731" s="7">
        <v>0.8125</v>
      </c>
      <c r="F731" s="5">
        <v>0</v>
      </c>
      <c r="G731" t="s">
        <v>122</v>
      </c>
      <c r="H731" s="27">
        <v>2023</v>
      </c>
      <c r="I731" t="str">
        <f>VLOOKUP(A731,'Store Data'!$E:$F,2,0)</f>
        <v>Mercedes-Benz</v>
      </c>
      <c r="J731" t="str">
        <f>VLOOKUP(A731,'Store Data'!$A:$B,2,0)</f>
        <v>Southern CA</v>
      </c>
    </row>
    <row r="732" spans="1:10" ht="21" x14ac:dyDescent="0.2">
      <c r="A732" s="3" t="s">
        <v>43</v>
      </c>
      <c r="B732" s="3" t="s">
        <v>145</v>
      </c>
      <c r="C732" s="5">
        <v>5</v>
      </c>
      <c r="D732" s="5">
        <v>5</v>
      </c>
      <c r="E732" s="7">
        <v>1</v>
      </c>
      <c r="F732" s="5">
        <v>0</v>
      </c>
      <c r="G732" t="s">
        <v>122</v>
      </c>
      <c r="H732" s="27">
        <v>2023</v>
      </c>
      <c r="I732" t="str">
        <f>VLOOKUP(A732,'Store Data'!$E:$F,2,0)</f>
        <v>Mercedes-Benz</v>
      </c>
      <c r="J732" t="str">
        <f>VLOOKUP(A732,'Store Data'!$A:$B,2,0)</f>
        <v>Southern CA</v>
      </c>
    </row>
    <row r="733" spans="1:10" ht="21" x14ac:dyDescent="0.2">
      <c r="A733" s="3" t="s">
        <v>43</v>
      </c>
      <c r="B733" s="3" t="s">
        <v>143</v>
      </c>
      <c r="C733" s="5">
        <v>53</v>
      </c>
      <c r="D733" s="5">
        <v>47</v>
      </c>
      <c r="E733" s="7">
        <v>0.88670000000000004</v>
      </c>
      <c r="F733" s="5">
        <v>3</v>
      </c>
      <c r="G733" t="s">
        <v>122</v>
      </c>
      <c r="H733" s="27">
        <v>2023</v>
      </c>
      <c r="I733" t="str">
        <f>VLOOKUP(A733,'Store Data'!$E:$F,2,0)</f>
        <v>Mercedes-Benz</v>
      </c>
      <c r="J733" t="str">
        <f>VLOOKUP(A733,'Store Data'!$A:$B,2,0)</f>
        <v>Southern CA</v>
      </c>
    </row>
    <row r="734" spans="1:10" ht="21" x14ac:dyDescent="0.2">
      <c r="A734" s="3" t="s">
        <v>60</v>
      </c>
      <c r="B734" s="3" t="s">
        <v>144</v>
      </c>
      <c r="C734" s="5">
        <v>38</v>
      </c>
      <c r="D734" s="5">
        <v>33</v>
      </c>
      <c r="E734" s="7">
        <v>0.86839999999999995</v>
      </c>
      <c r="F734" s="5">
        <v>6</v>
      </c>
      <c r="G734" t="s">
        <v>122</v>
      </c>
      <c r="H734" s="27">
        <v>2023</v>
      </c>
      <c r="I734" t="str">
        <f>VLOOKUP(A734,'Store Data'!$E:$F,2,0)</f>
        <v>BMW</v>
      </c>
      <c r="J734" t="str">
        <f>VLOOKUP(A734,'Store Data'!$A:$B,2,0)</f>
        <v>Northern CA</v>
      </c>
    </row>
    <row r="735" spans="1:10" ht="21" x14ac:dyDescent="0.2">
      <c r="A735" s="3" t="s">
        <v>60</v>
      </c>
      <c r="B735" s="3" t="s">
        <v>145</v>
      </c>
      <c r="C735" s="5">
        <v>16</v>
      </c>
      <c r="D735" s="5">
        <v>16</v>
      </c>
      <c r="E735" s="7">
        <v>1</v>
      </c>
      <c r="F735" s="5">
        <v>3</v>
      </c>
      <c r="G735" t="s">
        <v>122</v>
      </c>
      <c r="H735" s="27">
        <v>2023</v>
      </c>
      <c r="I735" t="str">
        <f>VLOOKUP(A735,'Store Data'!$E:$F,2,0)</f>
        <v>BMW</v>
      </c>
      <c r="J735" t="str">
        <f>VLOOKUP(A735,'Store Data'!$A:$B,2,0)</f>
        <v>Northern CA</v>
      </c>
    </row>
    <row r="736" spans="1:10" ht="21" x14ac:dyDescent="0.2">
      <c r="A736" s="3" t="s">
        <v>60</v>
      </c>
      <c r="B736" s="3" t="s">
        <v>143</v>
      </c>
      <c r="C736" s="5">
        <v>53</v>
      </c>
      <c r="D736" s="5">
        <v>50</v>
      </c>
      <c r="E736" s="7">
        <v>0.94330000000000003</v>
      </c>
      <c r="F736" s="5">
        <v>7</v>
      </c>
      <c r="G736" t="s">
        <v>122</v>
      </c>
      <c r="H736" s="27">
        <v>2023</v>
      </c>
      <c r="I736" t="str">
        <f>VLOOKUP(A736,'Store Data'!$E:$F,2,0)</f>
        <v>BMW</v>
      </c>
      <c r="J736" t="str">
        <f>VLOOKUP(A736,'Store Data'!$A:$B,2,0)</f>
        <v>Northern CA</v>
      </c>
    </row>
    <row r="737" spans="1:10" ht="21" x14ac:dyDescent="0.2">
      <c r="A737" s="3" t="s">
        <v>62</v>
      </c>
      <c r="B737" s="3" t="s">
        <v>144</v>
      </c>
      <c r="C737" s="5">
        <v>24</v>
      </c>
      <c r="D737" s="5">
        <v>16</v>
      </c>
      <c r="E737" s="7">
        <v>0.66659999999999997</v>
      </c>
      <c r="F737" s="5">
        <v>1</v>
      </c>
      <c r="G737" t="s">
        <v>122</v>
      </c>
      <c r="H737" s="27">
        <v>2023</v>
      </c>
      <c r="I737" t="str">
        <f>VLOOKUP(A737,'Store Data'!$E:$F,2,0)</f>
        <v>Porsche</v>
      </c>
      <c r="J737" t="str">
        <f>VLOOKUP(A737,'Store Data'!$A:$B,2,0)</f>
        <v>Arizona</v>
      </c>
    </row>
    <row r="738" spans="1:10" ht="21" x14ac:dyDescent="0.2">
      <c r="A738" s="3" t="s">
        <v>62</v>
      </c>
      <c r="B738" s="3" t="s">
        <v>145</v>
      </c>
      <c r="C738" s="5">
        <v>19</v>
      </c>
      <c r="D738" s="5">
        <v>13</v>
      </c>
      <c r="E738" s="7">
        <v>0.68420000000000003</v>
      </c>
      <c r="F738" s="5">
        <v>0</v>
      </c>
      <c r="G738" t="s">
        <v>122</v>
      </c>
      <c r="H738" s="27">
        <v>2023</v>
      </c>
      <c r="I738" t="str">
        <f>VLOOKUP(A738,'Store Data'!$E:$F,2,0)</f>
        <v>Porsche</v>
      </c>
      <c r="J738" t="str">
        <f>VLOOKUP(A738,'Store Data'!$A:$B,2,0)</f>
        <v>Arizona</v>
      </c>
    </row>
    <row r="739" spans="1:10" ht="21" x14ac:dyDescent="0.2">
      <c r="A739" s="3" t="s">
        <v>62</v>
      </c>
      <c r="B739" s="3" t="s">
        <v>143</v>
      </c>
      <c r="C739" s="5">
        <v>31</v>
      </c>
      <c r="D739" s="5">
        <v>30</v>
      </c>
      <c r="E739" s="7">
        <v>0.9677</v>
      </c>
      <c r="F739" s="5">
        <v>2</v>
      </c>
      <c r="G739" t="s">
        <v>122</v>
      </c>
      <c r="H739" s="27">
        <v>2023</v>
      </c>
      <c r="I739" t="str">
        <f>VLOOKUP(A739,'Store Data'!$E:$F,2,0)</f>
        <v>Porsche</v>
      </c>
      <c r="J739" t="str">
        <f>VLOOKUP(A739,'Store Data'!$A:$B,2,0)</f>
        <v>Arizona</v>
      </c>
    </row>
    <row r="740" spans="1:10" ht="21" x14ac:dyDescent="0.2">
      <c r="A740" s="3" t="s">
        <v>64</v>
      </c>
      <c r="B740" s="3" t="s">
        <v>144</v>
      </c>
      <c r="C740" s="5">
        <v>12</v>
      </c>
      <c r="D740" s="5">
        <v>8</v>
      </c>
      <c r="E740" s="7">
        <v>0.66659999999999997</v>
      </c>
      <c r="F740" s="5">
        <v>0</v>
      </c>
      <c r="G740" t="s">
        <v>122</v>
      </c>
      <c r="H740" s="27">
        <v>2023</v>
      </c>
      <c r="I740" t="str">
        <f>VLOOKUP(A740,'Store Data'!$E:$F,2,0)</f>
        <v>Porsche</v>
      </c>
      <c r="J740" t="str">
        <f>VLOOKUP(A740,'Store Data'!$A:$B,2,0)</f>
        <v>Northern CA</v>
      </c>
    </row>
    <row r="741" spans="1:10" ht="21" x14ac:dyDescent="0.2">
      <c r="A741" s="3" t="s">
        <v>64</v>
      </c>
      <c r="B741" s="3" t="s">
        <v>145</v>
      </c>
      <c r="C741" s="5">
        <v>7</v>
      </c>
      <c r="D741" s="5">
        <v>3</v>
      </c>
      <c r="E741" s="7">
        <v>0.42849999999999999</v>
      </c>
      <c r="F741" s="5">
        <v>0</v>
      </c>
      <c r="G741" t="s">
        <v>122</v>
      </c>
      <c r="H741" s="27">
        <v>2023</v>
      </c>
      <c r="I741" t="str">
        <f>VLOOKUP(A741,'Store Data'!$E:$F,2,0)</f>
        <v>Porsche</v>
      </c>
      <c r="J741" t="str">
        <f>VLOOKUP(A741,'Store Data'!$A:$B,2,0)</f>
        <v>Northern CA</v>
      </c>
    </row>
    <row r="742" spans="1:10" ht="21" x14ac:dyDescent="0.2">
      <c r="A742" s="3" t="s">
        <v>64</v>
      </c>
      <c r="B742" s="3" t="s">
        <v>143</v>
      </c>
      <c r="C742" s="5">
        <v>22</v>
      </c>
      <c r="D742" s="5">
        <v>20</v>
      </c>
      <c r="E742" s="7">
        <v>0.90900000000000003</v>
      </c>
      <c r="F742" s="5">
        <v>1</v>
      </c>
      <c r="G742" t="s">
        <v>122</v>
      </c>
      <c r="H742" s="27">
        <v>2023</v>
      </c>
      <c r="I742" t="str">
        <f>VLOOKUP(A742,'Store Data'!$E:$F,2,0)</f>
        <v>Porsche</v>
      </c>
      <c r="J742" t="str">
        <f>VLOOKUP(A742,'Store Data'!$A:$B,2,0)</f>
        <v>Northern CA</v>
      </c>
    </row>
    <row r="743" spans="1:10" ht="21" x14ac:dyDescent="0.2">
      <c r="A743" s="3" t="s">
        <v>66</v>
      </c>
      <c r="B743" s="3" t="s">
        <v>144</v>
      </c>
      <c r="C743" s="5">
        <v>123</v>
      </c>
      <c r="D743" s="5">
        <v>92</v>
      </c>
      <c r="E743" s="7">
        <v>0.74790000000000001</v>
      </c>
      <c r="F743" s="5">
        <v>25</v>
      </c>
      <c r="G743" t="s">
        <v>122</v>
      </c>
      <c r="H743" s="27">
        <v>2023</v>
      </c>
      <c r="I743" t="str">
        <f>VLOOKUP(A743,'Store Data'!$E:$F,2,0)</f>
        <v>Honda</v>
      </c>
      <c r="J743" t="str">
        <f>VLOOKUP(A743,'Store Data'!$A:$B,2,0)</f>
        <v>Texas</v>
      </c>
    </row>
    <row r="744" spans="1:10" ht="21" x14ac:dyDescent="0.2">
      <c r="A744" s="3" t="s">
        <v>66</v>
      </c>
      <c r="B744" s="3" t="s">
        <v>145</v>
      </c>
      <c r="C744" s="5">
        <v>74</v>
      </c>
      <c r="D744" s="5">
        <v>61</v>
      </c>
      <c r="E744" s="7">
        <v>0.82430000000000003</v>
      </c>
      <c r="F744" s="5">
        <v>12</v>
      </c>
      <c r="G744" t="s">
        <v>122</v>
      </c>
      <c r="H744" s="27">
        <v>2023</v>
      </c>
      <c r="I744" t="str">
        <f>VLOOKUP(A744,'Store Data'!$E:$F,2,0)</f>
        <v>Honda</v>
      </c>
      <c r="J744" t="str">
        <f>VLOOKUP(A744,'Store Data'!$A:$B,2,0)</f>
        <v>Texas</v>
      </c>
    </row>
    <row r="745" spans="1:10" ht="21" x14ac:dyDescent="0.2">
      <c r="A745" s="3" t="s">
        <v>66</v>
      </c>
      <c r="B745" s="3" t="s">
        <v>143</v>
      </c>
      <c r="C745" s="5">
        <v>117</v>
      </c>
      <c r="D745" s="5">
        <v>104</v>
      </c>
      <c r="E745" s="7">
        <v>0.88880000000000003</v>
      </c>
      <c r="F745" s="5">
        <v>19</v>
      </c>
      <c r="G745" t="s">
        <v>122</v>
      </c>
      <c r="H745" s="27">
        <v>2023</v>
      </c>
      <c r="I745" t="str">
        <f>VLOOKUP(A745,'Store Data'!$E:$F,2,0)</f>
        <v>Honda</v>
      </c>
      <c r="J745" t="str">
        <f>VLOOKUP(A745,'Store Data'!$A:$B,2,0)</f>
        <v>Texas</v>
      </c>
    </row>
    <row r="746" spans="1:10" ht="21" x14ac:dyDescent="0.2">
      <c r="A746" s="3" t="s">
        <v>67</v>
      </c>
      <c r="B746" s="3" t="s">
        <v>144</v>
      </c>
      <c r="C746" s="5">
        <v>54</v>
      </c>
      <c r="D746" s="5">
        <v>41</v>
      </c>
      <c r="E746" s="7">
        <v>0.75919999999999999</v>
      </c>
      <c r="F746" s="5">
        <v>4</v>
      </c>
      <c r="G746" t="s">
        <v>122</v>
      </c>
      <c r="H746" s="27">
        <v>2023</v>
      </c>
      <c r="I746" t="str">
        <f>VLOOKUP(A746,'Store Data'!$E:$F,2,0)</f>
        <v>Hyundai</v>
      </c>
      <c r="J746" t="str">
        <f>VLOOKUP(A746,'Store Data'!$A:$B,2,0)</f>
        <v>Texas</v>
      </c>
    </row>
    <row r="747" spans="1:10" ht="21" x14ac:dyDescent="0.2">
      <c r="A747" s="3" t="s">
        <v>67</v>
      </c>
      <c r="B747" s="3" t="s">
        <v>145</v>
      </c>
      <c r="C747" s="5">
        <v>42</v>
      </c>
      <c r="D747" s="5">
        <v>33</v>
      </c>
      <c r="E747" s="7">
        <v>0.78569999999999995</v>
      </c>
      <c r="F747" s="5">
        <v>2</v>
      </c>
      <c r="G747" t="s">
        <v>122</v>
      </c>
      <c r="H747" s="27">
        <v>2023</v>
      </c>
      <c r="I747" t="str">
        <f>VLOOKUP(A747,'Store Data'!$E:$F,2,0)</f>
        <v>Hyundai</v>
      </c>
      <c r="J747" t="str">
        <f>VLOOKUP(A747,'Store Data'!$A:$B,2,0)</f>
        <v>Texas</v>
      </c>
    </row>
    <row r="748" spans="1:10" ht="21" x14ac:dyDescent="0.2">
      <c r="A748" s="3" t="s">
        <v>67</v>
      </c>
      <c r="B748" s="3" t="s">
        <v>143</v>
      </c>
      <c r="C748" s="5">
        <v>70</v>
      </c>
      <c r="D748" s="5">
        <v>36</v>
      </c>
      <c r="E748" s="7">
        <v>0.51419999999999999</v>
      </c>
      <c r="F748" s="5">
        <v>0</v>
      </c>
      <c r="G748" t="s">
        <v>122</v>
      </c>
      <c r="H748" s="27">
        <v>2023</v>
      </c>
      <c r="I748" t="str">
        <f>VLOOKUP(A748,'Store Data'!$E:$F,2,0)</f>
        <v>Hyundai</v>
      </c>
      <c r="J748" t="str">
        <f>VLOOKUP(A748,'Store Data'!$A:$B,2,0)</f>
        <v>Texas</v>
      </c>
    </row>
    <row r="749" spans="1:10" ht="21" x14ac:dyDescent="0.2">
      <c r="A749" s="3" t="s">
        <v>68</v>
      </c>
      <c r="B749" s="3" t="s">
        <v>144</v>
      </c>
      <c r="C749" s="5">
        <v>107</v>
      </c>
      <c r="D749" s="5">
        <v>41</v>
      </c>
      <c r="E749" s="7">
        <v>0.3831</v>
      </c>
      <c r="F749" s="5">
        <v>4</v>
      </c>
      <c r="G749" t="s">
        <v>122</v>
      </c>
      <c r="H749" s="27">
        <v>2023</v>
      </c>
      <c r="I749" t="str">
        <f>VLOOKUP(A749,'Store Data'!$E:$F,2,0)</f>
        <v>Toyota</v>
      </c>
      <c r="J749" t="str">
        <f>VLOOKUP(A749,'Store Data'!$A:$B,2,0)</f>
        <v>Texas</v>
      </c>
    </row>
    <row r="750" spans="1:10" ht="21" x14ac:dyDescent="0.2">
      <c r="A750" s="3" t="s">
        <v>68</v>
      </c>
      <c r="B750" s="3" t="s">
        <v>145</v>
      </c>
      <c r="C750" s="5">
        <v>50</v>
      </c>
      <c r="D750" s="5">
        <v>21</v>
      </c>
      <c r="E750" s="7">
        <v>0.42</v>
      </c>
      <c r="F750" s="5">
        <v>0</v>
      </c>
      <c r="G750" t="s">
        <v>122</v>
      </c>
      <c r="H750" s="27">
        <v>2023</v>
      </c>
      <c r="I750" t="str">
        <f>VLOOKUP(A750,'Store Data'!$E:$F,2,0)</f>
        <v>Toyota</v>
      </c>
      <c r="J750" t="str">
        <f>VLOOKUP(A750,'Store Data'!$A:$B,2,0)</f>
        <v>Texas</v>
      </c>
    </row>
    <row r="751" spans="1:10" ht="21" x14ac:dyDescent="0.2">
      <c r="A751" s="3" t="s">
        <v>68</v>
      </c>
      <c r="B751" s="3" t="s">
        <v>143</v>
      </c>
      <c r="C751" s="5">
        <v>72</v>
      </c>
      <c r="D751" s="5">
        <v>60</v>
      </c>
      <c r="E751" s="7">
        <v>0.83330000000000004</v>
      </c>
      <c r="F751" s="5">
        <v>9</v>
      </c>
      <c r="G751" t="s">
        <v>122</v>
      </c>
      <c r="H751" s="27">
        <v>2023</v>
      </c>
      <c r="I751" t="str">
        <f>VLOOKUP(A751,'Store Data'!$E:$F,2,0)</f>
        <v>Toyota</v>
      </c>
      <c r="J751" t="str">
        <f>VLOOKUP(A751,'Store Data'!$A:$B,2,0)</f>
        <v>Texas</v>
      </c>
    </row>
    <row r="752" spans="1:10" ht="21" x14ac:dyDescent="0.2">
      <c r="A752" s="3" t="s">
        <v>70</v>
      </c>
      <c r="B752" s="3" t="s">
        <v>144</v>
      </c>
      <c r="C752" s="5">
        <v>21</v>
      </c>
      <c r="D752" s="5">
        <v>15</v>
      </c>
      <c r="E752" s="7">
        <v>0.71419999999999995</v>
      </c>
      <c r="F752" s="5">
        <v>2</v>
      </c>
      <c r="G752" t="s">
        <v>122</v>
      </c>
      <c r="H752" s="27">
        <v>2023</v>
      </c>
      <c r="I752" t="str">
        <f>VLOOKUP(A752,'Store Data'!$E:$F,2,0)</f>
        <v>Subaru</v>
      </c>
      <c r="J752" t="str">
        <f>VLOOKUP(A752,'Store Data'!$A:$B,2,0)</f>
        <v>Orange County</v>
      </c>
    </row>
    <row r="753" spans="1:10" ht="21" x14ac:dyDescent="0.2">
      <c r="A753" s="3" t="s">
        <v>70</v>
      </c>
      <c r="B753" s="3" t="s">
        <v>145</v>
      </c>
      <c r="C753" s="5">
        <v>4</v>
      </c>
      <c r="D753" s="5">
        <v>2</v>
      </c>
      <c r="E753" s="7">
        <v>0.5</v>
      </c>
      <c r="F753" s="5">
        <v>0</v>
      </c>
      <c r="G753" t="s">
        <v>122</v>
      </c>
      <c r="H753" s="27">
        <v>2023</v>
      </c>
      <c r="I753" t="str">
        <f>VLOOKUP(A753,'Store Data'!$E:$F,2,0)</f>
        <v>Subaru</v>
      </c>
      <c r="J753" t="str">
        <f>VLOOKUP(A753,'Store Data'!$A:$B,2,0)</f>
        <v>Orange County</v>
      </c>
    </row>
    <row r="754" spans="1:10" ht="21" x14ac:dyDescent="0.2">
      <c r="A754" s="3" t="s">
        <v>70</v>
      </c>
      <c r="B754" s="3" t="s">
        <v>143</v>
      </c>
      <c r="C754" s="5">
        <v>20</v>
      </c>
      <c r="D754" s="5">
        <v>18</v>
      </c>
      <c r="E754" s="7">
        <v>0.9</v>
      </c>
      <c r="F754" s="5">
        <v>1</v>
      </c>
      <c r="G754" t="s">
        <v>122</v>
      </c>
      <c r="H754" s="27">
        <v>2023</v>
      </c>
      <c r="I754" t="str">
        <f>VLOOKUP(A754,'Store Data'!$E:$F,2,0)</f>
        <v>Subaru</v>
      </c>
      <c r="J754" t="str">
        <f>VLOOKUP(A754,'Store Data'!$A:$B,2,0)</f>
        <v>Orange County</v>
      </c>
    </row>
    <row r="755" spans="1:10" ht="21" x14ac:dyDescent="0.2">
      <c r="A755" s="3" t="s">
        <v>118</v>
      </c>
      <c r="B755" s="3" t="s">
        <v>144</v>
      </c>
      <c r="C755" s="5">
        <v>48</v>
      </c>
      <c r="D755" s="5">
        <v>28</v>
      </c>
      <c r="E755" s="7">
        <v>0.58330000000000004</v>
      </c>
      <c r="F755" s="5">
        <v>3</v>
      </c>
      <c r="G755" t="s">
        <v>122</v>
      </c>
      <c r="H755" s="27">
        <v>2023</v>
      </c>
      <c r="I755" t="str">
        <f>VLOOKUP(A755,'Store Data'!$E:$F,2,0)</f>
        <v>Honda</v>
      </c>
      <c r="J755" t="str">
        <f>VLOOKUP(A755,'Store Data'!$A:$B,2,0)</f>
        <v>Arizona</v>
      </c>
    </row>
    <row r="756" spans="1:10" ht="21" x14ac:dyDescent="0.2">
      <c r="A756" s="3" t="s">
        <v>118</v>
      </c>
      <c r="B756" s="3" t="s">
        <v>145</v>
      </c>
      <c r="C756" s="5">
        <v>40</v>
      </c>
      <c r="D756" s="5">
        <v>28</v>
      </c>
      <c r="E756" s="7">
        <v>0.7</v>
      </c>
      <c r="F756" s="5">
        <v>3</v>
      </c>
      <c r="G756" t="s">
        <v>122</v>
      </c>
      <c r="H756" s="27">
        <v>2023</v>
      </c>
      <c r="I756" t="str">
        <f>VLOOKUP(A756,'Store Data'!$E:$F,2,0)</f>
        <v>Honda</v>
      </c>
      <c r="J756" t="str">
        <f>VLOOKUP(A756,'Store Data'!$A:$B,2,0)</f>
        <v>Arizona</v>
      </c>
    </row>
    <row r="757" spans="1:10" ht="21" x14ac:dyDescent="0.2">
      <c r="A757" s="3" t="s">
        <v>118</v>
      </c>
      <c r="B757" s="3" t="s">
        <v>143</v>
      </c>
      <c r="C757" s="5">
        <v>75</v>
      </c>
      <c r="D757" s="5">
        <v>69</v>
      </c>
      <c r="E757" s="7">
        <v>0.92</v>
      </c>
      <c r="F757" s="5">
        <v>7</v>
      </c>
      <c r="G757" t="s">
        <v>122</v>
      </c>
      <c r="H757" s="27">
        <v>2023</v>
      </c>
      <c r="I757" t="str">
        <f>VLOOKUP(A757,'Store Data'!$E:$F,2,0)</f>
        <v>Honda</v>
      </c>
      <c r="J757" t="str">
        <f>VLOOKUP(A757,'Store Data'!$A:$B,2,0)</f>
        <v>Arizona</v>
      </c>
    </row>
    <row r="758" spans="1:10" ht="21" x14ac:dyDescent="0.2">
      <c r="A758" s="3" t="s">
        <v>73</v>
      </c>
      <c r="B758" s="3" t="s">
        <v>144</v>
      </c>
      <c r="C758" s="5">
        <v>33</v>
      </c>
      <c r="D758" s="5">
        <v>25</v>
      </c>
      <c r="E758" s="7">
        <v>0.75749999999999995</v>
      </c>
      <c r="F758" s="5">
        <v>2</v>
      </c>
      <c r="G758" t="s">
        <v>122</v>
      </c>
      <c r="H758" s="27">
        <v>2023</v>
      </c>
      <c r="I758" t="str">
        <f>VLOOKUP(A758,'Store Data'!$E:$F,2,0)</f>
        <v>Toyota</v>
      </c>
      <c r="J758" t="str">
        <f>VLOOKUP(A758,'Store Data'!$A:$B,2,0)</f>
        <v>Northern CA</v>
      </c>
    </row>
    <row r="759" spans="1:10" ht="21" x14ac:dyDescent="0.2">
      <c r="A759" s="3" t="s">
        <v>73</v>
      </c>
      <c r="B759" s="3" t="s">
        <v>145</v>
      </c>
      <c r="C759" s="5">
        <v>12</v>
      </c>
      <c r="D759" s="5">
        <v>11</v>
      </c>
      <c r="E759" s="7">
        <v>0.91659999999999997</v>
      </c>
      <c r="F759" s="5">
        <v>1</v>
      </c>
      <c r="G759" t="s">
        <v>122</v>
      </c>
      <c r="H759" s="27">
        <v>2023</v>
      </c>
      <c r="I759" t="str">
        <f>VLOOKUP(A759,'Store Data'!$E:$F,2,0)</f>
        <v>Toyota</v>
      </c>
      <c r="J759" t="str">
        <f>VLOOKUP(A759,'Store Data'!$A:$B,2,0)</f>
        <v>Northern CA</v>
      </c>
    </row>
    <row r="760" spans="1:10" ht="21" x14ac:dyDescent="0.2">
      <c r="A760" s="3" t="s">
        <v>73</v>
      </c>
      <c r="B760" s="3" t="s">
        <v>143</v>
      </c>
      <c r="C760" s="5">
        <v>49</v>
      </c>
      <c r="D760" s="5">
        <v>40</v>
      </c>
      <c r="E760" s="7">
        <v>0.81630000000000003</v>
      </c>
      <c r="F760" s="5">
        <v>8</v>
      </c>
      <c r="G760" t="s">
        <v>122</v>
      </c>
      <c r="H760" s="27">
        <v>2023</v>
      </c>
      <c r="I760" t="str">
        <f>VLOOKUP(A760,'Store Data'!$E:$F,2,0)</f>
        <v>Toyota</v>
      </c>
      <c r="J760" t="str">
        <f>VLOOKUP(A760,'Store Data'!$A:$B,2,0)</f>
        <v>Northern CA</v>
      </c>
    </row>
    <row r="761" spans="1:10" ht="21" x14ac:dyDescent="0.2">
      <c r="A761" s="3" t="s">
        <v>75</v>
      </c>
      <c r="B761" s="3" t="s">
        <v>144</v>
      </c>
      <c r="C761" s="5">
        <v>39</v>
      </c>
      <c r="D761" s="5">
        <v>31</v>
      </c>
      <c r="E761" s="7">
        <v>0.79479999999999995</v>
      </c>
      <c r="F761" s="5">
        <v>6</v>
      </c>
      <c r="G761" t="s">
        <v>122</v>
      </c>
      <c r="H761" s="27">
        <v>2023</v>
      </c>
      <c r="I761" t="str">
        <f>VLOOKUP(A761,'Store Data'!$E:$F,2,0)</f>
        <v>Toyota</v>
      </c>
      <c r="J761" t="str">
        <f>VLOOKUP(A761,'Store Data'!$A:$B,2,0)</f>
        <v>Texas</v>
      </c>
    </row>
    <row r="762" spans="1:10" ht="21" x14ac:dyDescent="0.2">
      <c r="A762" s="3" t="s">
        <v>75</v>
      </c>
      <c r="B762" s="3" t="s">
        <v>145</v>
      </c>
      <c r="C762" s="5">
        <v>40</v>
      </c>
      <c r="D762" s="5">
        <v>37</v>
      </c>
      <c r="E762" s="7">
        <v>0.92500000000000004</v>
      </c>
      <c r="F762" s="5">
        <v>2</v>
      </c>
      <c r="G762" t="s">
        <v>122</v>
      </c>
      <c r="H762" s="27">
        <v>2023</v>
      </c>
      <c r="I762" t="str">
        <f>VLOOKUP(A762,'Store Data'!$E:$F,2,0)</f>
        <v>Toyota</v>
      </c>
      <c r="J762" t="str">
        <f>VLOOKUP(A762,'Store Data'!$A:$B,2,0)</f>
        <v>Texas</v>
      </c>
    </row>
    <row r="763" spans="1:10" ht="21" x14ac:dyDescent="0.2">
      <c r="A763" s="3" t="s">
        <v>75</v>
      </c>
      <c r="B763" s="3" t="s">
        <v>143</v>
      </c>
      <c r="C763" s="5">
        <v>69</v>
      </c>
      <c r="D763" s="5">
        <v>61</v>
      </c>
      <c r="E763" s="7">
        <v>0.88400000000000001</v>
      </c>
      <c r="F763" s="5">
        <v>15</v>
      </c>
      <c r="G763" t="s">
        <v>122</v>
      </c>
      <c r="H763" s="27">
        <v>2023</v>
      </c>
      <c r="I763" t="str">
        <f>VLOOKUP(A763,'Store Data'!$E:$F,2,0)</f>
        <v>Toyota</v>
      </c>
      <c r="J763" t="str">
        <f>VLOOKUP(A763,'Store Data'!$A:$B,2,0)</f>
        <v>Texas</v>
      </c>
    </row>
    <row r="764" spans="1:10" ht="21" x14ac:dyDescent="0.2">
      <c r="A764" s="3" t="s">
        <v>77</v>
      </c>
      <c r="B764" s="3" t="s">
        <v>144</v>
      </c>
      <c r="C764" s="5">
        <v>44</v>
      </c>
      <c r="D764" s="5">
        <v>25</v>
      </c>
      <c r="E764" s="7">
        <v>0.56810000000000005</v>
      </c>
      <c r="F764" s="5">
        <v>1</v>
      </c>
      <c r="G764" t="s">
        <v>122</v>
      </c>
      <c r="H764" s="27">
        <v>2023</v>
      </c>
      <c r="I764" t="str">
        <f>VLOOKUP(A764,'Store Data'!$E:$F,2,0)</f>
        <v>Toyota</v>
      </c>
      <c r="J764" t="str">
        <f>VLOOKUP(A764,'Store Data'!$A:$B,2,0)</f>
        <v>Arizona</v>
      </c>
    </row>
    <row r="765" spans="1:10" ht="21" x14ac:dyDescent="0.2">
      <c r="A765" s="3" t="s">
        <v>77</v>
      </c>
      <c r="B765" s="3" t="s">
        <v>145</v>
      </c>
      <c r="C765" s="5">
        <v>10</v>
      </c>
      <c r="D765" s="5">
        <v>8</v>
      </c>
      <c r="E765" s="7">
        <v>0.8</v>
      </c>
      <c r="F765" s="5">
        <v>0</v>
      </c>
      <c r="G765" t="s">
        <v>122</v>
      </c>
      <c r="H765" s="27">
        <v>2023</v>
      </c>
      <c r="I765" t="str">
        <f>VLOOKUP(A765,'Store Data'!$E:$F,2,0)</f>
        <v>Toyota</v>
      </c>
      <c r="J765" t="str">
        <f>VLOOKUP(A765,'Store Data'!$A:$B,2,0)</f>
        <v>Arizona</v>
      </c>
    </row>
    <row r="766" spans="1:10" ht="21" x14ac:dyDescent="0.2">
      <c r="A766" s="3" t="s">
        <v>77</v>
      </c>
      <c r="B766" s="3" t="s">
        <v>143</v>
      </c>
      <c r="C766" s="5">
        <v>29</v>
      </c>
      <c r="D766" s="5">
        <v>26</v>
      </c>
      <c r="E766" s="7">
        <v>0.89649999999999996</v>
      </c>
      <c r="F766" s="5">
        <v>3</v>
      </c>
      <c r="G766" t="s">
        <v>122</v>
      </c>
      <c r="H766" s="27">
        <v>2023</v>
      </c>
      <c r="I766" t="str">
        <f>VLOOKUP(A766,'Store Data'!$E:$F,2,0)</f>
        <v>Toyota</v>
      </c>
      <c r="J766" t="str">
        <f>VLOOKUP(A766,'Store Data'!$A:$B,2,0)</f>
        <v>Arizona</v>
      </c>
    </row>
    <row r="767" spans="1:10" ht="21" x14ac:dyDescent="0.2">
      <c r="A767" s="3" t="s">
        <v>79</v>
      </c>
      <c r="B767" s="3" t="s">
        <v>144</v>
      </c>
      <c r="C767" s="5">
        <v>17</v>
      </c>
      <c r="D767" s="5">
        <v>5</v>
      </c>
      <c r="E767" s="7">
        <v>0.29409999999999997</v>
      </c>
      <c r="F767" s="5">
        <v>0</v>
      </c>
      <c r="G767" t="s">
        <v>122</v>
      </c>
      <c r="H767" s="27">
        <v>2023</v>
      </c>
      <c r="I767" t="str">
        <f>VLOOKUP(A767,'Store Data'!$E:$F,2,0)</f>
        <v>Volkswagen</v>
      </c>
      <c r="J767" t="str">
        <f>VLOOKUP(A767,'Store Data'!$A:$B,2,0)</f>
        <v>Arizona</v>
      </c>
    </row>
    <row r="768" spans="1:10" ht="21" x14ac:dyDescent="0.2">
      <c r="A768" s="3" t="s">
        <v>79</v>
      </c>
      <c r="B768" s="3" t="s">
        <v>145</v>
      </c>
      <c r="C768" s="5">
        <v>8</v>
      </c>
      <c r="D768" s="5">
        <v>3</v>
      </c>
      <c r="E768" s="7">
        <v>0.375</v>
      </c>
      <c r="F768" s="5">
        <v>2</v>
      </c>
      <c r="G768" t="s">
        <v>122</v>
      </c>
      <c r="H768" s="27">
        <v>2023</v>
      </c>
      <c r="I768" t="str">
        <f>VLOOKUP(A768,'Store Data'!$E:$F,2,0)</f>
        <v>Volkswagen</v>
      </c>
      <c r="J768" t="str">
        <f>VLOOKUP(A768,'Store Data'!$A:$B,2,0)</f>
        <v>Arizona</v>
      </c>
    </row>
    <row r="769" spans="1:10" ht="21" x14ac:dyDescent="0.2">
      <c r="A769" s="3" t="s">
        <v>79</v>
      </c>
      <c r="B769" s="3" t="s">
        <v>143</v>
      </c>
      <c r="C769" s="5">
        <v>15</v>
      </c>
      <c r="D769" s="5">
        <v>13</v>
      </c>
      <c r="E769" s="7">
        <v>0.86660000000000004</v>
      </c>
      <c r="F769" s="5">
        <v>0</v>
      </c>
      <c r="G769" t="s">
        <v>122</v>
      </c>
      <c r="H769" s="27">
        <v>2023</v>
      </c>
      <c r="I769" t="str">
        <f>VLOOKUP(A769,'Store Data'!$E:$F,2,0)</f>
        <v>Volkswagen</v>
      </c>
      <c r="J769" t="str">
        <f>VLOOKUP(A769,'Store Data'!$A:$B,2,0)</f>
        <v>Arizona</v>
      </c>
    </row>
    <row r="770" spans="1:10" ht="21" x14ac:dyDescent="0.2">
      <c r="A770" s="3" t="s">
        <v>81</v>
      </c>
      <c r="B770" s="3" t="s">
        <v>144</v>
      </c>
      <c r="C770" s="5">
        <v>19</v>
      </c>
      <c r="D770" s="5">
        <v>16</v>
      </c>
      <c r="E770" s="7">
        <v>0.84209999999999996</v>
      </c>
      <c r="F770" s="5">
        <v>1</v>
      </c>
      <c r="G770" t="s">
        <v>122</v>
      </c>
      <c r="H770" s="27">
        <v>2023</v>
      </c>
      <c r="I770" t="str">
        <f>VLOOKUP(A770,'Store Data'!$E:$F,2,0)</f>
        <v>Volkswagen</v>
      </c>
      <c r="J770" t="str">
        <f>VLOOKUP(A770,'Store Data'!$A:$B,2,0)</f>
        <v>Orange County</v>
      </c>
    </row>
    <row r="771" spans="1:10" ht="21" x14ac:dyDescent="0.2">
      <c r="A771" s="3" t="s">
        <v>81</v>
      </c>
      <c r="B771" s="3" t="s">
        <v>145</v>
      </c>
      <c r="C771" s="5">
        <v>4</v>
      </c>
      <c r="D771" s="5">
        <v>3</v>
      </c>
      <c r="E771" s="7">
        <v>0.75</v>
      </c>
      <c r="F771" s="5">
        <v>0</v>
      </c>
      <c r="G771" t="s">
        <v>122</v>
      </c>
      <c r="H771" s="27">
        <v>2023</v>
      </c>
      <c r="I771" t="str">
        <f>VLOOKUP(A771,'Store Data'!$E:$F,2,0)</f>
        <v>Volkswagen</v>
      </c>
      <c r="J771" t="str">
        <f>VLOOKUP(A771,'Store Data'!$A:$B,2,0)</f>
        <v>Orange County</v>
      </c>
    </row>
    <row r="772" spans="1:10" ht="21" x14ac:dyDescent="0.2">
      <c r="A772" s="3" t="s">
        <v>81</v>
      </c>
      <c r="B772" s="3" t="s">
        <v>143</v>
      </c>
      <c r="C772" s="5">
        <v>16</v>
      </c>
      <c r="D772" s="5">
        <v>14</v>
      </c>
      <c r="E772" s="7">
        <v>0.875</v>
      </c>
      <c r="F772" s="5">
        <v>2</v>
      </c>
      <c r="G772" t="s">
        <v>122</v>
      </c>
      <c r="H772" s="27">
        <v>2023</v>
      </c>
      <c r="I772" t="str">
        <f>VLOOKUP(A772,'Store Data'!$E:$F,2,0)</f>
        <v>Volkswagen</v>
      </c>
      <c r="J772" t="str">
        <f>VLOOKUP(A772,'Store Data'!$A:$B,2,0)</f>
        <v>Orange County</v>
      </c>
    </row>
    <row r="773" spans="1:10" ht="21" x14ac:dyDescent="0.2">
      <c r="A773" s="3" t="s">
        <v>32</v>
      </c>
      <c r="B773" s="3" t="s">
        <v>144</v>
      </c>
      <c r="C773" s="5">
        <v>44</v>
      </c>
      <c r="D773" s="5">
        <v>34</v>
      </c>
      <c r="E773" s="7">
        <v>0.77270000000000005</v>
      </c>
      <c r="F773" s="5">
        <v>5</v>
      </c>
      <c r="G773" t="s">
        <v>122</v>
      </c>
      <c r="H773" s="27">
        <v>2023</v>
      </c>
      <c r="I773" t="str">
        <f>VLOOKUP(A773,'Store Data'!$E:$F,2,0)</f>
        <v>Honda</v>
      </c>
      <c r="J773" t="str">
        <f>VLOOKUP(A773,'Store Data'!$A:$B,2,0)</f>
        <v>Northern CA</v>
      </c>
    </row>
    <row r="774" spans="1:10" ht="21" x14ac:dyDescent="0.2">
      <c r="A774" s="3" t="s">
        <v>32</v>
      </c>
      <c r="B774" s="3" t="s">
        <v>145</v>
      </c>
      <c r="C774" s="5">
        <v>8</v>
      </c>
      <c r="D774" s="5">
        <v>5</v>
      </c>
      <c r="E774" s="7">
        <v>0.625</v>
      </c>
      <c r="F774" s="5">
        <v>0</v>
      </c>
      <c r="G774" t="s">
        <v>122</v>
      </c>
      <c r="H774" s="27">
        <v>2023</v>
      </c>
      <c r="I774" t="str">
        <f>VLOOKUP(A774,'Store Data'!$E:$F,2,0)</f>
        <v>Honda</v>
      </c>
      <c r="J774" t="str">
        <f>VLOOKUP(A774,'Store Data'!$A:$B,2,0)</f>
        <v>Northern CA</v>
      </c>
    </row>
    <row r="775" spans="1:10" ht="21" x14ac:dyDescent="0.2">
      <c r="A775" s="3" t="s">
        <v>32</v>
      </c>
      <c r="B775" s="3" t="s">
        <v>143</v>
      </c>
      <c r="C775" s="5">
        <v>36</v>
      </c>
      <c r="D775" s="5">
        <v>34</v>
      </c>
      <c r="E775" s="7">
        <v>0.94440000000000002</v>
      </c>
      <c r="F775" s="5">
        <v>0</v>
      </c>
      <c r="G775" t="s">
        <v>122</v>
      </c>
      <c r="H775" s="27">
        <v>2023</v>
      </c>
      <c r="I775" t="str">
        <f>VLOOKUP(A775,'Store Data'!$E:$F,2,0)</f>
        <v>Honda</v>
      </c>
      <c r="J775" t="str">
        <f>VLOOKUP(A775,'Store Data'!$A:$B,2,0)</f>
        <v>Northern CA</v>
      </c>
    </row>
    <row r="776" spans="1:10" ht="21" x14ac:dyDescent="0.2">
      <c r="A776" s="3" t="s">
        <v>32</v>
      </c>
      <c r="B776" s="3" t="s">
        <v>144</v>
      </c>
      <c r="C776" s="5">
        <v>36</v>
      </c>
      <c r="D776" s="5">
        <v>29</v>
      </c>
      <c r="E776" s="7">
        <v>0.80549999999999999</v>
      </c>
      <c r="F776" s="5">
        <v>4</v>
      </c>
      <c r="G776" t="s">
        <v>121</v>
      </c>
      <c r="H776" s="27">
        <v>2023</v>
      </c>
      <c r="I776" t="str">
        <f>VLOOKUP(A776,'Store Data'!$E:$F,2,0)</f>
        <v>Honda</v>
      </c>
      <c r="J776" t="str">
        <f>VLOOKUP(A776,'Store Data'!$A:$B,2,0)</f>
        <v>Northern CA</v>
      </c>
    </row>
    <row r="777" spans="1:10" ht="21" x14ac:dyDescent="0.2">
      <c r="A777" s="3" t="s">
        <v>32</v>
      </c>
      <c r="B777" s="3" t="s">
        <v>145</v>
      </c>
      <c r="C777" s="5">
        <v>15</v>
      </c>
      <c r="D777" s="5">
        <v>12</v>
      </c>
      <c r="E777" s="7">
        <v>0.8</v>
      </c>
      <c r="F777" s="5">
        <v>0</v>
      </c>
      <c r="G777" t="s">
        <v>121</v>
      </c>
      <c r="H777" s="27">
        <v>2023</v>
      </c>
      <c r="I777" t="str">
        <f>VLOOKUP(A777,'Store Data'!$E:$F,2,0)</f>
        <v>Honda</v>
      </c>
      <c r="J777" t="str">
        <f>VLOOKUP(A777,'Store Data'!$A:$B,2,0)</f>
        <v>Northern CA</v>
      </c>
    </row>
    <row r="778" spans="1:10" ht="21" x14ac:dyDescent="0.2">
      <c r="A778" s="3" t="s">
        <v>32</v>
      </c>
      <c r="B778" s="3" t="s">
        <v>143</v>
      </c>
      <c r="C778" s="5">
        <v>40</v>
      </c>
      <c r="D778" s="5">
        <v>36</v>
      </c>
      <c r="E778" s="7">
        <v>0.9</v>
      </c>
      <c r="F778" s="5">
        <v>0</v>
      </c>
      <c r="G778" t="s">
        <v>121</v>
      </c>
      <c r="H778" s="27">
        <v>2023</v>
      </c>
      <c r="I778" t="str">
        <f>VLOOKUP(A778,'Store Data'!$E:$F,2,0)</f>
        <v>Honda</v>
      </c>
      <c r="J778" t="str">
        <f>VLOOKUP(A778,'Store Data'!$A:$B,2,0)</f>
        <v>Northern CA</v>
      </c>
    </row>
    <row r="779" spans="1:10" ht="21" x14ac:dyDescent="0.2">
      <c r="A779" s="3" t="s">
        <v>32</v>
      </c>
      <c r="B779" s="3" t="s">
        <v>144</v>
      </c>
      <c r="C779" s="5">
        <v>45</v>
      </c>
      <c r="D779" s="5">
        <v>34</v>
      </c>
      <c r="E779" s="7">
        <v>0.75549999999999995</v>
      </c>
      <c r="F779" s="5">
        <v>3</v>
      </c>
      <c r="G779" t="s">
        <v>120</v>
      </c>
      <c r="H779" s="27">
        <v>2023</v>
      </c>
      <c r="I779" t="str">
        <f>VLOOKUP(A779,'Store Data'!$E:$F,2,0)</f>
        <v>Honda</v>
      </c>
      <c r="J779" t="str">
        <f>VLOOKUP(A779,'Store Data'!$A:$B,2,0)</f>
        <v>Northern CA</v>
      </c>
    </row>
    <row r="780" spans="1:10" ht="21" x14ac:dyDescent="0.2">
      <c r="A780" s="3" t="s">
        <v>32</v>
      </c>
      <c r="B780" s="3" t="s">
        <v>145</v>
      </c>
      <c r="C780" s="5">
        <v>13</v>
      </c>
      <c r="D780" s="5">
        <v>11</v>
      </c>
      <c r="E780" s="7">
        <v>0.84609999999999996</v>
      </c>
      <c r="F780" s="5">
        <v>2</v>
      </c>
      <c r="G780" t="s">
        <v>120</v>
      </c>
      <c r="H780" s="27">
        <v>2023</v>
      </c>
      <c r="I780" t="str">
        <f>VLOOKUP(A780,'Store Data'!$E:$F,2,0)</f>
        <v>Honda</v>
      </c>
      <c r="J780" t="str">
        <f>VLOOKUP(A780,'Store Data'!$A:$B,2,0)</f>
        <v>Northern CA</v>
      </c>
    </row>
    <row r="781" spans="1:10" ht="21" x14ac:dyDescent="0.2">
      <c r="A781" s="3" t="s">
        <v>32</v>
      </c>
      <c r="B781" s="3" t="s">
        <v>143</v>
      </c>
      <c r="C781" s="5">
        <v>40</v>
      </c>
      <c r="D781" s="5">
        <v>34</v>
      </c>
      <c r="E781" s="7">
        <v>0.85</v>
      </c>
      <c r="F781" s="5">
        <v>0</v>
      </c>
      <c r="G781" t="s">
        <v>120</v>
      </c>
      <c r="H781" s="27">
        <v>2023</v>
      </c>
      <c r="I781" t="str">
        <f>VLOOKUP(A781,'Store Data'!$E:$F,2,0)</f>
        <v>Honda</v>
      </c>
      <c r="J781" t="str">
        <f>VLOOKUP(A781,'Store Data'!$A:$B,2,0)</f>
        <v>Northern CA</v>
      </c>
    </row>
    <row r="782" spans="1:10" ht="21" x14ac:dyDescent="0.2">
      <c r="A782" s="3" t="s">
        <v>32</v>
      </c>
      <c r="B782" s="3" t="s">
        <v>144</v>
      </c>
      <c r="C782" s="5">
        <v>49</v>
      </c>
      <c r="D782" s="5">
        <v>39</v>
      </c>
      <c r="E782" s="7">
        <v>0.79590000000000005</v>
      </c>
      <c r="F782" s="5">
        <v>3</v>
      </c>
      <c r="G782" t="s">
        <v>119</v>
      </c>
      <c r="H782" s="27">
        <v>2023</v>
      </c>
      <c r="I782" t="str">
        <f>VLOOKUP(A782,'Store Data'!$E:$F,2,0)</f>
        <v>Honda</v>
      </c>
      <c r="J782" t="str">
        <f>VLOOKUP(A782,'Store Data'!$A:$B,2,0)</f>
        <v>Northern CA</v>
      </c>
    </row>
    <row r="783" spans="1:10" ht="21" x14ac:dyDescent="0.2">
      <c r="A783" s="3" t="s">
        <v>32</v>
      </c>
      <c r="B783" s="3" t="s">
        <v>145</v>
      </c>
      <c r="C783" s="5">
        <v>14</v>
      </c>
      <c r="D783" s="5">
        <v>12</v>
      </c>
      <c r="E783" s="7">
        <v>0.85709999999999997</v>
      </c>
      <c r="F783" s="5">
        <v>1</v>
      </c>
      <c r="G783" t="s">
        <v>119</v>
      </c>
      <c r="H783" s="27">
        <v>2023</v>
      </c>
      <c r="I783" t="str">
        <f>VLOOKUP(A783,'Store Data'!$E:$F,2,0)</f>
        <v>Honda</v>
      </c>
      <c r="J783" t="str">
        <f>VLOOKUP(A783,'Store Data'!$A:$B,2,0)</f>
        <v>Northern CA</v>
      </c>
    </row>
    <row r="784" spans="1:10" ht="21" x14ac:dyDescent="0.2">
      <c r="A784" s="3" t="s">
        <v>32</v>
      </c>
      <c r="B784" s="3" t="s">
        <v>143</v>
      </c>
      <c r="C784" s="5">
        <v>57</v>
      </c>
      <c r="D784" s="5">
        <v>48</v>
      </c>
      <c r="E784" s="7">
        <v>0.84209999999999996</v>
      </c>
      <c r="F784" s="5">
        <v>0</v>
      </c>
      <c r="G784" t="s">
        <v>119</v>
      </c>
      <c r="H784" s="27">
        <v>2023</v>
      </c>
      <c r="I784" t="str">
        <f>VLOOKUP(A784,'Store Data'!$E:$F,2,0)</f>
        <v>Honda</v>
      </c>
      <c r="J784" t="str">
        <f>VLOOKUP(A784,'Store Data'!$A:$B,2,0)</f>
        <v>Northern CA</v>
      </c>
    </row>
    <row r="785" spans="1:10" x14ac:dyDescent="0.2">
      <c r="A785" s="16" t="s">
        <v>11</v>
      </c>
      <c r="B785" s="16" t="s">
        <v>144</v>
      </c>
      <c r="C785" s="17">
        <v>13</v>
      </c>
      <c r="D785" s="17">
        <v>10</v>
      </c>
      <c r="E785" s="25">
        <v>0.76919999999999999</v>
      </c>
      <c r="F785" s="17">
        <v>1</v>
      </c>
      <c r="G785" t="s">
        <v>1</v>
      </c>
      <c r="H785" s="27">
        <v>2023</v>
      </c>
      <c r="I785" t="str">
        <f>VLOOKUP(A785,'Store Data'!$E:$F,2,0)</f>
        <v>Acura</v>
      </c>
      <c r="J785" t="str">
        <f>VLOOKUP(A785,'Store Data'!$A:$B,2,0)</f>
        <v>Arizona</v>
      </c>
    </row>
    <row r="786" spans="1:10" x14ac:dyDescent="0.2">
      <c r="A786" s="16" t="s">
        <v>11</v>
      </c>
      <c r="B786" s="16" t="s">
        <v>145</v>
      </c>
      <c r="C786" s="17">
        <v>13</v>
      </c>
      <c r="D786" s="17">
        <v>10</v>
      </c>
      <c r="E786" s="25">
        <v>0.76919999999999999</v>
      </c>
      <c r="F786" s="17">
        <v>1</v>
      </c>
      <c r="G786" t="s">
        <v>1</v>
      </c>
      <c r="H786" s="27">
        <v>2023</v>
      </c>
      <c r="I786" t="str">
        <f>VLOOKUP(A786,'Store Data'!$E:$F,2,0)</f>
        <v>Acura</v>
      </c>
      <c r="J786" t="str">
        <f>VLOOKUP(A786,'Store Data'!$A:$B,2,0)</f>
        <v>Arizona</v>
      </c>
    </row>
    <row r="787" spans="1:10" x14ac:dyDescent="0.2">
      <c r="A787" s="16" t="s">
        <v>11</v>
      </c>
      <c r="B787" s="16" t="s">
        <v>143</v>
      </c>
      <c r="C787" s="17">
        <v>31</v>
      </c>
      <c r="D787" s="17">
        <v>30</v>
      </c>
      <c r="E787" s="25">
        <v>0.9677</v>
      </c>
      <c r="F787" s="17">
        <v>8</v>
      </c>
      <c r="G787" t="s">
        <v>1</v>
      </c>
      <c r="H787" s="27">
        <v>2023</v>
      </c>
      <c r="I787" t="str">
        <f>VLOOKUP(A787,'Store Data'!$E:$F,2,0)</f>
        <v>Acura</v>
      </c>
      <c r="J787" t="str">
        <f>VLOOKUP(A787,'Store Data'!$A:$B,2,0)</f>
        <v>Arizona</v>
      </c>
    </row>
    <row r="788" spans="1:10" x14ac:dyDescent="0.2">
      <c r="A788" s="16" t="s">
        <v>16</v>
      </c>
      <c r="B788" s="16" t="s">
        <v>144</v>
      </c>
      <c r="C788" s="17">
        <v>7</v>
      </c>
      <c r="D788" s="17">
        <v>6</v>
      </c>
      <c r="E788" s="25">
        <v>0.85709999999999997</v>
      </c>
      <c r="F788" s="17">
        <v>0</v>
      </c>
      <c r="G788" t="s">
        <v>1</v>
      </c>
      <c r="H788" s="27">
        <v>2023</v>
      </c>
      <c r="I788" t="str">
        <f>VLOOKUP(A788,'Store Data'!$E:$F,2,0)</f>
        <v>Acura</v>
      </c>
      <c r="J788" t="str">
        <f>VLOOKUP(A788,'Store Data'!$A:$B,2,0)</f>
        <v>Southern CA</v>
      </c>
    </row>
    <row r="789" spans="1:10" x14ac:dyDescent="0.2">
      <c r="A789" s="16" t="s">
        <v>16</v>
      </c>
      <c r="B789" s="16" t="s">
        <v>145</v>
      </c>
      <c r="C789" s="17">
        <v>6</v>
      </c>
      <c r="D789" s="17">
        <v>3</v>
      </c>
      <c r="E789" s="25">
        <v>0.5</v>
      </c>
      <c r="F789" s="17">
        <v>0</v>
      </c>
      <c r="G789" t="s">
        <v>1</v>
      </c>
      <c r="H789" s="27">
        <v>2023</v>
      </c>
      <c r="I789" t="str">
        <f>VLOOKUP(A789,'Store Data'!$E:$F,2,0)</f>
        <v>Acura</v>
      </c>
      <c r="J789" t="str">
        <f>VLOOKUP(A789,'Store Data'!$A:$B,2,0)</f>
        <v>Southern CA</v>
      </c>
    </row>
    <row r="790" spans="1:10" x14ac:dyDescent="0.2">
      <c r="A790" s="16" t="s">
        <v>16</v>
      </c>
      <c r="B790" s="16" t="s">
        <v>143</v>
      </c>
      <c r="C790" s="17">
        <v>4</v>
      </c>
      <c r="D790" s="17">
        <v>3</v>
      </c>
      <c r="E790" s="25">
        <v>0.75</v>
      </c>
      <c r="F790" s="17">
        <v>1</v>
      </c>
      <c r="G790" t="s">
        <v>1</v>
      </c>
      <c r="H790" s="27">
        <v>2023</v>
      </c>
      <c r="I790" t="str">
        <f>VLOOKUP(A790,'Store Data'!$E:$F,2,0)</f>
        <v>Acura</v>
      </c>
      <c r="J790" t="str">
        <f>VLOOKUP(A790,'Store Data'!$A:$B,2,0)</f>
        <v>Southern CA</v>
      </c>
    </row>
    <row r="791" spans="1:10" x14ac:dyDescent="0.2">
      <c r="A791" s="16" t="s">
        <v>17</v>
      </c>
      <c r="B791" s="16" t="s">
        <v>144</v>
      </c>
      <c r="C791" s="17">
        <v>8</v>
      </c>
      <c r="D791" s="17">
        <v>8</v>
      </c>
      <c r="E791" s="25">
        <v>1</v>
      </c>
      <c r="F791" s="17">
        <v>0</v>
      </c>
      <c r="G791" t="s">
        <v>1</v>
      </c>
      <c r="H791" s="27">
        <v>2023</v>
      </c>
      <c r="I791" t="str">
        <f>VLOOKUP(A791,'Store Data'!$E:$F,2,0)</f>
        <v>Audi</v>
      </c>
      <c r="J791" t="str">
        <f>VLOOKUP(A791,'Store Data'!$A:$B,2,0)</f>
        <v>Arizona</v>
      </c>
    </row>
    <row r="792" spans="1:10" x14ac:dyDescent="0.2">
      <c r="A792" s="16" t="s">
        <v>17</v>
      </c>
      <c r="B792" s="16" t="s">
        <v>145</v>
      </c>
      <c r="C792" s="17">
        <v>9</v>
      </c>
      <c r="D792" s="17">
        <v>4</v>
      </c>
      <c r="E792" s="25">
        <v>0.44440000000000002</v>
      </c>
      <c r="F792" s="17">
        <v>0</v>
      </c>
      <c r="G792" t="s">
        <v>1</v>
      </c>
      <c r="H792" s="27">
        <v>2023</v>
      </c>
      <c r="I792" t="str">
        <f>VLOOKUP(A792,'Store Data'!$E:$F,2,0)</f>
        <v>Audi</v>
      </c>
      <c r="J792" t="str">
        <f>VLOOKUP(A792,'Store Data'!$A:$B,2,0)</f>
        <v>Arizona</v>
      </c>
    </row>
    <row r="793" spans="1:10" x14ac:dyDescent="0.2">
      <c r="A793" s="16" t="s">
        <v>17</v>
      </c>
      <c r="B793" s="16" t="s">
        <v>143</v>
      </c>
      <c r="C793" s="17">
        <v>18</v>
      </c>
      <c r="D793" s="17">
        <v>15</v>
      </c>
      <c r="E793" s="25">
        <v>0.83330000000000004</v>
      </c>
      <c r="F793" s="17">
        <v>2</v>
      </c>
      <c r="G793" t="s">
        <v>1</v>
      </c>
      <c r="H793" s="27">
        <v>2023</v>
      </c>
      <c r="I793" t="str">
        <f>VLOOKUP(A793,'Store Data'!$E:$F,2,0)</f>
        <v>Audi</v>
      </c>
      <c r="J793" t="str">
        <f>VLOOKUP(A793,'Store Data'!$A:$B,2,0)</f>
        <v>Arizona</v>
      </c>
    </row>
    <row r="794" spans="1:10" x14ac:dyDescent="0.2">
      <c r="A794" s="16" t="s">
        <v>18</v>
      </c>
      <c r="B794" s="16" t="s">
        <v>144</v>
      </c>
      <c r="C794" s="17">
        <v>8</v>
      </c>
      <c r="D794" s="17">
        <v>6</v>
      </c>
      <c r="E794" s="25">
        <v>0.75</v>
      </c>
      <c r="F794" s="17">
        <v>0</v>
      </c>
      <c r="G794" t="s">
        <v>1</v>
      </c>
      <c r="H794" s="27">
        <v>2023</v>
      </c>
      <c r="I794" t="str">
        <f>VLOOKUP(A794,'Store Data'!$E:$F,2,0)</f>
        <v>Audi</v>
      </c>
      <c r="J794" t="str">
        <f>VLOOKUP(A794,'Store Data'!$A:$B,2,0)</f>
        <v>Southern CA</v>
      </c>
    </row>
    <row r="795" spans="1:10" x14ac:dyDescent="0.2">
      <c r="A795" s="16" t="s">
        <v>18</v>
      </c>
      <c r="B795" s="16" t="s">
        <v>145</v>
      </c>
      <c r="C795" s="17">
        <v>6</v>
      </c>
      <c r="D795" s="17">
        <v>5</v>
      </c>
      <c r="E795" s="25">
        <v>0.83330000000000004</v>
      </c>
      <c r="F795" s="17">
        <v>0</v>
      </c>
      <c r="G795" t="s">
        <v>1</v>
      </c>
      <c r="H795" s="27">
        <v>2023</v>
      </c>
      <c r="I795" t="str">
        <f>VLOOKUP(A795,'Store Data'!$E:$F,2,0)</f>
        <v>Audi</v>
      </c>
      <c r="J795" t="str">
        <f>VLOOKUP(A795,'Store Data'!$A:$B,2,0)</f>
        <v>Southern CA</v>
      </c>
    </row>
    <row r="796" spans="1:10" x14ac:dyDescent="0.2">
      <c r="A796" s="16" t="s">
        <v>18</v>
      </c>
      <c r="B796" s="16" t="s">
        <v>143</v>
      </c>
      <c r="C796" s="17">
        <v>16</v>
      </c>
      <c r="D796" s="17">
        <v>14</v>
      </c>
      <c r="E796" s="25">
        <v>0.875</v>
      </c>
      <c r="F796" s="17">
        <v>4</v>
      </c>
      <c r="G796" t="s">
        <v>1</v>
      </c>
      <c r="H796" s="27">
        <v>2023</v>
      </c>
      <c r="I796" t="str">
        <f>VLOOKUP(A796,'Store Data'!$E:$F,2,0)</f>
        <v>Audi</v>
      </c>
      <c r="J796" t="str">
        <f>VLOOKUP(A796,'Store Data'!$A:$B,2,0)</f>
        <v>Southern CA</v>
      </c>
    </row>
    <row r="797" spans="1:10" x14ac:dyDescent="0.2">
      <c r="A797" s="16" t="s">
        <v>19</v>
      </c>
      <c r="B797" s="16" t="s">
        <v>144</v>
      </c>
      <c r="C797" s="17">
        <v>5</v>
      </c>
      <c r="D797" s="17">
        <v>3</v>
      </c>
      <c r="E797" s="25">
        <v>0.6</v>
      </c>
      <c r="F797" s="17">
        <v>0</v>
      </c>
      <c r="G797" t="s">
        <v>1</v>
      </c>
      <c r="H797" s="27">
        <v>2023</v>
      </c>
      <c r="I797" t="str">
        <f>VLOOKUP(A797,'Store Data'!$E:$F,2,0)</f>
        <v>Audi</v>
      </c>
      <c r="J797" t="str">
        <f>VLOOKUP(A797,'Store Data'!$A:$B,2,0)</f>
        <v>Orange County</v>
      </c>
    </row>
    <row r="798" spans="1:10" x14ac:dyDescent="0.2">
      <c r="A798" s="16" t="s">
        <v>19</v>
      </c>
      <c r="B798" s="16" t="s">
        <v>145</v>
      </c>
      <c r="C798" s="17">
        <v>1</v>
      </c>
      <c r="D798" s="17">
        <v>1</v>
      </c>
      <c r="E798" s="25">
        <v>1</v>
      </c>
      <c r="F798" s="17">
        <v>0</v>
      </c>
      <c r="G798" t="s">
        <v>1</v>
      </c>
      <c r="H798" s="27">
        <v>2023</v>
      </c>
      <c r="I798" t="str">
        <f>VLOOKUP(A798,'Store Data'!$E:$F,2,0)</f>
        <v>Audi</v>
      </c>
      <c r="J798" t="str">
        <f>VLOOKUP(A798,'Store Data'!$A:$B,2,0)</f>
        <v>Orange County</v>
      </c>
    </row>
    <row r="799" spans="1:10" x14ac:dyDescent="0.2">
      <c r="A799" s="16" t="s">
        <v>19</v>
      </c>
      <c r="B799" s="16" t="s">
        <v>143</v>
      </c>
      <c r="C799" s="17">
        <v>16</v>
      </c>
      <c r="D799" s="17">
        <v>14</v>
      </c>
      <c r="E799" s="25">
        <v>0.875</v>
      </c>
      <c r="F799" s="17">
        <v>2</v>
      </c>
      <c r="G799" t="s">
        <v>1</v>
      </c>
      <c r="H799" s="27">
        <v>2023</v>
      </c>
      <c r="I799" t="str">
        <f>VLOOKUP(A799,'Store Data'!$E:$F,2,0)</f>
        <v>Audi</v>
      </c>
      <c r="J799" t="str">
        <f>VLOOKUP(A799,'Store Data'!$A:$B,2,0)</f>
        <v>Orange County</v>
      </c>
    </row>
    <row r="800" spans="1:10" x14ac:dyDescent="0.2">
      <c r="A800" s="16" t="s">
        <v>20</v>
      </c>
      <c r="B800" s="16" t="s">
        <v>144</v>
      </c>
      <c r="C800" s="17">
        <v>11</v>
      </c>
      <c r="D800" s="17">
        <v>6</v>
      </c>
      <c r="E800" s="25">
        <v>0.5454</v>
      </c>
      <c r="F800" s="17">
        <v>1</v>
      </c>
      <c r="G800" t="s">
        <v>1</v>
      </c>
      <c r="H800" s="27">
        <v>2023</v>
      </c>
      <c r="I800" t="str">
        <f>VLOOKUP(A800,'Store Data'!$E:$F,2,0)</f>
        <v>Audi</v>
      </c>
      <c r="J800" t="str">
        <f>VLOOKUP(A800,'Store Data'!$A:$B,2,0)</f>
        <v>Arizona</v>
      </c>
    </row>
    <row r="801" spans="1:10" x14ac:dyDescent="0.2">
      <c r="A801" s="16" t="s">
        <v>20</v>
      </c>
      <c r="B801" s="16" t="s">
        <v>145</v>
      </c>
      <c r="C801" s="17">
        <v>16</v>
      </c>
      <c r="D801" s="17">
        <v>14</v>
      </c>
      <c r="E801" s="25">
        <v>0.875</v>
      </c>
      <c r="F801" s="17">
        <v>1</v>
      </c>
      <c r="G801" t="s">
        <v>1</v>
      </c>
      <c r="H801" s="27">
        <v>2023</v>
      </c>
      <c r="I801" t="str">
        <f>VLOOKUP(A801,'Store Data'!$E:$F,2,0)</f>
        <v>Audi</v>
      </c>
      <c r="J801" t="str">
        <f>VLOOKUP(A801,'Store Data'!$A:$B,2,0)</f>
        <v>Arizona</v>
      </c>
    </row>
    <row r="802" spans="1:10" x14ac:dyDescent="0.2">
      <c r="A802" s="16" t="s">
        <v>20</v>
      </c>
      <c r="B802" s="16" t="s">
        <v>143</v>
      </c>
      <c r="C802" s="17">
        <v>20</v>
      </c>
      <c r="D802" s="17">
        <v>18</v>
      </c>
      <c r="E802" s="25">
        <v>0.9</v>
      </c>
      <c r="F802" s="17">
        <v>1</v>
      </c>
      <c r="G802" t="s">
        <v>1</v>
      </c>
      <c r="H802" s="27">
        <v>2023</v>
      </c>
      <c r="I802" t="str">
        <f>VLOOKUP(A802,'Store Data'!$E:$F,2,0)</f>
        <v>Audi</v>
      </c>
      <c r="J802" t="str">
        <f>VLOOKUP(A802,'Store Data'!$A:$B,2,0)</f>
        <v>Arizona</v>
      </c>
    </row>
    <row r="803" spans="1:10" x14ac:dyDescent="0.2">
      <c r="A803" s="16" t="s">
        <v>21</v>
      </c>
      <c r="B803" s="16" t="s">
        <v>144</v>
      </c>
      <c r="C803" s="17">
        <v>16</v>
      </c>
      <c r="D803" s="17">
        <v>15</v>
      </c>
      <c r="E803" s="25">
        <v>0.9375</v>
      </c>
      <c r="F803" s="17">
        <v>3</v>
      </c>
      <c r="G803" t="s">
        <v>1</v>
      </c>
      <c r="H803" s="27">
        <v>2023</v>
      </c>
      <c r="I803" t="str">
        <f>VLOOKUP(A803,'Store Data'!$E:$F,2,0)</f>
        <v>Audi</v>
      </c>
      <c r="J803" t="str">
        <f>VLOOKUP(A803,'Store Data'!$A:$B,2,0)</f>
        <v>Orange County</v>
      </c>
    </row>
    <row r="804" spans="1:10" x14ac:dyDescent="0.2">
      <c r="A804" s="16" t="s">
        <v>21</v>
      </c>
      <c r="B804" s="16" t="s">
        <v>145</v>
      </c>
      <c r="C804" s="17">
        <v>6</v>
      </c>
      <c r="D804" s="17">
        <v>4</v>
      </c>
      <c r="E804" s="25">
        <v>0.66659999999999997</v>
      </c>
      <c r="F804" s="17">
        <v>1</v>
      </c>
      <c r="G804" t="s">
        <v>1</v>
      </c>
      <c r="H804" s="27">
        <v>2023</v>
      </c>
      <c r="I804" t="str">
        <f>VLOOKUP(A804,'Store Data'!$E:$F,2,0)</f>
        <v>Audi</v>
      </c>
      <c r="J804" t="str">
        <f>VLOOKUP(A804,'Store Data'!$A:$B,2,0)</f>
        <v>Orange County</v>
      </c>
    </row>
    <row r="805" spans="1:10" x14ac:dyDescent="0.2">
      <c r="A805" s="16" t="s">
        <v>21</v>
      </c>
      <c r="B805" s="16" t="s">
        <v>143</v>
      </c>
      <c r="C805" s="17">
        <v>20</v>
      </c>
      <c r="D805" s="17">
        <v>18</v>
      </c>
      <c r="E805" s="25">
        <v>0.9</v>
      </c>
      <c r="F805" s="17">
        <v>1</v>
      </c>
      <c r="G805" t="s">
        <v>1</v>
      </c>
      <c r="H805" s="27">
        <v>2023</v>
      </c>
      <c r="I805" t="str">
        <f>VLOOKUP(A805,'Store Data'!$E:$F,2,0)</f>
        <v>Audi</v>
      </c>
      <c r="J805" t="str">
        <f>VLOOKUP(A805,'Store Data'!$A:$B,2,0)</f>
        <v>Orange County</v>
      </c>
    </row>
    <row r="806" spans="1:10" x14ac:dyDescent="0.2">
      <c r="A806" s="16" t="s">
        <v>110</v>
      </c>
      <c r="B806" s="16" t="s">
        <v>144</v>
      </c>
      <c r="C806" s="17">
        <v>32</v>
      </c>
      <c r="D806" s="17">
        <v>28</v>
      </c>
      <c r="E806" s="25">
        <v>0.875</v>
      </c>
      <c r="F806" s="17">
        <v>10</v>
      </c>
      <c r="G806" t="s">
        <v>1</v>
      </c>
      <c r="H806" s="27">
        <v>2023</v>
      </c>
      <c r="I806" t="str">
        <f>VLOOKUP(A806,'Store Data'!$E:$F,2,0)</f>
        <v>Audi</v>
      </c>
      <c r="J806" t="str">
        <f>VLOOKUP(A806,'Store Data'!$A:$B,2,0)</f>
        <v>Northern CA</v>
      </c>
    </row>
    <row r="807" spans="1:10" x14ac:dyDescent="0.2">
      <c r="A807" s="16" t="s">
        <v>110</v>
      </c>
      <c r="B807" s="16" t="s">
        <v>145</v>
      </c>
      <c r="C807" s="17">
        <v>27</v>
      </c>
      <c r="D807" s="17">
        <v>24</v>
      </c>
      <c r="E807" s="25">
        <v>0.88880000000000003</v>
      </c>
      <c r="F807" s="17">
        <v>6</v>
      </c>
      <c r="G807" t="s">
        <v>1</v>
      </c>
      <c r="H807" s="27">
        <v>2023</v>
      </c>
      <c r="I807" t="str">
        <f>VLOOKUP(A807,'Store Data'!$E:$F,2,0)</f>
        <v>Audi</v>
      </c>
      <c r="J807" t="str">
        <f>VLOOKUP(A807,'Store Data'!$A:$B,2,0)</f>
        <v>Northern CA</v>
      </c>
    </row>
    <row r="808" spans="1:10" x14ac:dyDescent="0.2">
      <c r="A808" s="16" t="s">
        <v>110</v>
      </c>
      <c r="B808" s="16" t="s">
        <v>143</v>
      </c>
      <c r="C808" s="17">
        <v>50</v>
      </c>
      <c r="D808" s="17">
        <v>46</v>
      </c>
      <c r="E808" s="25">
        <v>0.92</v>
      </c>
      <c r="F808" s="17">
        <v>7</v>
      </c>
      <c r="G808" t="s">
        <v>1</v>
      </c>
      <c r="H808" s="27">
        <v>2023</v>
      </c>
      <c r="I808" t="str">
        <f>VLOOKUP(A808,'Store Data'!$E:$F,2,0)</f>
        <v>Audi</v>
      </c>
      <c r="J808" t="str">
        <f>VLOOKUP(A808,'Store Data'!$A:$B,2,0)</f>
        <v>Northern CA</v>
      </c>
    </row>
    <row r="809" spans="1:10" x14ac:dyDescent="0.2">
      <c r="A809" s="16" t="s">
        <v>22</v>
      </c>
      <c r="B809" s="16" t="s">
        <v>144</v>
      </c>
      <c r="C809" s="17">
        <v>71</v>
      </c>
      <c r="D809" s="17">
        <v>45</v>
      </c>
      <c r="E809" s="25">
        <v>0.63380000000000003</v>
      </c>
      <c r="F809" s="17">
        <v>9</v>
      </c>
      <c r="G809" t="s">
        <v>1</v>
      </c>
      <c r="H809" s="27">
        <v>2023</v>
      </c>
      <c r="I809" t="str">
        <f>VLOOKUP(A809,'Store Data'!$E:$F,2,0)</f>
        <v>BMW</v>
      </c>
      <c r="J809" t="str">
        <f>VLOOKUP(A809,'Store Data'!$A:$B,2,0)</f>
        <v>Arizona</v>
      </c>
    </row>
    <row r="810" spans="1:10" x14ac:dyDescent="0.2">
      <c r="A810" s="16" t="s">
        <v>22</v>
      </c>
      <c r="B810" s="16" t="s">
        <v>145</v>
      </c>
      <c r="C810" s="17">
        <v>59</v>
      </c>
      <c r="D810" s="17">
        <v>41</v>
      </c>
      <c r="E810" s="25">
        <v>0.69489999999999996</v>
      </c>
      <c r="F810" s="17">
        <v>3</v>
      </c>
      <c r="G810" t="s">
        <v>1</v>
      </c>
      <c r="H810" s="27">
        <v>2023</v>
      </c>
      <c r="I810" t="str">
        <f>VLOOKUP(A810,'Store Data'!$E:$F,2,0)</f>
        <v>BMW</v>
      </c>
      <c r="J810" t="str">
        <f>VLOOKUP(A810,'Store Data'!$A:$B,2,0)</f>
        <v>Arizona</v>
      </c>
    </row>
    <row r="811" spans="1:10" x14ac:dyDescent="0.2">
      <c r="A811" s="16" t="s">
        <v>22</v>
      </c>
      <c r="B811" s="16" t="s">
        <v>143</v>
      </c>
      <c r="C811" s="17">
        <v>89</v>
      </c>
      <c r="D811" s="17">
        <v>80</v>
      </c>
      <c r="E811" s="25">
        <v>0.89880000000000004</v>
      </c>
      <c r="F811" s="17">
        <v>6</v>
      </c>
      <c r="G811" t="s">
        <v>1</v>
      </c>
      <c r="H811" s="27">
        <v>2023</v>
      </c>
      <c r="I811" t="str">
        <f>VLOOKUP(A811,'Store Data'!$E:$F,2,0)</f>
        <v>BMW</v>
      </c>
      <c r="J811" t="str">
        <f>VLOOKUP(A811,'Store Data'!$A:$B,2,0)</f>
        <v>Arizona</v>
      </c>
    </row>
    <row r="812" spans="1:10" x14ac:dyDescent="0.2">
      <c r="A812" s="16" t="s">
        <v>23</v>
      </c>
      <c r="B812" s="16" t="s">
        <v>144</v>
      </c>
      <c r="C812" s="17">
        <v>48</v>
      </c>
      <c r="D812" s="17">
        <v>42</v>
      </c>
      <c r="E812" s="25">
        <v>0.875</v>
      </c>
      <c r="F812" s="17">
        <v>0</v>
      </c>
      <c r="G812" t="s">
        <v>1</v>
      </c>
      <c r="H812" s="27">
        <v>2023</v>
      </c>
      <c r="I812" t="str">
        <f>VLOOKUP(A812,'Store Data'!$E:$F,2,0)</f>
        <v>BMW</v>
      </c>
      <c r="J812" t="str">
        <f>VLOOKUP(A812,'Store Data'!$A:$B,2,0)</f>
        <v>Texas</v>
      </c>
    </row>
    <row r="813" spans="1:10" x14ac:dyDescent="0.2">
      <c r="A813" s="16" t="s">
        <v>23</v>
      </c>
      <c r="B813" s="16" t="s">
        <v>145</v>
      </c>
      <c r="C813" s="17">
        <v>39</v>
      </c>
      <c r="D813" s="17">
        <v>29</v>
      </c>
      <c r="E813" s="25">
        <v>0.74350000000000005</v>
      </c>
      <c r="F813" s="17">
        <v>0</v>
      </c>
      <c r="G813" t="s">
        <v>1</v>
      </c>
      <c r="H813" s="27">
        <v>2023</v>
      </c>
      <c r="I813" t="str">
        <f>VLOOKUP(A813,'Store Data'!$E:$F,2,0)</f>
        <v>BMW</v>
      </c>
      <c r="J813" t="str">
        <f>VLOOKUP(A813,'Store Data'!$A:$B,2,0)</f>
        <v>Texas</v>
      </c>
    </row>
    <row r="814" spans="1:10" x14ac:dyDescent="0.2">
      <c r="A814" s="16" t="s">
        <v>23</v>
      </c>
      <c r="B814" s="16" t="s">
        <v>143</v>
      </c>
      <c r="C814" s="17">
        <v>37</v>
      </c>
      <c r="D814" s="17">
        <v>37</v>
      </c>
      <c r="E814" s="25">
        <v>1</v>
      </c>
      <c r="F814" s="17">
        <v>0</v>
      </c>
      <c r="G814" t="s">
        <v>1</v>
      </c>
      <c r="H814" s="27">
        <v>2023</v>
      </c>
      <c r="I814" t="str">
        <f>VLOOKUP(A814,'Store Data'!$E:$F,2,0)</f>
        <v>BMW</v>
      </c>
      <c r="J814" t="str">
        <f>VLOOKUP(A814,'Store Data'!$A:$B,2,0)</f>
        <v>Texas</v>
      </c>
    </row>
    <row r="815" spans="1:10" x14ac:dyDescent="0.2">
      <c r="A815" s="16" t="s">
        <v>24</v>
      </c>
      <c r="B815" s="16" t="s">
        <v>144</v>
      </c>
      <c r="C815" s="17">
        <v>17</v>
      </c>
      <c r="D815" s="17">
        <v>15</v>
      </c>
      <c r="E815" s="25">
        <v>0.88229999999999997</v>
      </c>
      <c r="F815" s="17">
        <v>1</v>
      </c>
      <c r="G815" t="s">
        <v>1</v>
      </c>
      <c r="H815" s="27">
        <v>2023</v>
      </c>
      <c r="I815" t="str">
        <f>VLOOKUP(A815,'Store Data'!$E:$F,2,0)</f>
        <v>BMW</v>
      </c>
      <c r="J815" t="str">
        <f>VLOOKUP(A815,'Store Data'!$A:$B,2,0)</f>
        <v>Southern CA</v>
      </c>
    </row>
    <row r="816" spans="1:10" x14ac:dyDescent="0.2">
      <c r="A816" s="16" t="s">
        <v>24</v>
      </c>
      <c r="B816" s="16" t="s">
        <v>145</v>
      </c>
      <c r="C816" s="17">
        <v>11</v>
      </c>
      <c r="D816" s="17">
        <v>9</v>
      </c>
      <c r="E816" s="25">
        <v>0.81810000000000005</v>
      </c>
      <c r="F816" s="17">
        <v>0</v>
      </c>
      <c r="G816" t="s">
        <v>1</v>
      </c>
      <c r="H816" s="27">
        <v>2023</v>
      </c>
      <c r="I816" t="str">
        <f>VLOOKUP(A816,'Store Data'!$E:$F,2,0)</f>
        <v>BMW</v>
      </c>
      <c r="J816" t="str">
        <f>VLOOKUP(A816,'Store Data'!$A:$B,2,0)</f>
        <v>Southern CA</v>
      </c>
    </row>
    <row r="817" spans="1:10" x14ac:dyDescent="0.2">
      <c r="A817" s="16" t="s">
        <v>24</v>
      </c>
      <c r="B817" s="16" t="s">
        <v>143</v>
      </c>
      <c r="C817" s="17">
        <v>25</v>
      </c>
      <c r="D817" s="17">
        <v>22</v>
      </c>
      <c r="E817" s="25">
        <v>0.88</v>
      </c>
      <c r="F817" s="17">
        <v>3</v>
      </c>
      <c r="G817" t="s">
        <v>1</v>
      </c>
      <c r="H817" s="27">
        <v>2023</v>
      </c>
      <c r="I817" t="str">
        <f>VLOOKUP(A817,'Store Data'!$E:$F,2,0)</f>
        <v>BMW</v>
      </c>
      <c r="J817" t="str">
        <f>VLOOKUP(A817,'Store Data'!$A:$B,2,0)</f>
        <v>Southern CA</v>
      </c>
    </row>
    <row r="818" spans="1:10" x14ac:dyDescent="0.2">
      <c r="A818" s="16" t="s">
        <v>25</v>
      </c>
      <c r="B818" s="16" t="s">
        <v>144</v>
      </c>
      <c r="C818" s="17">
        <v>45</v>
      </c>
      <c r="D818" s="17">
        <v>35</v>
      </c>
      <c r="E818" s="25">
        <v>0.77769999999999995</v>
      </c>
      <c r="F818" s="17">
        <v>5</v>
      </c>
      <c r="G818" t="s">
        <v>1</v>
      </c>
      <c r="H818" s="27">
        <v>2023</v>
      </c>
      <c r="I818" t="str">
        <f>VLOOKUP(A818,'Store Data'!$E:$F,2,0)</f>
        <v>BMW</v>
      </c>
      <c r="J818" t="str">
        <f>VLOOKUP(A818,'Store Data'!$A:$B,2,0)</f>
        <v>Orange County</v>
      </c>
    </row>
    <row r="819" spans="1:10" x14ac:dyDescent="0.2">
      <c r="A819" s="16" t="s">
        <v>25</v>
      </c>
      <c r="B819" s="16" t="s">
        <v>145</v>
      </c>
      <c r="C819" s="17">
        <v>33</v>
      </c>
      <c r="D819" s="17">
        <v>24</v>
      </c>
      <c r="E819" s="25">
        <v>0.72719999999999996</v>
      </c>
      <c r="F819" s="17">
        <v>3</v>
      </c>
      <c r="G819" t="s">
        <v>1</v>
      </c>
      <c r="H819" s="27">
        <v>2023</v>
      </c>
      <c r="I819" t="str">
        <f>VLOOKUP(A819,'Store Data'!$E:$F,2,0)</f>
        <v>BMW</v>
      </c>
      <c r="J819" t="str">
        <f>VLOOKUP(A819,'Store Data'!$A:$B,2,0)</f>
        <v>Orange County</v>
      </c>
    </row>
    <row r="820" spans="1:10" x14ac:dyDescent="0.2">
      <c r="A820" s="16" t="s">
        <v>25</v>
      </c>
      <c r="B820" s="16" t="s">
        <v>143</v>
      </c>
      <c r="C820" s="17">
        <v>52</v>
      </c>
      <c r="D820" s="17">
        <v>43</v>
      </c>
      <c r="E820" s="25">
        <v>0.82689999999999997</v>
      </c>
      <c r="F820" s="17">
        <v>6</v>
      </c>
      <c r="G820" t="s">
        <v>1</v>
      </c>
      <c r="H820" s="27">
        <v>2023</v>
      </c>
      <c r="I820" t="str">
        <f>VLOOKUP(A820,'Store Data'!$E:$F,2,0)</f>
        <v>BMW</v>
      </c>
      <c r="J820" t="str">
        <f>VLOOKUP(A820,'Store Data'!$A:$B,2,0)</f>
        <v>Orange County</v>
      </c>
    </row>
    <row r="821" spans="1:10" x14ac:dyDescent="0.2">
      <c r="A821" s="16" t="s">
        <v>26</v>
      </c>
      <c r="B821" s="16" t="s">
        <v>144</v>
      </c>
      <c r="C821" s="17">
        <v>46</v>
      </c>
      <c r="D821" s="17">
        <v>35</v>
      </c>
      <c r="E821" s="25">
        <v>0.76080000000000003</v>
      </c>
      <c r="F821" s="17">
        <v>5</v>
      </c>
      <c r="G821" t="s">
        <v>1</v>
      </c>
      <c r="H821" s="27">
        <v>2023</v>
      </c>
      <c r="I821" t="str">
        <f>VLOOKUP(A821,'Store Data'!$E:$F,2,0)</f>
        <v>BMW</v>
      </c>
      <c r="J821" t="str">
        <f>VLOOKUP(A821,'Store Data'!$A:$B,2,0)</f>
        <v>Southern CA</v>
      </c>
    </row>
    <row r="822" spans="1:10" x14ac:dyDescent="0.2">
      <c r="A822" s="16" t="s">
        <v>26</v>
      </c>
      <c r="B822" s="16" t="s">
        <v>145</v>
      </c>
      <c r="C822" s="17">
        <v>40</v>
      </c>
      <c r="D822" s="17">
        <v>36</v>
      </c>
      <c r="E822" s="25">
        <v>0.9</v>
      </c>
      <c r="F822" s="17">
        <v>9</v>
      </c>
      <c r="G822" t="s">
        <v>1</v>
      </c>
      <c r="H822" s="27">
        <v>2023</v>
      </c>
      <c r="I822" t="str">
        <f>VLOOKUP(A822,'Store Data'!$E:$F,2,0)</f>
        <v>BMW</v>
      </c>
      <c r="J822" t="str">
        <f>VLOOKUP(A822,'Store Data'!$A:$B,2,0)</f>
        <v>Southern CA</v>
      </c>
    </row>
    <row r="823" spans="1:10" x14ac:dyDescent="0.2">
      <c r="A823" s="16" t="s">
        <v>26</v>
      </c>
      <c r="B823" s="16" t="s">
        <v>143</v>
      </c>
      <c r="C823" s="17">
        <v>73</v>
      </c>
      <c r="D823" s="17">
        <v>65</v>
      </c>
      <c r="E823" s="25">
        <v>0.89039999999999997</v>
      </c>
      <c r="F823" s="17">
        <v>11</v>
      </c>
      <c r="G823" t="s">
        <v>1</v>
      </c>
      <c r="H823" s="27">
        <v>2023</v>
      </c>
      <c r="I823" t="str">
        <f>VLOOKUP(A823,'Store Data'!$E:$F,2,0)</f>
        <v>BMW</v>
      </c>
      <c r="J823" t="str">
        <f>VLOOKUP(A823,'Store Data'!$A:$B,2,0)</f>
        <v>Southern CA</v>
      </c>
    </row>
    <row r="824" spans="1:10" x14ac:dyDescent="0.2">
      <c r="A824" s="16" t="s">
        <v>123</v>
      </c>
      <c r="B824" s="16" t="s">
        <v>144</v>
      </c>
      <c r="C824" s="17">
        <v>9</v>
      </c>
      <c r="D824" s="17">
        <v>5</v>
      </c>
      <c r="E824" s="25">
        <v>0.55549999999999999</v>
      </c>
      <c r="F824" s="17">
        <v>0</v>
      </c>
      <c r="G824" t="s">
        <v>1</v>
      </c>
      <c r="H824" s="27">
        <v>2023</v>
      </c>
      <c r="I824" t="str">
        <f>VLOOKUP(A824,'Store Data'!$E:$F,2,0)</f>
        <v>Acura</v>
      </c>
      <c r="J824" t="str">
        <f>VLOOKUP(A824,'Store Data'!$A:$B,2,0)</f>
        <v>Northern CA</v>
      </c>
    </row>
    <row r="825" spans="1:10" x14ac:dyDescent="0.2">
      <c r="A825" s="16" t="s">
        <v>123</v>
      </c>
      <c r="B825" s="16" t="s">
        <v>145</v>
      </c>
      <c r="C825" s="17">
        <v>3</v>
      </c>
      <c r="D825" s="17">
        <v>1</v>
      </c>
      <c r="E825" s="25">
        <v>0.33329999999999999</v>
      </c>
      <c r="F825" s="17">
        <v>0</v>
      </c>
      <c r="G825" t="s">
        <v>1</v>
      </c>
      <c r="H825" s="27">
        <v>2023</v>
      </c>
      <c r="I825" t="str">
        <f>VLOOKUP(A825,'Store Data'!$E:$F,2,0)</f>
        <v>Acura</v>
      </c>
      <c r="J825" t="str">
        <f>VLOOKUP(A825,'Store Data'!$A:$B,2,0)</f>
        <v>Northern CA</v>
      </c>
    </row>
    <row r="826" spans="1:10" x14ac:dyDescent="0.2">
      <c r="A826" s="16" t="s">
        <v>123</v>
      </c>
      <c r="B826" s="16" t="s">
        <v>143</v>
      </c>
      <c r="C826" s="17">
        <v>14</v>
      </c>
      <c r="D826" s="17">
        <v>12</v>
      </c>
      <c r="E826" s="25">
        <v>0.85709999999999997</v>
      </c>
      <c r="F826" s="17">
        <v>0</v>
      </c>
      <c r="G826" t="s">
        <v>1</v>
      </c>
      <c r="H826" s="27">
        <v>2023</v>
      </c>
      <c r="I826" t="str">
        <f>VLOOKUP(A826,'Store Data'!$E:$F,2,0)</f>
        <v>Acura</v>
      </c>
      <c r="J826" t="str">
        <f>VLOOKUP(A826,'Store Data'!$A:$B,2,0)</f>
        <v>Northern CA</v>
      </c>
    </row>
    <row r="827" spans="1:10" x14ac:dyDescent="0.2">
      <c r="A827" s="16" t="s">
        <v>27</v>
      </c>
      <c r="B827" s="16" t="s">
        <v>144</v>
      </c>
      <c r="C827" s="17">
        <v>93</v>
      </c>
      <c r="D827" s="17">
        <v>71</v>
      </c>
      <c r="E827" s="25">
        <v>0.76339999999999997</v>
      </c>
      <c r="F827" s="17">
        <v>12</v>
      </c>
      <c r="G827" t="s">
        <v>1</v>
      </c>
      <c r="H827" s="27">
        <v>2023</v>
      </c>
      <c r="I827" t="str">
        <f>VLOOKUP(A827,'Store Data'!$E:$F,2,0)</f>
        <v>Honda</v>
      </c>
      <c r="J827" t="str">
        <f>VLOOKUP(A827,'Store Data'!$A:$B,2,0)</f>
        <v>Northern CA</v>
      </c>
    </row>
    <row r="828" spans="1:10" x14ac:dyDescent="0.2">
      <c r="A828" s="16" t="s">
        <v>27</v>
      </c>
      <c r="B828" s="16" t="s">
        <v>145</v>
      </c>
      <c r="C828" s="17">
        <v>22</v>
      </c>
      <c r="D828" s="17">
        <v>18</v>
      </c>
      <c r="E828" s="25">
        <v>0.81810000000000005</v>
      </c>
      <c r="F828" s="17">
        <v>4</v>
      </c>
      <c r="G828" t="s">
        <v>1</v>
      </c>
      <c r="H828" s="27">
        <v>2023</v>
      </c>
      <c r="I828" t="str">
        <f>VLOOKUP(A828,'Store Data'!$E:$F,2,0)</f>
        <v>Honda</v>
      </c>
      <c r="J828" t="str">
        <f>VLOOKUP(A828,'Store Data'!$A:$B,2,0)</f>
        <v>Northern CA</v>
      </c>
    </row>
    <row r="829" spans="1:10" x14ac:dyDescent="0.2">
      <c r="A829" s="16" t="s">
        <v>27</v>
      </c>
      <c r="B829" s="16" t="s">
        <v>143</v>
      </c>
      <c r="C829" s="17">
        <v>111</v>
      </c>
      <c r="D829" s="17">
        <v>102</v>
      </c>
      <c r="E829" s="25">
        <v>0.91890000000000005</v>
      </c>
      <c r="F829" s="17">
        <v>21</v>
      </c>
      <c r="G829" t="s">
        <v>1</v>
      </c>
      <c r="H829" s="27">
        <v>2023</v>
      </c>
      <c r="I829" t="str">
        <f>VLOOKUP(A829,'Store Data'!$E:$F,2,0)</f>
        <v>Honda</v>
      </c>
      <c r="J829" t="str">
        <f>VLOOKUP(A829,'Store Data'!$A:$B,2,0)</f>
        <v>Northern CA</v>
      </c>
    </row>
    <row r="830" spans="1:10" x14ac:dyDescent="0.2">
      <c r="A830" s="16" t="s">
        <v>28</v>
      </c>
      <c r="B830" s="16" t="s">
        <v>144</v>
      </c>
      <c r="C830" s="17">
        <v>83</v>
      </c>
      <c r="D830" s="17">
        <v>41</v>
      </c>
      <c r="E830" s="25">
        <v>0.49390000000000001</v>
      </c>
      <c r="F830" s="17">
        <v>2</v>
      </c>
      <c r="G830" t="s">
        <v>1</v>
      </c>
      <c r="H830" s="27">
        <v>2023</v>
      </c>
      <c r="I830" t="str">
        <f>VLOOKUP(A830,'Store Data'!$E:$F,2,0)</f>
        <v>BMW</v>
      </c>
      <c r="J830" t="str">
        <f>VLOOKUP(A830,'Store Data'!$A:$B,2,0)</f>
        <v>Orange County</v>
      </c>
    </row>
    <row r="831" spans="1:10" x14ac:dyDescent="0.2">
      <c r="A831" s="16" t="s">
        <v>28</v>
      </c>
      <c r="B831" s="16" t="s">
        <v>145</v>
      </c>
      <c r="C831" s="17">
        <v>31</v>
      </c>
      <c r="D831" s="17">
        <v>16</v>
      </c>
      <c r="E831" s="25">
        <v>0.5161</v>
      </c>
      <c r="F831" s="17">
        <v>1</v>
      </c>
      <c r="G831" t="s">
        <v>1</v>
      </c>
      <c r="H831" s="27">
        <v>2023</v>
      </c>
      <c r="I831" t="str">
        <f>VLOOKUP(A831,'Store Data'!$E:$F,2,0)</f>
        <v>BMW</v>
      </c>
      <c r="J831" t="str">
        <f>VLOOKUP(A831,'Store Data'!$A:$B,2,0)</f>
        <v>Orange County</v>
      </c>
    </row>
    <row r="832" spans="1:10" x14ac:dyDescent="0.2">
      <c r="A832" s="16" t="s">
        <v>28</v>
      </c>
      <c r="B832" s="16" t="s">
        <v>143</v>
      </c>
      <c r="C832" s="17">
        <v>50</v>
      </c>
      <c r="D832" s="17">
        <v>38</v>
      </c>
      <c r="E832" s="25">
        <v>0.76</v>
      </c>
      <c r="F832" s="17">
        <v>7</v>
      </c>
      <c r="G832" t="s">
        <v>1</v>
      </c>
      <c r="H832" s="27">
        <v>2023</v>
      </c>
      <c r="I832" t="str">
        <f>VLOOKUP(A832,'Store Data'!$E:$F,2,0)</f>
        <v>BMW</v>
      </c>
      <c r="J832" t="str">
        <f>VLOOKUP(A832,'Store Data'!$A:$B,2,0)</f>
        <v>Orange County</v>
      </c>
    </row>
    <row r="833" spans="1:10" x14ac:dyDescent="0.2">
      <c r="A833" s="16" t="s">
        <v>29</v>
      </c>
      <c r="B833" s="16" t="s">
        <v>144</v>
      </c>
      <c r="C833" s="17">
        <v>10</v>
      </c>
      <c r="D833" s="17">
        <v>6</v>
      </c>
      <c r="E833" s="25">
        <v>0.6</v>
      </c>
      <c r="F833" s="17">
        <v>1</v>
      </c>
      <c r="G833" t="s">
        <v>1</v>
      </c>
      <c r="H833" s="27">
        <v>2023</v>
      </c>
      <c r="I833" t="str">
        <f>VLOOKUP(A833,'Store Data'!$E:$F,2,0)</f>
        <v>MINI</v>
      </c>
      <c r="J833" t="str">
        <f>VLOOKUP(A833,'Store Data'!$A:$B,2,0)</f>
        <v>Orange County</v>
      </c>
    </row>
    <row r="834" spans="1:10" x14ac:dyDescent="0.2">
      <c r="A834" s="16" t="s">
        <v>29</v>
      </c>
      <c r="B834" s="16" t="s">
        <v>145</v>
      </c>
      <c r="C834" s="17">
        <v>4</v>
      </c>
      <c r="D834" s="17">
        <v>3</v>
      </c>
      <c r="E834" s="25">
        <v>0.75</v>
      </c>
      <c r="F834" s="17">
        <v>1</v>
      </c>
      <c r="G834" t="s">
        <v>1</v>
      </c>
      <c r="H834" s="27">
        <v>2023</v>
      </c>
      <c r="I834" t="str">
        <f>VLOOKUP(A834,'Store Data'!$E:$F,2,0)</f>
        <v>MINI</v>
      </c>
      <c r="J834" t="str">
        <f>VLOOKUP(A834,'Store Data'!$A:$B,2,0)</f>
        <v>Orange County</v>
      </c>
    </row>
    <row r="835" spans="1:10" x14ac:dyDescent="0.2">
      <c r="A835" s="16" t="s">
        <v>29</v>
      </c>
      <c r="B835" s="16" t="s">
        <v>143</v>
      </c>
      <c r="C835" s="17">
        <v>15</v>
      </c>
      <c r="D835" s="17">
        <v>15</v>
      </c>
      <c r="E835" s="25">
        <v>1</v>
      </c>
      <c r="F835" s="17">
        <v>0</v>
      </c>
      <c r="G835" t="s">
        <v>1</v>
      </c>
      <c r="H835" s="27">
        <v>2023</v>
      </c>
      <c r="I835" t="str">
        <f>VLOOKUP(A835,'Store Data'!$E:$F,2,0)</f>
        <v>MINI</v>
      </c>
      <c r="J835" t="str">
        <f>VLOOKUP(A835,'Store Data'!$A:$B,2,0)</f>
        <v>Orange County</v>
      </c>
    </row>
    <row r="836" spans="1:10" x14ac:dyDescent="0.2">
      <c r="A836" s="16" t="s">
        <v>30</v>
      </c>
      <c r="B836" s="16" t="s">
        <v>144</v>
      </c>
      <c r="C836" s="17">
        <v>16</v>
      </c>
      <c r="D836" s="17">
        <v>11</v>
      </c>
      <c r="E836" s="25">
        <v>0.6875</v>
      </c>
      <c r="F836" s="17">
        <v>2</v>
      </c>
      <c r="G836" t="s">
        <v>1</v>
      </c>
      <c r="H836" s="27">
        <v>2023</v>
      </c>
      <c r="I836" t="str">
        <f>VLOOKUP(A836,'Store Data'!$E:$F,2,0)</f>
        <v>Genesis</v>
      </c>
      <c r="J836" t="str">
        <f>VLOOKUP(A836,'Store Data'!$A:$B,2,0)</f>
        <v>Texas</v>
      </c>
    </row>
    <row r="837" spans="1:10" x14ac:dyDescent="0.2">
      <c r="A837" s="16" t="s">
        <v>30</v>
      </c>
      <c r="B837" s="16" t="s">
        <v>145</v>
      </c>
      <c r="C837" s="17">
        <v>2</v>
      </c>
      <c r="D837" s="17">
        <v>2</v>
      </c>
      <c r="E837" s="25">
        <v>1</v>
      </c>
      <c r="F837" s="17">
        <v>0</v>
      </c>
      <c r="G837" t="s">
        <v>1</v>
      </c>
      <c r="H837" s="27">
        <v>2023</v>
      </c>
      <c r="I837" t="str">
        <f>VLOOKUP(A837,'Store Data'!$E:$F,2,0)</f>
        <v>Genesis</v>
      </c>
      <c r="J837" t="str">
        <f>VLOOKUP(A837,'Store Data'!$A:$B,2,0)</f>
        <v>Texas</v>
      </c>
    </row>
    <row r="838" spans="1:10" x14ac:dyDescent="0.2">
      <c r="A838" s="16" t="s">
        <v>30</v>
      </c>
      <c r="B838" s="16" t="s">
        <v>143</v>
      </c>
      <c r="C838" s="17">
        <v>9</v>
      </c>
      <c r="D838" s="17">
        <v>8</v>
      </c>
      <c r="E838" s="25">
        <v>0.88880000000000003</v>
      </c>
      <c r="F838" s="17">
        <v>0</v>
      </c>
      <c r="G838" t="s">
        <v>1</v>
      </c>
      <c r="H838" s="27">
        <v>2023</v>
      </c>
      <c r="I838" t="str">
        <f>VLOOKUP(A838,'Store Data'!$E:$F,2,0)</f>
        <v>Genesis</v>
      </c>
      <c r="J838" t="str">
        <f>VLOOKUP(A838,'Store Data'!$A:$B,2,0)</f>
        <v>Texas</v>
      </c>
    </row>
    <row r="839" spans="1:10" x14ac:dyDescent="0.2">
      <c r="A839" s="16" t="s">
        <v>31</v>
      </c>
      <c r="B839" s="16" t="s">
        <v>144</v>
      </c>
      <c r="C839" s="17">
        <v>69</v>
      </c>
      <c r="D839" s="17">
        <v>35</v>
      </c>
      <c r="E839" s="25">
        <v>0.50719999999999998</v>
      </c>
      <c r="F839" s="17">
        <v>5</v>
      </c>
      <c r="G839" t="s">
        <v>1</v>
      </c>
      <c r="H839" s="27">
        <v>2023</v>
      </c>
      <c r="I839" t="str">
        <f>VLOOKUP(A839,'Store Data'!$E:$F,2,0)</f>
        <v>Honda</v>
      </c>
      <c r="J839" t="str">
        <f>VLOOKUP(A839,'Store Data'!$A:$B,2,0)</f>
        <v>Texas</v>
      </c>
    </row>
    <row r="840" spans="1:10" x14ac:dyDescent="0.2">
      <c r="A840" s="16" t="s">
        <v>31</v>
      </c>
      <c r="B840" s="16" t="s">
        <v>145</v>
      </c>
      <c r="C840" s="17">
        <v>39</v>
      </c>
      <c r="D840" s="17">
        <v>19</v>
      </c>
      <c r="E840" s="25">
        <v>0.48709999999999998</v>
      </c>
      <c r="F840" s="17">
        <v>4</v>
      </c>
      <c r="G840" t="s">
        <v>1</v>
      </c>
      <c r="H840" s="27">
        <v>2023</v>
      </c>
      <c r="I840" t="str">
        <f>VLOOKUP(A840,'Store Data'!$E:$F,2,0)</f>
        <v>Honda</v>
      </c>
      <c r="J840" t="str">
        <f>VLOOKUP(A840,'Store Data'!$A:$B,2,0)</f>
        <v>Texas</v>
      </c>
    </row>
    <row r="841" spans="1:10" x14ac:dyDescent="0.2">
      <c r="A841" s="16" t="s">
        <v>31</v>
      </c>
      <c r="B841" s="16" t="s">
        <v>143</v>
      </c>
      <c r="C841" s="17">
        <v>61</v>
      </c>
      <c r="D841" s="17">
        <v>56</v>
      </c>
      <c r="E841" s="25">
        <v>0.91800000000000004</v>
      </c>
      <c r="F841" s="17">
        <v>13</v>
      </c>
      <c r="G841" t="s">
        <v>1</v>
      </c>
      <c r="H841" s="27">
        <v>2023</v>
      </c>
      <c r="I841" t="str">
        <f>VLOOKUP(A841,'Store Data'!$E:$F,2,0)</f>
        <v>Honda</v>
      </c>
      <c r="J841" t="str">
        <f>VLOOKUP(A841,'Store Data'!$A:$B,2,0)</f>
        <v>Texas</v>
      </c>
    </row>
    <row r="842" spans="1:10" x14ac:dyDescent="0.2">
      <c r="A842" s="16" t="s">
        <v>32</v>
      </c>
      <c r="B842" s="16" t="s">
        <v>144</v>
      </c>
      <c r="C842" s="17">
        <v>46</v>
      </c>
      <c r="D842" s="17">
        <v>37</v>
      </c>
      <c r="E842" s="25">
        <v>0.80430000000000001</v>
      </c>
      <c r="F842" s="17">
        <v>3</v>
      </c>
      <c r="G842" t="s">
        <v>1</v>
      </c>
      <c r="H842" s="27">
        <v>2023</v>
      </c>
      <c r="I842" t="str">
        <f>VLOOKUP(A842,'Store Data'!$E:$F,2,0)</f>
        <v>Honda</v>
      </c>
      <c r="J842" t="str">
        <f>VLOOKUP(A842,'Store Data'!$A:$B,2,0)</f>
        <v>Northern CA</v>
      </c>
    </row>
    <row r="843" spans="1:10" x14ac:dyDescent="0.2">
      <c r="A843" s="16" t="s">
        <v>32</v>
      </c>
      <c r="B843" s="16" t="s">
        <v>145</v>
      </c>
      <c r="C843" s="17">
        <v>11</v>
      </c>
      <c r="D843" s="17">
        <v>8</v>
      </c>
      <c r="E843" s="25">
        <v>0.72719999999999996</v>
      </c>
      <c r="F843" s="17">
        <v>1</v>
      </c>
      <c r="G843" t="s">
        <v>1</v>
      </c>
      <c r="H843" s="27">
        <v>2023</v>
      </c>
      <c r="I843" t="str">
        <f>VLOOKUP(A843,'Store Data'!$E:$F,2,0)</f>
        <v>Honda</v>
      </c>
      <c r="J843" t="str">
        <f>VLOOKUP(A843,'Store Data'!$A:$B,2,0)</f>
        <v>Northern CA</v>
      </c>
    </row>
    <row r="844" spans="1:10" x14ac:dyDescent="0.2">
      <c r="A844" s="16" t="s">
        <v>32</v>
      </c>
      <c r="B844" s="16" t="s">
        <v>143</v>
      </c>
      <c r="C844" s="17">
        <v>34</v>
      </c>
      <c r="D844" s="17">
        <v>29</v>
      </c>
      <c r="E844" s="25">
        <v>0.85289999999999999</v>
      </c>
      <c r="F844" s="17">
        <v>0</v>
      </c>
      <c r="G844" t="s">
        <v>1</v>
      </c>
      <c r="H844" s="27">
        <v>2023</v>
      </c>
      <c r="I844" t="str">
        <f>VLOOKUP(A844,'Store Data'!$E:$F,2,0)</f>
        <v>Honda</v>
      </c>
      <c r="J844" t="str">
        <f>VLOOKUP(A844,'Store Data'!$A:$B,2,0)</f>
        <v>Northern CA</v>
      </c>
    </row>
    <row r="845" spans="1:10" x14ac:dyDescent="0.2">
      <c r="A845" s="16" t="s">
        <v>33</v>
      </c>
      <c r="B845" s="16" t="s">
        <v>144</v>
      </c>
      <c r="C845" s="17">
        <v>32</v>
      </c>
      <c r="D845" s="17">
        <v>23</v>
      </c>
      <c r="E845" s="25">
        <v>0.71870000000000001</v>
      </c>
      <c r="F845" s="17">
        <v>1</v>
      </c>
      <c r="G845" t="s">
        <v>1</v>
      </c>
      <c r="H845" s="27">
        <v>2023</v>
      </c>
      <c r="I845" t="str">
        <f>VLOOKUP(A845,'Store Data'!$E:$F,2,0)</f>
        <v>Honda</v>
      </c>
      <c r="J845" t="str">
        <f>VLOOKUP(A845,'Store Data'!$A:$B,2,0)</f>
        <v>Southern CA</v>
      </c>
    </row>
    <row r="846" spans="1:10" x14ac:dyDescent="0.2">
      <c r="A846" s="16" t="s">
        <v>33</v>
      </c>
      <c r="B846" s="16" t="s">
        <v>145</v>
      </c>
      <c r="C846" s="17">
        <v>5</v>
      </c>
      <c r="D846" s="17">
        <v>3</v>
      </c>
      <c r="E846" s="25">
        <v>0.6</v>
      </c>
      <c r="F846" s="17">
        <v>0</v>
      </c>
      <c r="G846" t="s">
        <v>1</v>
      </c>
      <c r="H846" s="27">
        <v>2023</v>
      </c>
      <c r="I846" t="str">
        <f>VLOOKUP(A846,'Store Data'!$E:$F,2,0)</f>
        <v>Honda</v>
      </c>
      <c r="J846" t="str">
        <f>VLOOKUP(A846,'Store Data'!$A:$B,2,0)</f>
        <v>Southern CA</v>
      </c>
    </row>
    <row r="847" spans="1:10" x14ac:dyDescent="0.2">
      <c r="A847" s="16" t="s">
        <v>33</v>
      </c>
      <c r="B847" s="16" t="s">
        <v>143</v>
      </c>
      <c r="C847" s="17">
        <v>22</v>
      </c>
      <c r="D847" s="17">
        <v>15</v>
      </c>
      <c r="E847" s="25">
        <v>0.68179999999999996</v>
      </c>
      <c r="F847" s="17">
        <v>1</v>
      </c>
      <c r="G847" t="s">
        <v>1</v>
      </c>
      <c r="H847" s="27">
        <v>2023</v>
      </c>
      <c r="I847" t="str">
        <f>VLOOKUP(A847,'Store Data'!$E:$F,2,0)</f>
        <v>Honda</v>
      </c>
      <c r="J847" t="str">
        <f>VLOOKUP(A847,'Store Data'!$A:$B,2,0)</f>
        <v>Southern CA</v>
      </c>
    </row>
    <row r="848" spans="1:10" x14ac:dyDescent="0.2">
      <c r="A848" s="16" t="s">
        <v>34</v>
      </c>
      <c r="B848" s="16" t="s">
        <v>144</v>
      </c>
      <c r="C848" s="17">
        <v>12</v>
      </c>
      <c r="D848" s="17">
        <v>2</v>
      </c>
      <c r="E848" s="25">
        <v>0.1666</v>
      </c>
      <c r="F848" s="17">
        <v>0</v>
      </c>
      <c r="G848" t="s">
        <v>1</v>
      </c>
      <c r="H848" s="27">
        <v>2023</v>
      </c>
      <c r="I848" t="str">
        <f>VLOOKUP(A848,'Store Data'!$E:$F,2,0)</f>
        <v>Hyundai</v>
      </c>
      <c r="J848" t="str">
        <f>VLOOKUP(A848,'Store Data'!$A:$B,2,0)</f>
        <v>Texas</v>
      </c>
    </row>
    <row r="849" spans="1:10" x14ac:dyDescent="0.2">
      <c r="A849" s="16" t="s">
        <v>34</v>
      </c>
      <c r="B849" s="16" t="s">
        <v>145</v>
      </c>
      <c r="C849" s="17">
        <v>16</v>
      </c>
      <c r="D849" s="17">
        <v>4</v>
      </c>
      <c r="E849" s="25">
        <v>0.25</v>
      </c>
      <c r="F849" s="17">
        <v>1</v>
      </c>
      <c r="G849" t="s">
        <v>1</v>
      </c>
      <c r="H849" s="27">
        <v>2023</v>
      </c>
      <c r="I849" t="str">
        <f>VLOOKUP(A849,'Store Data'!$E:$F,2,0)</f>
        <v>Hyundai</v>
      </c>
      <c r="J849" t="str">
        <f>VLOOKUP(A849,'Store Data'!$A:$B,2,0)</f>
        <v>Texas</v>
      </c>
    </row>
    <row r="850" spans="1:10" x14ac:dyDescent="0.2">
      <c r="A850" s="16" t="s">
        <v>34</v>
      </c>
      <c r="B850" s="16" t="s">
        <v>143</v>
      </c>
      <c r="C850" s="17">
        <v>16</v>
      </c>
      <c r="D850" s="17">
        <v>12</v>
      </c>
      <c r="E850" s="25">
        <v>0.75</v>
      </c>
      <c r="F850" s="17">
        <v>1</v>
      </c>
      <c r="G850" t="s">
        <v>1</v>
      </c>
      <c r="H850" s="27">
        <v>2023</v>
      </c>
      <c r="I850" t="str">
        <f>VLOOKUP(A850,'Store Data'!$E:$F,2,0)</f>
        <v>Hyundai</v>
      </c>
      <c r="J850" t="str">
        <f>VLOOKUP(A850,'Store Data'!$A:$B,2,0)</f>
        <v>Texas</v>
      </c>
    </row>
    <row r="851" spans="1:10" x14ac:dyDescent="0.2">
      <c r="A851" s="16" t="s">
        <v>35</v>
      </c>
      <c r="B851" s="16" t="s">
        <v>144</v>
      </c>
      <c r="C851" s="17">
        <v>14</v>
      </c>
      <c r="D851" s="17">
        <v>10</v>
      </c>
      <c r="E851" s="25">
        <v>0.71419999999999995</v>
      </c>
      <c r="F851" s="17">
        <v>3</v>
      </c>
      <c r="G851" t="s">
        <v>1</v>
      </c>
      <c r="H851" s="27">
        <v>2023</v>
      </c>
      <c r="I851" t="str">
        <f>VLOOKUP(A851,'Store Data'!$E:$F,2,0)</f>
        <v>Acura</v>
      </c>
      <c r="J851" t="str">
        <f>VLOOKUP(A851,'Store Data'!$A:$B,2,0)</f>
        <v>Southern CA</v>
      </c>
    </row>
    <row r="852" spans="1:10" x14ac:dyDescent="0.2">
      <c r="A852" s="16" t="s">
        <v>35</v>
      </c>
      <c r="B852" s="16" t="s">
        <v>145</v>
      </c>
      <c r="C852" s="17">
        <v>5</v>
      </c>
      <c r="D852" s="17">
        <v>4</v>
      </c>
      <c r="E852" s="25">
        <v>0.8</v>
      </c>
      <c r="F852" s="17">
        <v>0</v>
      </c>
      <c r="G852" t="s">
        <v>1</v>
      </c>
      <c r="H852" s="27">
        <v>2023</v>
      </c>
      <c r="I852" t="str">
        <f>VLOOKUP(A852,'Store Data'!$E:$F,2,0)</f>
        <v>Acura</v>
      </c>
      <c r="J852" t="str">
        <f>VLOOKUP(A852,'Store Data'!$A:$B,2,0)</f>
        <v>Southern CA</v>
      </c>
    </row>
    <row r="853" spans="1:10" x14ac:dyDescent="0.2">
      <c r="A853" s="16" t="s">
        <v>35</v>
      </c>
      <c r="B853" s="16" t="s">
        <v>143</v>
      </c>
      <c r="C853" s="17">
        <v>20</v>
      </c>
      <c r="D853" s="17">
        <v>17</v>
      </c>
      <c r="E853" s="25">
        <v>0.85</v>
      </c>
      <c r="F853" s="17">
        <v>0</v>
      </c>
      <c r="G853" t="s">
        <v>1</v>
      </c>
      <c r="H853" s="27">
        <v>2023</v>
      </c>
      <c r="I853" t="str">
        <f>VLOOKUP(A853,'Store Data'!$E:$F,2,0)</f>
        <v>Acura</v>
      </c>
      <c r="J853" t="str">
        <f>VLOOKUP(A853,'Store Data'!$A:$B,2,0)</f>
        <v>Southern CA</v>
      </c>
    </row>
    <row r="854" spans="1:10" x14ac:dyDescent="0.2">
      <c r="A854" s="16" t="s">
        <v>36</v>
      </c>
      <c r="B854" s="16" t="s">
        <v>144</v>
      </c>
      <c r="C854" s="17">
        <v>28</v>
      </c>
      <c r="D854" s="17">
        <v>20</v>
      </c>
      <c r="E854" s="25">
        <v>0.71419999999999995</v>
      </c>
      <c r="F854" s="17">
        <v>4</v>
      </c>
      <c r="G854" t="s">
        <v>1</v>
      </c>
      <c r="H854" s="27">
        <v>2023</v>
      </c>
      <c r="I854" t="str">
        <f>VLOOKUP(A854,'Store Data'!$E:$F,2,0)</f>
        <v>Toyota</v>
      </c>
      <c r="J854" t="str">
        <f>VLOOKUP(A854,'Store Data'!$A:$B,2,0)</f>
        <v>Southern CA</v>
      </c>
    </row>
    <row r="855" spans="1:10" x14ac:dyDescent="0.2">
      <c r="A855" s="16" t="s">
        <v>36</v>
      </c>
      <c r="B855" s="16" t="s">
        <v>145</v>
      </c>
      <c r="C855" s="17">
        <v>16</v>
      </c>
      <c r="D855" s="17">
        <v>14</v>
      </c>
      <c r="E855" s="25">
        <v>0.875</v>
      </c>
      <c r="F855" s="17">
        <v>1</v>
      </c>
      <c r="G855" t="s">
        <v>1</v>
      </c>
      <c r="H855" s="27">
        <v>2023</v>
      </c>
      <c r="I855" t="str">
        <f>VLOOKUP(A855,'Store Data'!$E:$F,2,0)</f>
        <v>Toyota</v>
      </c>
      <c r="J855" t="str">
        <f>VLOOKUP(A855,'Store Data'!$A:$B,2,0)</f>
        <v>Southern CA</v>
      </c>
    </row>
    <row r="856" spans="1:10" x14ac:dyDescent="0.2">
      <c r="A856" s="16" t="s">
        <v>36</v>
      </c>
      <c r="B856" s="16" t="s">
        <v>143</v>
      </c>
      <c r="C856" s="17">
        <v>61</v>
      </c>
      <c r="D856" s="17">
        <v>55</v>
      </c>
      <c r="E856" s="25">
        <v>0.90159999999999996</v>
      </c>
      <c r="F856" s="17">
        <v>10</v>
      </c>
      <c r="G856" t="s">
        <v>1</v>
      </c>
      <c r="H856" s="27">
        <v>2023</v>
      </c>
      <c r="I856" t="str">
        <f>VLOOKUP(A856,'Store Data'!$E:$F,2,0)</f>
        <v>Toyota</v>
      </c>
      <c r="J856" t="str">
        <f>VLOOKUP(A856,'Store Data'!$A:$B,2,0)</f>
        <v>Southern CA</v>
      </c>
    </row>
    <row r="857" spans="1:10" x14ac:dyDescent="0.2">
      <c r="A857" s="16" t="s">
        <v>113</v>
      </c>
      <c r="B857" s="16" t="s">
        <v>144</v>
      </c>
      <c r="C857" s="17">
        <v>8</v>
      </c>
      <c r="D857" s="17">
        <v>6</v>
      </c>
      <c r="E857" s="25">
        <v>0.75</v>
      </c>
      <c r="F857" s="17">
        <v>2</v>
      </c>
      <c r="G857" t="s">
        <v>1</v>
      </c>
      <c r="H857" s="27">
        <v>2023</v>
      </c>
      <c r="I857" t="str">
        <f>VLOOKUP(A857,'Store Data'!$E:$F,2,0)</f>
        <v>Land Rover</v>
      </c>
      <c r="J857" t="str">
        <f>VLOOKUP(A857,'Store Data'!$A:$B,2,0)</f>
        <v>Arizona</v>
      </c>
    </row>
    <row r="858" spans="1:10" x14ac:dyDescent="0.2">
      <c r="A858" s="16" t="s">
        <v>113</v>
      </c>
      <c r="B858" s="16" t="s">
        <v>145</v>
      </c>
      <c r="C858" s="17">
        <v>9</v>
      </c>
      <c r="D858" s="17">
        <v>8</v>
      </c>
      <c r="E858" s="25">
        <v>0.88880000000000003</v>
      </c>
      <c r="F858" s="17">
        <v>1</v>
      </c>
      <c r="G858" t="s">
        <v>1</v>
      </c>
      <c r="H858" s="27">
        <v>2023</v>
      </c>
      <c r="I858" t="str">
        <f>VLOOKUP(A858,'Store Data'!$E:$F,2,0)</f>
        <v>Land Rover</v>
      </c>
      <c r="J858" t="str">
        <f>VLOOKUP(A858,'Store Data'!$A:$B,2,0)</f>
        <v>Arizona</v>
      </c>
    </row>
    <row r="859" spans="1:10" x14ac:dyDescent="0.2">
      <c r="A859" s="16" t="s">
        <v>113</v>
      </c>
      <c r="B859" s="16" t="s">
        <v>143</v>
      </c>
      <c r="C859" s="17">
        <v>17</v>
      </c>
      <c r="D859" s="17">
        <v>14</v>
      </c>
      <c r="E859" s="25">
        <v>0.82350000000000001</v>
      </c>
      <c r="F859" s="17">
        <v>0</v>
      </c>
      <c r="G859" t="s">
        <v>1</v>
      </c>
      <c r="H859" s="27">
        <v>2023</v>
      </c>
      <c r="I859" t="str">
        <f>VLOOKUP(A859,'Store Data'!$E:$F,2,0)</f>
        <v>Land Rover</v>
      </c>
      <c r="J859" t="str">
        <f>VLOOKUP(A859,'Store Data'!$A:$B,2,0)</f>
        <v>Arizona</v>
      </c>
    </row>
    <row r="860" spans="1:10" x14ac:dyDescent="0.2">
      <c r="A860" s="16" t="s">
        <v>37</v>
      </c>
      <c r="B860" s="16" t="s">
        <v>144</v>
      </c>
      <c r="C860" s="17">
        <v>17</v>
      </c>
      <c r="D860" s="17">
        <v>13</v>
      </c>
      <c r="E860" s="25">
        <v>0.76470000000000005</v>
      </c>
      <c r="F860" s="17">
        <v>2</v>
      </c>
      <c r="G860" t="s">
        <v>1</v>
      </c>
      <c r="H860" s="27">
        <v>2023</v>
      </c>
      <c r="I860" t="str">
        <f>VLOOKUP(A860,'Store Data'!$E:$F,2,0)</f>
        <v>Land Rover</v>
      </c>
      <c r="J860" t="str">
        <f>VLOOKUP(A860,'Store Data'!$A:$B,2,0)</f>
        <v>Arizona</v>
      </c>
    </row>
    <row r="861" spans="1:10" x14ac:dyDescent="0.2">
      <c r="A861" s="16" t="s">
        <v>37</v>
      </c>
      <c r="B861" s="16" t="s">
        <v>145</v>
      </c>
      <c r="C861" s="17">
        <v>37</v>
      </c>
      <c r="D861" s="17">
        <v>28</v>
      </c>
      <c r="E861" s="25">
        <v>0.75670000000000004</v>
      </c>
      <c r="F861" s="17">
        <v>7</v>
      </c>
      <c r="G861" t="s">
        <v>1</v>
      </c>
      <c r="H861" s="27">
        <v>2023</v>
      </c>
      <c r="I861" t="str">
        <f>VLOOKUP(A861,'Store Data'!$E:$F,2,0)</f>
        <v>Land Rover</v>
      </c>
      <c r="J861" t="str">
        <f>VLOOKUP(A861,'Store Data'!$A:$B,2,0)</f>
        <v>Arizona</v>
      </c>
    </row>
    <row r="862" spans="1:10" x14ac:dyDescent="0.2">
      <c r="A862" s="16" t="s">
        <v>37</v>
      </c>
      <c r="B862" s="16" t="s">
        <v>143</v>
      </c>
      <c r="C862" s="17">
        <v>29</v>
      </c>
      <c r="D862" s="17">
        <v>25</v>
      </c>
      <c r="E862" s="25">
        <v>0.86199999999999999</v>
      </c>
      <c r="F862" s="17">
        <v>4</v>
      </c>
      <c r="G862" t="s">
        <v>1</v>
      </c>
      <c r="H862" s="27">
        <v>2023</v>
      </c>
      <c r="I862" t="str">
        <f>VLOOKUP(A862,'Store Data'!$E:$F,2,0)</f>
        <v>Land Rover</v>
      </c>
      <c r="J862" t="str">
        <f>VLOOKUP(A862,'Store Data'!$A:$B,2,0)</f>
        <v>Arizona</v>
      </c>
    </row>
    <row r="863" spans="1:10" x14ac:dyDescent="0.2">
      <c r="A863" s="16" t="s">
        <v>39</v>
      </c>
      <c r="B863" s="16" t="s">
        <v>144</v>
      </c>
      <c r="C863" s="17">
        <v>90</v>
      </c>
      <c r="D863" s="17">
        <v>68</v>
      </c>
      <c r="E863" s="25">
        <v>0.75549999999999995</v>
      </c>
      <c r="F863" s="17">
        <v>14</v>
      </c>
      <c r="G863" t="s">
        <v>1</v>
      </c>
      <c r="H863" s="27">
        <v>2023</v>
      </c>
      <c r="I863" t="str">
        <f>VLOOKUP(A863,'Store Data'!$E:$F,2,0)</f>
        <v>Lexus</v>
      </c>
      <c r="J863" t="str">
        <f>VLOOKUP(A863,'Store Data'!$A:$B,2,0)</f>
        <v>Southern CA</v>
      </c>
    </row>
    <row r="864" spans="1:10" x14ac:dyDescent="0.2">
      <c r="A864" s="16" t="s">
        <v>39</v>
      </c>
      <c r="B864" s="16" t="s">
        <v>145</v>
      </c>
      <c r="C864" s="17">
        <v>23</v>
      </c>
      <c r="D864" s="17">
        <v>20</v>
      </c>
      <c r="E864" s="25">
        <v>0.86950000000000005</v>
      </c>
      <c r="F864" s="17">
        <v>3</v>
      </c>
      <c r="G864" t="s">
        <v>1</v>
      </c>
      <c r="H864" s="27">
        <v>2023</v>
      </c>
      <c r="I864" t="str">
        <f>VLOOKUP(A864,'Store Data'!$E:$F,2,0)</f>
        <v>Lexus</v>
      </c>
      <c r="J864" t="str">
        <f>VLOOKUP(A864,'Store Data'!$A:$B,2,0)</f>
        <v>Southern CA</v>
      </c>
    </row>
    <row r="865" spans="1:10" x14ac:dyDescent="0.2">
      <c r="A865" s="16" t="s">
        <v>39</v>
      </c>
      <c r="B865" s="16" t="s">
        <v>143</v>
      </c>
      <c r="C865" s="17">
        <v>29</v>
      </c>
      <c r="D865" s="17">
        <v>24</v>
      </c>
      <c r="E865" s="25">
        <v>0.82750000000000001</v>
      </c>
      <c r="F865" s="17">
        <v>0</v>
      </c>
      <c r="G865" t="s">
        <v>1</v>
      </c>
      <c r="H865" s="27">
        <v>2023</v>
      </c>
      <c r="I865" t="str">
        <f>VLOOKUP(A865,'Store Data'!$E:$F,2,0)</f>
        <v>Lexus</v>
      </c>
      <c r="J865" t="str">
        <f>VLOOKUP(A865,'Store Data'!$A:$B,2,0)</f>
        <v>Southern CA</v>
      </c>
    </row>
    <row r="866" spans="1:10" x14ac:dyDescent="0.2">
      <c r="A866" s="16" t="s">
        <v>38</v>
      </c>
      <c r="B866" s="16" t="s">
        <v>144</v>
      </c>
      <c r="C866" s="17">
        <v>79</v>
      </c>
      <c r="D866" s="17">
        <v>61</v>
      </c>
      <c r="E866" s="25">
        <v>0.77210000000000001</v>
      </c>
      <c r="F866" s="17">
        <v>11</v>
      </c>
      <c r="G866" t="s">
        <v>1</v>
      </c>
      <c r="H866" s="27">
        <v>2023</v>
      </c>
      <c r="I866" t="str">
        <f>VLOOKUP(A866,'Store Data'!$E:$F,2,0)</f>
        <v>Lexus</v>
      </c>
      <c r="J866" t="str">
        <f>VLOOKUP(A866,'Store Data'!$A:$B,2,0)</f>
        <v>Texas</v>
      </c>
    </row>
    <row r="867" spans="1:10" x14ac:dyDescent="0.2">
      <c r="A867" s="16" t="s">
        <v>38</v>
      </c>
      <c r="B867" s="16" t="s">
        <v>145</v>
      </c>
      <c r="C867" s="17">
        <v>31</v>
      </c>
      <c r="D867" s="17">
        <v>18</v>
      </c>
      <c r="E867" s="25">
        <v>0.5806</v>
      </c>
      <c r="F867" s="17">
        <v>1</v>
      </c>
      <c r="G867" t="s">
        <v>1</v>
      </c>
      <c r="H867" s="27">
        <v>2023</v>
      </c>
      <c r="I867" t="str">
        <f>VLOOKUP(A867,'Store Data'!$E:$F,2,0)</f>
        <v>Lexus</v>
      </c>
      <c r="J867" t="str">
        <f>VLOOKUP(A867,'Store Data'!$A:$B,2,0)</f>
        <v>Texas</v>
      </c>
    </row>
    <row r="868" spans="1:10" x14ac:dyDescent="0.2">
      <c r="A868" s="16" t="s">
        <v>38</v>
      </c>
      <c r="B868" s="16" t="s">
        <v>143</v>
      </c>
      <c r="C868" s="17">
        <v>56</v>
      </c>
      <c r="D868" s="17">
        <v>50</v>
      </c>
      <c r="E868" s="25">
        <v>0.89280000000000004</v>
      </c>
      <c r="F868" s="17">
        <v>0</v>
      </c>
      <c r="G868" t="s">
        <v>1</v>
      </c>
      <c r="H868" s="27">
        <v>2023</v>
      </c>
      <c r="I868" t="str">
        <f>VLOOKUP(A868,'Store Data'!$E:$F,2,0)</f>
        <v>Lexus</v>
      </c>
      <c r="J868" t="str">
        <f>VLOOKUP(A868,'Store Data'!$A:$B,2,0)</f>
        <v>Texas</v>
      </c>
    </row>
    <row r="869" spans="1:10" x14ac:dyDescent="0.2">
      <c r="A869" s="16" t="s">
        <v>114</v>
      </c>
      <c r="B869" s="16" t="s">
        <v>144</v>
      </c>
      <c r="C869" s="17">
        <v>15</v>
      </c>
      <c r="D869" s="17">
        <v>11</v>
      </c>
      <c r="E869" s="25">
        <v>0.73329999999999995</v>
      </c>
      <c r="F869" s="17">
        <v>0</v>
      </c>
      <c r="G869" t="s">
        <v>1</v>
      </c>
      <c r="H869" s="27">
        <v>2023</v>
      </c>
      <c r="I869" t="str">
        <f>VLOOKUP(A869,'Store Data'!$E:$F,2,0)</f>
        <v>Lexus</v>
      </c>
      <c r="J869" t="str">
        <f>VLOOKUP(A869,'Store Data'!$A:$B,2,0)</f>
        <v>Arizona</v>
      </c>
    </row>
    <row r="870" spans="1:10" x14ac:dyDescent="0.2">
      <c r="A870" s="16" t="s">
        <v>114</v>
      </c>
      <c r="B870" s="16" t="s">
        <v>145</v>
      </c>
      <c r="C870" s="17">
        <v>7</v>
      </c>
      <c r="D870" s="17">
        <v>5</v>
      </c>
      <c r="E870" s="25">
        <v>0.71419999999999995</v>
      </c>
      <c r="F870" s="17">
        <v>0</v>
      </c>
      <c r="G870" t="s">
        <v>1</v>
      </c>
      <c r="H870" s="27">
        <v>2023</v>
      </c>
      <c r="I870" t="str">
        <f>VLOOKUP(A870,'Store Data'!$E:$F,2,0)</f>
        <v>Lexus</v>
      </c>
      <c r="J870" t="str">
        <f>VLOOKUP(A870,'Store Data'!$A:$B,2,0)</f>
        <v>Arizona</v>
      </c>
    </row>
    <row r="871" spans="1:10" x14ac:dyDescent="0.2">
      <c r="A871" s="16" t="s">
        <v>114</v>
      </c>
      <c r="B871" s="16" t="s">
        <v>143</v>
      </c>
      <c r="C871" s="17">
        <v>24</v>
      </c>
      <c r="D871" s="17">
        <v>22</v>
      </c>
      <c r="E871" s="25">
        <v>0.91659999999999997</v>
      </c>
      <c r="F871" s="17">
        <v>1</v>
      </c>
      <c r="G871" t="s">
        <v>1</v>
      </c>
      <c r="H871" s="27">
        <v>2023</v>
      </c>
      <c r="I871" t="str">
        <f>VLOOKUP(A871,'Store Data'!$E:$F,2,0)</f>
        <v>Lexus</v>
      </c>
      <c r="J871" t="str">
        <f>VLOOKUP(A871,'Store Data'!$A:$B,2,0)</f>
        <v>Arizona</v>
      </c>
    </row>
    <row r="872" spans="1:10" x14ac:dyDescent="0.2">
      <c r="A872" s="16" t="s">
        <v>40</v>
      </c>
      <c r="B872" s="16" t="s">
        <v>144</v>
      </c>
      <c r="C872" s="17">
        <v>8</v>
      </c>
      <c r="D872" s="17">
        <v>7</v>
      </c>
      <c r="E872" s="25">
        <v>0.875</v>
      </c>
      <c r="F872" s="17">
        <v>0</v>
      </c>
      <c r="G872" t="s">
        <v>1</v>
      </c>
      <c r="H872" s="27">
        <v>2023</v>
      </c>
      <c r="I872" t="str">
        <f>VLOOKUP(A872,'Store Data'!$E:$F,2,0)</f>
        <v>Lincoln</v>
      </c>
      <c r="J872" t="str">
        <f>VLOOKUP(A872,'Store Data'!$A:$B,2,0)</f>
        <v>Orange County</v>
      </c>
    </row>
    <row r="873" spans="1:10" x14ac:dyDescent="0.2">
      <c r="A873" s="16" t="s">
        <v>40</v>
      </c>
      <c r="B873" s="16" t="s">
        <v>145</v>
      </c>
      <c r="C873" s="17">
        <v>2</v>
      </c>
      <c r="D873" s="17">
        <v>2</v>
      </c>
      <c r="E873" s="25">
        <v>1</v>
      </c>
      <c r="F873" s="17">
        <v>0</v>
      </c>
      <c r="G873" t="s">
        <v>1</v>
      </c>
      <c r="H873" s="27">
        <v>2023</v>
      </c>
      <c r="I873" t="str">
        <f>VLOOKUP(A873,'Store Data'!$E:$F,2,0)</f>
        <v>Lincoln</v>
      </c>
      <c r="J873" t="str">
        <f>VLOOKUP(A873,'Store Data'!$A:$B,2,0)</f>
        <v>Orange County</v>
      </c>
    </row>
    <row r="874" spans="1:10" x14ac:dyDescent="0.2">
      <c r="A874" s="16" t="s">
        <v>40</v>
      </c>
      <c r="B874" s="16" t="s">
        <v>143</v>
      </c>
      <c r="C874" s="17">
        <v>6</v>
      </c>
      <c r="D874" s="17">
        <v>5</v>
      </c>
      <c r="E874" s="25">
        <v>0.83330000000000004</v>
      </c>
      <c r="F874" s="17">
        <v>0</v>
      </c>
      <c r="G874" t="s">
        <v>1</v>
      </c>
      <c r="H874" s="27">
        <v>2023</v>
      </c>
      <c r="I874" t="str">
        <f>VLOOKUP(A874,'Store Data'!$E:$F,2,0)</f>
        <v>Lincoln</v>
      </c>
      <c r="J874" t="str">
        <f>VLOOKUP(A874,'Store Data'!$A:$B,2,0)</f>
        <v>Orange County</v>
      </c>
    </row>
    <row r="875" spans="1:10" x14ac:dyDescent="0.2">
      <c r="A875" s="16" t="s">
        <v>44</v>
      </c>
      <c r="B875" s="16" t="s">
        <v>144</v>
      </c>
      <c r="C875" s="17">
        <v>8</v>
      </c>
      <c r="D875" s="17">
        <v>6</v>
      </c>
      <c r="E875" s="25">
        <v>0.75</v>
      </c>
      <c r="F875" s="17">
        <v>1</v>
      </c>
      <c r="G875" t="s">
        <v>1</v>
      </c>
      <c r="H875" s="27">
        <v>2023</v>
      </c>
      <c r="I875" t="str">
        <f>VLOOKUP(A875,'Store Data'!$E:$F,2,0)</f>
        <v>MINI</v>
      </c>
      <c r="J875" t="str">
        <f>VLOOKUP(A875,'Store Data'!$A:$B,2,0)</f>
        <v>Arizona</v>
      </c>
    </row>
    <row r="876" spans="1:10" x14ac:dyDescent="0.2">
      <c r="A876" s="16" t="s">
        <v>44</v>
      </c>
      <c r="B876" s="16" t="s">
        <v>145</v>
      </c>
      <c r="C876" s="17">
        <v>8</v>
      </c>
      <c r="D876" s="17">
        <v>5</v>
      </c>
      <c r="E876" s="25">
        <v>0.625</v>
      </c>
      <c r="F876" s="17">
        <v>0</v>
      </c>
      <c r="G876" t="s">
        <v>1</v>
      </c>
      <c r="H876" s="27">
        <v>2023</v>
      </c>
      <c r="I876" t="str">
        <f>VLOOKUP(A876,'Store Data'!$E:$F,2,0)</f>
        <v>MINI</v>
      </c>
      <c r="J876" t="str">
        <f>VLOOKUP(A876,'Store Data'!$A:$B,2,0)</f>
        <v>Arizona</v>
      </c>
    </row>
    <row r="877" spans="1:10" x14ac:dyDescent="0.2">
      <c r="A877" s="16" t="s">
        <v>44</v>
      </c>
      <c r="B877" s="16" t="s">
        <v>143</v>
      </c>
      <c r="C877" s="17">
        <v>14</v>
      </c>
      <c r="D877" s="17">
        <v>14</v>
      </c>
      <c r="E877" s="25">
        <v>1</v>
      </c>
      <c r="F877" s="17">
        <v>0</v>
      </c>
      <c r="G877" t="s">
        <v>1</v>
      </c>
      <c r="H877" s="27">
        <v>2023</v>
      </c>
      <c r="I877" t="str">
        <f>VLOOKUP(A877,'Store Data'!$E:$F,2,0)</f>
        <v>MINI</v>
      </c>
      <c r="J877" t="str">
        <f>VLOOKUP(A877,'Store Data'!$A:$B,2,0)</f>
        <v>Arizona</v>
      </c>
    </row>
    <row r="878" spans="1:10" x14ac:dyDescent="0.2">
      <c r="A878" s="16" t="s">
        <v>45</v>
      </c>
      <c r="B878" s="16" t="s">
        <v>144</v>
      </c>
      <c r="C878" s="17">
        <v>8</v>
      </c>
      <c r="D878" s="17">
        <v>7</v>
      </c>
      <c r="E878" s="25">
        <v>0.875</v>
      </c>
      <c r="F878" s="17">
        <v>0</v>
      </c>
      <c r="G878" t="s">
        <v>1</v>
      </c>
      <c r="H878" s="27">
        <v>2023</v>
      </c>
      <c r="I878" t="str">
        <f>VLOOKUP(A878,'Store Data'!$E:$F,2,0)</f>
        <v>MINI</v>
      </c>
      <c r="J878" t="str">
        <f>VLOOKUP(A878,'Store Data'!$A:$B,2,0)</f>
        <v>Southern CA</v>
      </c>
    </row>
    <row r="879" spans="1:10" x14ac:dyDescent="0.2">
      <c r="A879" s="16" t="s">
        <v>45</v>
      </c>
      <c r="B879" s="16" t="s">
        <v>145</v>
      </c>
      <c r="C879" s="17">
        <v>1</v>
      </c>
      <c r="D879" s="17">
        <v>1</v>
      </c>
      <c r="E879" s="25">
        <v>1</v>
      </c>
      <c r="F879" s="17">
        <v>0</v>
      </c>
      <c r="G879" t="s">
        <v>1</v>
      </c>
      <c r="H879" s="27">
        <v>2023</v>
      </c>
      <c r="I879" t="str">
        <f>VLOOKUP(A879,'Store Data'!$E:$F,2,0)</f>
        <v>MINI</v>
      </c>
      <c r="J879" t="str">
        <f>VLOOKUP(A879,'Store Data'!$A:$B,2,0)</f>
        <v>Southern CA</v>
      </c>
    </row>
    <row r="880" spans="1:10" x14ac:dyDescent="0.2">
      <c r="A880" s="16" t="s">
        <v>45</v>
      </c>
      <c r="B880" s="16" t="s">
        <v>143</v>
      </c>
      <c r="C880" s="17">
        <v>9</v>
      </c>
      <c r="D880" s="17">
        <v>8</v>
      </c>
      <c r="E880" s="25">
        <v>0.88880000000000003</v>
      </c>
      <c r="F880" s="17">
        <v>1</v>
      </c>
      <c r="G880" t="s">
        <v>1</v>
      </c>
      <c r="H880" s="27">
        <v>2023</v>
      </c>
      <c r="I880" t="str">
        <f>VLOOKUP(A880,'Store Data'!$E:$F,2,0)</f>
        <v>MINI</v>
      </c>
      <c r="J880" t="str">
        <f>VLOOKUP(A880,'Store Data'!$A:$B,2,0)</f>
        <v>Southern CA</v>
      </c>
    </row>
    <row r="881" spans="1:10" x14ac:dyDescent="0.2">
      <c r="A881" s="16" t="s">
        <v>48</v>
      </c>
      <c r="B881" s="16" t="s">
        <v>144</v>
      </c>
      <c r="C881" s="17">
        <v>4</v>
      </c>
      <c r="D881" s="17">
        <v>2</v>
      </c>
      <c r="E881" s="25">
        <v>0.5</v>
      </c>
      <c r="F881" s="17">
        <v>1</v>
      </c>
      <c r="G881" t="s">
        <v>1</v>
      </c>
      <c r="H881" s="27">
        <v>2023</v>
      </c>
      <c r="I881" t="str">
        <f>VLOOKUP(A881,'Store Data'!$E:$F,2,0)</f>
        <v>MINI</v>
      </c>
      <c r="J881" t="str">
        <f>VLOOKUP(A881,'Store Data'!$A:$B,2,0)</f>
        <v>Northern CA</v>
      </c>
    </row>
    <row r="882" spans="1:10" x14ac:dyDescent="0.2">
      <c r="A882" s="16" t="s">
        <v>48</v>
      </c>
      <c r="B882" s="16" t="s">
        <v>145</v>
      </c>
      <c r="C882" s="17">
        <v>2</v>
      </c>
      <c r="D882" s="17">
        <v>1</v>
      </c>
      <c r="E882" s="25">
        <v>0.5</v>
      </c>
      <c r="F882" s="17">
        <v>0</v>
      </c>
      <c r="G882" t="s">
        <v>1</v>
      </c>
      <c r="H882" s="27">
        <v>2023</v>
      </c>
      <c r="I882" t="str">
        <f>VLOOKUP(A882,'Store Data'!$E:$F,2,0)</f>
        <v>MINI</v>
      </c>
      <c r="J882" t="str">
        <f>VLOOKUP(A882,'Store Data'!$A:$B,2,0)</f>
        <v>Northern CA</v>
      </c>
    </row>
    <row r="883" spans="1:10" x14ac:dyDescent="0.2">
      <c r="A883" s="16" t="s">
        <v>48</v>
      </c>
      <c r="B883" s="16" t="s">
        <v>143</v>
      </c>
      <c r="C883" s="17">
        <v>10</v>
      </c>
      <c r="D883" s="17">
        <v>8</v>
      </c>
      <c r="E883" s="25">
        <v>0.8</v>
      </c>
      <c r="F883" s="17">
        <v>1</v>
      </c>
      <c r="G883" t="s">
        <v>1</v>
      </c>
      <c r="H883" s="27">
        <v>2023</v>
      </c>
      <c r="I883" t="str">
        <f>VLOOKUP(A883,'Store Data'!$E:$F,2,0)</f>
        <v>MINI</v>
      </c>
      <c r="J883" t="str">
        <f>VLOOKUP(A883,'Store Data'!$A:$B,2,0)</f>
        <v>Northern CA</v>
      </c>
    </row>
    <row r="884" spans="1:10" x14ac:dyDescent="0.2">
      <c r="A884" s="16" t="s">
        <v>53</v>
      </c>
      <c r="B884" s="16" t="s">
        <v>144</v>
      </c>
      <c r="C884" s="17">
        <v>5</v>
      </c>
      <c r="D884" s="17">
        <v>5</v>
      </c>
      <c r="E884" s="25">
        <v>1</v>
      </c>
      <c r="F884" s="17">
        <v>0</v>
      </c>
      <c r="G884" t="s">
        <v>1</v>
      </c>
      <c r="H884" s="27">
        <v>2023</v>
      </c>
      <c r="I884" t="str">
        <f>VLOOKUP(A884,'Store Data'!$E:$F,2,0)</f>
        <v>MINI</v>
      </c>
      <c r="J884" t="str">
        <f>VLOOKUP(A884,'Store Data'!$A:$B,2,0)</f>
        <v>Orange County</v>
      </c>
    </row>
    <row r="885" spans="1:10" x14ac:dyDescent="0.2">
      <c r="A885" s="16" t="s">
        <v>53</v>
      </c>
      <c r="B885" s="16" t="s">
        <v>145</v>
      </c>
      <c r="C885" s="17">
        <v>2</v>
      </c>
      <c r="D885" s="17">
        <v>2</v>
      </c>
      <c r="E885" s="25">
        <v>1</v>
      </c>
      <c r="F885" s="17">
        <v>1</v>
      </c>
      <c r="G885" t="s">
        <v>1</v>
      </c>
      <c r="H885" s="27">
        <v>2023</v>
      </c>
      <c r="I885" t="str">
        <f>VLOOKUP(A885,'Store Data'!$E:$F,2,0)</f>
        <v>MINI</v>
      </c>
      <c r="J885" t="str">
        <f>VLOOKUP(A885,'Store Data'!$A:$B,2,0)</f>
        <v>Orange County</v>
      </c>
    </row>
    <row r="886" spans="1:10" x14ac:dyDescent="0.2">
      <c r="A886" s="16" t="s">
        <v>53</v>
      </c>
      <c r="B886" s="16" t="s">
        <v>143</v>
      </c>
      <c r="C886" s="17">
        <v>10</v>
      </c>
      <c r="D886" s="17">
        <v>10</v>
      </c>
      <c r="E886" s="25">
        <v>1</v>
      </c>
      <c r="F886" s="17">
        <v>1</v>
      </c>
      <c r="G886" t="s">
        <v>1</v>
      </c>
      <c r="H886" s="27">
        <v>2023</v>
      </c>
      <c r="I886" t="str">
        <f>VLOOKUP(A886,'Store Data'!$E:$F,2,0)</f>
        <v>MINI</v>
      </c>
      <c r="J886" t="str">
        <f>VLOOKUP(A886,'Store Data'!$A:$B,2,0)</f>
        <v>Orange County</v>
      </c>
    </row>
    <row r="887" spans="1:10" x14ac:dyDescent="0.2">
      <c r="A887" s="16" t="s">
        <v>58</v>
      </c>
      <c r="B887" s="16" t="s">
        <v>144</v>
      </c>
      <c r="C887" s="17">
        <v>13</v>
      </c>
      <c r="D887" s="17">
        <v>11</v>
      </c>
      <c r="E887" s="25">
        <v>0.84609999999999996</v>
      </c>
      <c r="F887" s="17">
        <v>1</v>
      </c>
      <c r="G887" t="s">
        <v>1</v>
      </c>
      <c r="H887" s="27">
        <v>2023</v>
      </c>
      <c r="I887" t="str">
        <f>VLOOKUP(A887,'Store Data'!$E:$F,2,0)</f>
        <v>MINI</v>
      </c>
      <c r="J887" t="str">
        <f>VLOOKUP(A887,'Store Data'!$A:$B,2,0)</f>
        <v>Southern CA</v>
      </c>
    </row>
    <row r="888" spans="1:10" x14ac:dyDescent="0.2">
      <c r="A888" s="16" t="s">
        <v>58</v>
      </c>
      <c r="B888" s="16" t="s">
        <v>145</v>
      </c>
      <c r="C888" s="17">
        <v>2</v>
      </c>
      <c r="D888" s="17">
        <v>2</v>
      </c>
      <c r="E888" s="25">
        <v>1</v>
      </c>
      <c r="F888" s="17">
        <v>0</v>
      </c>
      <c r="G888" t="s">
        <v>1</v>
      </c>
      <c r="H888" s="27">
        <v>2023</v>
      </c>
      <c r="I888" t="str">
        <f>VLOOKUP(A888,'Store Data'!$E:$F,2,0)</f>
        <v>MINI</v>
      </c>
      <c r="J888" t="str">
        <f>VLOOKUP(A888,'Store Data'!$A:$B,2,0)</f>
        <v>Southern CA</v>
      </c>
    </row>
    <row r="889" spans="1:10" x14ac:dyDescent="0.2">
      <c r="A889" s="16" t="s">
        <v>58</v>
      </c>
      <c r="B889" s="16" t="s">
        <v>143</v>
      </c>
      <c r="C889" s="17">
        <v>15</v>
      </c>
      <c r="D889" s="17">
        <v>14</v>
      </c>
      <c r="E889" s="25">
        <v>0.93330000000000002</v>
      </c>
      <c r="F889" s="17">
        <v>0</v>
      </c>
      <c r="G889" t="s">
        <v>1</v>
      </c>
      <c r="H889" s="27">
        <v>2023</v>
      </c>
      <c r="I889" t="str">
        <f>VLOOKUP(A889,'Store Data'!$E:$F,2,0)</f>
        <v>MINI</v>
      </c>
      <c r="J889" t="str">
        <f>VLOOKUP(A889,'Store Data'!$A:$B,2,0)</f>
        <v>Southern CA</v>
      </c>
    </row>
    <row r="890" spans="1:10" x14ac:dyDescent="0.2">
      <c r="A890" s="16" t="s">
        <v>116</v>
      </c>
      <c r="B890" s="16" t="s">
        <v>144</v>
      </c>
      <c r="C890" s="17">
        <v>5</v>
      </c>
      <c r="D890" s="17">
        <v>4</v>
      </c>
      <c r="E890" s="25">
        <v>0.8</v>
      </c>
      <c r="F890" s="17">
        <v>0</v>
      </c>
      <c r="G890" t="s">
        <v>1</v>
      </c>
      <c r="H890" s="27">
        <v>2023</v>
      </c>
      <c r="I890" t="str">
        <f>VLOOKUP(A890,'Store Data'!$E:$F,2,0)</f>
        <v>MINI</v>
      </c>
      <c r="J890" t="str">
        <f>VLOOKUP(A890,'Store Data'!$A:$B,2,0)</f>
        <v>Arizona</v>
      </c>
    </row>
    <row r="891" spans="1:10" x14ac:dyDescent="0.2">
      <c r="A891" s="16" t="s">
        <v>116</v>
      </c>
      <c r="B891" s="16" t="s">
        <v>145</v>
      </c>
      <c r="C891" s="17">
        <v>7</v>
      </c>
      <c r="D891" s="17">
        <v>6</v>
      </c>
      <c r="E891" s="25">
        <v>0.85709999999999997</v>
      </c>
      <c r="F891" s="17">
        <v>0</v>
      </c>
      <c r="G891" t="s">
        <v>1</v>
      </c>
      <c r="H891" s="27">
        <v>2023</v>
      </c>
      <c r="I891" t="str">
        <f>VLOOKUP(A891,'Store Data'!$E:$F,2,0)</f>
        <v>MINI</v>
      </c>
      <c r="J891" t="str">
        <f>VLOOKUP(A891,'Store Data'!$A:$B,2,0)</f>
        <v>Arizona</v>
      </c>
    </row>
    <row r="892" spans="1:10" x14ac:dyDescent="0.2">
      <c r="A892" s="16" t="s">
        <v>116</v>
      </c>
      <c r="B892" s="16" t="s">
        <v>143</v>
      </c>
      <c r="C892" s="17">
        <v>10</v>
      </c>
      <c r="D892" s="17">
        <v>8</v>
      </c>
      <c r="E892" s="25">
        <v>0.8</v>
      </c>
      <c r="F892" s="17">
        <v>0</v>
      </c>
      <c r="G892" t="s">
        <v>1</v>
      </c>
      <c r="H892" s="27">
        <v>2023</v>
      </c>
      <c r="I892" t="str">
        <f>VLOOKUP(A892,'Store Data'!$E:$F,2,0)</f>
        <v>MINI</v>
      </c>
      <c r="J892" t="str">
        <f>VLOOKUP(A892,'Store Data'!$A:$B,2,0)</f>
        <v>Arizona</v>
      </c>
    </row>
    <row r="893" spans="1:10" x14ac:dyDescent="0.2">
      <c r="A893" s="16" t="s">
        <v>41</v>
      </c>
      <c r="B893" s="16" t="s">
        <v>144</v>
      </c>
      <c r="C893" s="17">
        <v>18</v>
      </c>
      <c r="D893" s="17">
        <v>9</v>
      </c>
      <c r="E893" s="25">
        <v>0.5</v>
      </c>
      <c r="F893" s="17">
        <v>1</v>
      </c>
      <c r="G893" t="s">
        <v>1</v>
      </c>
      <c r="H893" s="27">
        <v>2023</v>
      </c>
      <c r="I893" t="str">
        <f>VLOOKUP(A893,'Store Data'!$E:$F,2,0)</f>
        <v>Mazda</v>
      </c>
      <c r="J893" t="str">
        <f>VLOOKUP(A893,'Store Data'!$A:$B,2,0)</f>
        <v>Southern CA</v>
      </c>
    </row>
    <row r="894" spans="1:10" x14ac:dyDescent="0.2">
      <c r="A894" s="16" t="s">
        <v>41</v>
      </c>
      <c r="B894" s="16" t="s">
        <v>145</v>
      </c>
      <c r="C894" s="17">
        <v>7</v>
      </c>
      <c r="D894" s="17">
        <v>6</v>
      </c>
      <c r="E894" s="25">
        <v>0.85709999999999997</v>
      </c>
      <c r="F894" s="17">
        <v>1</v>
      </c>
      <c r="G894" t="s">
        <v>1</v>
      </c>
      <c r="H894" s="27">
        <v>2023</v>
      </c>
      <c r="I894" t="str">
        <f>VLOOKUP(A894,'Store Data'!$E:$F,2,0)</f>
        <v>Mazda</v>
      </c>
      <c r="J894" t="str">
        <f>VLOOKUP(A894,'Store Data'!$A:$B,2,0)</f>
        <v>Southern CA</v>
      </c>
    </row>
    <row r="895" spans="1:10" x14ac:dyDescent="0.2">
      <c r="A895" s="16" t="s">
        <v>41</v>
      </c>
      <c r="B895" s="16" t="s">
        <v>143</v>
      </c>
      <c r="C895" s="17">
        <v>21</v>
      </c>
      <c r="D895" s="17">
        <v>19</v>
      </c>
      <c r="E895" s="25">
        <v>0.90469999999999995</v>
      </c>
      <c r="F895" s="17">
        <v>1</v>
      </c>
      <c r="G895" t="s">
        <v>1</v>
      </c>
      <c r="H895" s="27">
        <v>2023</v>
      </c>
      <c r="I895" t="str">
        <f>VLOOKUP(A895,'Store Data'!$E:$F,2,0)</f>
        <v>Mazda</v>
      </c>
      <c r="J895" t="str">
        <f>VLOOKUP(A895,'Store Data'!$A:$B,2,0)</f>
        <v>Southern CA</v>
      </c>
    </row>
    <row r="896" spans="1:10" x14ac:dyDescent="0.2">
      <c r="A896" s="16" t="s">
        <v>117</v>
      </c>
      <c r="B896" s="16" t="s">
        <v>144</v>
      </c>
      <c r="C896" s="17">
        <v>14</v>
      </c>
      <c r="D896" s="17">
        <v>6</v>
      </c>
      <c r="E896" s="25">
        <v>0.42849999999999999</v>
      </c>
      <c r="F896" s="17">
        <v>1</v>
      </c>
      <c r="G896" t="s">
        <v>1</v>
      </c>
      <c r="H896" s="27">
        <v>2023</v>
      </c>
      <c r="I896" t="str">
        <f>VLOOKUP(A896,'Store Data'!$E:$F,2,0)</f>
        <v>Mercedes-Benz</v>
      </c>
      <c r="J896" t="str">
        <f>VLOOKUP(A896,'Store Data'!$A:$B,2,0)</f>
        <v>Arizona</v>
      </c>
    </row>
    <row r="897" spans="1:10" x14ac:dyDescent="0.2">
      <c r="A897" s="16" t="s">
        <v>117</v>
      </c>
      <c r="B897" s="16" t="s">
        <v>145</v>
      </c>
      <c r="C897" s="17">
        <v>14</v>
      </c>
      <c r="D897" s="17">
        <v>9</v>
      </c>
      <c r="E897" s="25">
        <v>0.64280000000000004</v>
      </c>
      <c r="F897" s="17">
        <v>3</v>
      </c>
      <c r="G897" t="s">
        <v>1</v>
      </c>
      <c r="H897" s="27">
        <v>2023</v>
      </c>
      <c r="I897" t="str">
        <f>VLOOKUP(A897,'Store Data'!$E:$F,2,0)</f>
        <v>Mercedes-Benz</v>
      </c>
      <c r="J897" t="str">
        <f>VLOOKUP(A897,'Store Data'!$A:$B,2,0)</f>
        <v>Arizona</v>
      </c>
    </row>
    <row r="898" spans="1:10" x14ac:dyDescent="0.2">
      <c r="A898" s="16" t="s">
        <v>117</v>
      </c>
      <c r="B898" s="16" t="s">
        <v>143</v>
      </c>
      <c r="C898" s="17">
        <v>27</v>
      </c>
      <c r="D898" s="17">
        <v>23</v>
      </c>
      <c r="E898" s="25">
        <v>0.8518</v>
      </c>
      <c r="F898" s="17">
        <v>2</v>
      </c>
      <c r="G898" t="s">
        <v>1</v>
      </c>
      <c r="H898" s="27">
        <v>2023</v>
      </c>
      <c r="I898" t="str">
        <f>VLOOKUP(A898,'Store Data'!$E:$F,2,0)</f>
        <v>Mercedes-Benz</v>
      </c>
      <c r="J898" t="str">
        <f>VLOOKUP(A898,'Store Data'!$A:$B,2,0)</f>
        <v>Arizona</v>
      </c>
    </row>
    <row r="899" spans="1:10" x14ac:dyDescent="0.2">
      <c r="A899" s="16" t="s">
        <v>43</v>
      </c>
      <c r="B899" s="16" t="s">
        <v>144</v>
      </c>
      <c r="C899" s="17">
        <v>32</v>
      </c>
      <c r="D899" s="17">
        <v>23</v>
      </c>
      <c r="E899" s="25">
        <v>0.71870000000000001</v>
      </c>
      <c r="F899" s="17">
        <v>3</v>
      </c>
      <c r="G899" t="s">
        <v>1</v>
      </c>
      <c r="H899" s="27">
        <v>2023</v>
      </c>
      <c r="I899" t="str">
        <f>VLOOKUP(A899,'Store Data'!$E:$F,2,0)</f>
        <v>Mercedes-Benz</v>
      </c>
      <c r="J899" t="str">
        <f>VLOOKUP(A899,'Store Data'!$A:$B,2,0)</f>
        <v>Southern CA</v>
      </c>
    </row>
    <row r="900" spans="1:10" x14ac:dyDescent="0.2">
      <c r="A900" s="16" t="s">
        <v>43</v>
      </c>
      <c r="B900" s="16" t="s">
        <v>145</v>
      </c>
      <c r="C900" s="17">
        <v>10</v>
      </c>
      <c r="D900" s="17">
        <v>5</v>
      </c>
      <c r="E900" s="25">
        <v>0.5</v>
      </c>
      <c r="F900" s="17">
        <v>2</v>
      </c>
      <c r="G900" t="s">
        <v>1</v>
      </c>
      <c r="H900" s="27">
        <v>2023</v>
      </c>
      <c r="I900" t="str">
        <f>VLOOKUP(A900,'Store Data'!$E:$F,2,0)</f>
        <v>Mercedes-Benz</v>
      </c>
      <c r="J900" t="str">
        <f>VLOOKUP(A900,'Store Data'!$A:$B,2,0)</f>
        <v>Southern CA</v>
      </c>
    </row>
    <row r="901" spans="1:10" x14ac:dyDescent="0.2">
      <c r="A901" s="16" t="s">
        <v>43</v>
      </c>
      <c r="B901" s="16" t="s">
        <v>143</v>
      </c>
      <c r="C901" s="17">
        <v>37</v>
      </c>
      <c r="D901" s="17">
        <v>34</v>
      </c>
      <c r="E901" s="25">
        <v>0.91890000000000005</v>
      </c>
      <c r="F901" s="17">
        <v>2</v>
      </c>
      <c r="G901" t="s">
        <v>1</v>
      </c>
      <c r="H901" s="27">
        <v>2023</v>
      </c>
      <c r="I901" t="str">
        <f>VLOOKUP(A901,'Store Data'!$E:$F,2,0)</f>
        <v>Mercedes-Benz</v>
      </c>
      <c r="J901" t="str">
        <f>VLOOKUP(A901,'Store Data'!$A:$B,2,0)</f>
        <v>Southern CA</v>
      </c>
    </row>
    <row r="902" spans="1:10" x14ac:dyDescent="0.2">
      <c r="A902" s="16" t="s">
        <v>60</v>
      </c>
      <c r="B902" s="16" t="s">
        <v>144</v>
      </c>
      <c r="C902" s="17">
        <v>50</v>
      </c>
      <c r="D902" s="17">
        <v>43</v>
      </c>
      <c r="E902" s="25">
        <v>0.86</v>
      </c>
      <c r="F902" s="17">
        <v>6</v>
      </c>
      <c r="G902" t="s">
        <v>1</v>
      </c>
      <c r="H902" s="27">
        <v>2023</v>
      </c>
      <c r="I902" t="str">
        <f>VLOOKUP(A902,'Store Data'!$E:$F,2,0)</f>
        <v>BMW</v>
      </c>
      <c r="J902" t="str">
        <f>VLOOKUP(A902,'Store Data'!$A:$B,2,0)</f>
        <v>Northern CA</v>
      </c>
    </row>
    <row r="903" spans="1:10" x14ac:dyDescent="0.2">
      <c r="A903" s="16" t="s">
        <v>60</v>
      </c>
      <c r="B903" s="16" t="s">
        <v>145</v>
      </c>
      <c r="C903" s="17">
        <v>10</v>
      </c>
      <c r="D903" s="17">
        <v>9</v>
      </c>
      <c r="E903" s="25">
        <v>0.9</v>
      </c>
      <c r="F903" s="17">
        <v>1</v>
      </c>
      <c r="G903" t="s">
        <v>1</v>
      </c>
      <c r="H903" s="27">
        <v>2023</v>
      </c>
      <c r="I903" t="str">
        <f>VLOOKUP(A903,'Store Data'!$E:$F,2,0)</f>
        <v>BMW</v>
      </c>
      <c r="J903" t="str">
        <f>VLOOKUP(A903,'Store Data'!$A:$B,2,0)</f>
        <v>Northern CA</v>
      </c>
    </row>
    <row r="904" spans="1:10" x14ac:dyDescent="0.2">
      <c r="A904" s="16" t="s">
        <v>60</v>
      </c>
      <c r="B904" s="16" t="s">
        <v>143</v>
      </c>
      <c r="C904" s="17">
        <v>37</v>
      </c>
      <c r="D904" s="17">
        <v>35</v>
      </c>
      <c r="E904" s="25">
        <v>0.94589999999999996</v>
      </c>
      <c r="F904" s="17">
        <v>4</v>
      </c>
      <c r="G904" t="s">
        <v>1</v>
      </c>
      <c r="H904" s="27">
        <v>2023</v>
      </c>
      <c r="I904" t="str">
        <f>VLOOKUP(A904,'Store Data'!$E:$F,2,0)</f>
        <v>BMW</v>
      </c>
      <c r="J904" t="str">
        <f>VLOOKUP(A904,'Store Data'!$A:$B,2,0)</f>
        <v>Northern CA</v>
      </c>
    </row>
    <row r="905" spans="1:10" x14ac:dyDescent="0.2">
      <c r="A905" s="16" t="s">
        <v>62</v>
      </c>
      <c r="B905" s="16" t="s">
        <v>144</v>
      </c>
      <c r="C905" s="17">
        <v>19</v>
      </c>
      <c r="D905" s="17">
        <v>13</v>
      </c>
      <c r="E905" s="25">
        <v>0.68420000000000003</v>
      </c>
      <c r="F905" s="17">
        <v>0</v>
      </c>
      <c r="G905" t="s">
        <v>1</v>
      </c>
      <c r="H905" s="27">
        <v>2023</v>
      </c>
      <c r="I905" t="str">
        <f>VLOOKUP(A905,'Store Data'!$E:$F,2,0)</f>
        <v>Porsche</v>
      </c>
      <c r="J905" t="str">
        <f>VLOOKUP(A905,'Store Data'!$A:$B,2,0)</f>
        <v>Arizona</v>
      </c>
    </row>
    <row r="906" spans="1:10" x14ac:dyDescent="0.2">
      <c r="A906" s="16" t="s">
        <v>62</v>
      </c>
      <c r="B906" s="16" t="s">
        <v>145</v>
      </c>
      <c r="C906" s="17">
        <v>18</v>
      </c>
      <c r="D906" s="17">
        <v>17</v>
      </c>
      <c r="E906" s="25">
        <v>0.94440000000000002</v>
      </c>
      <c r="F906" s="17">
        <v>2</v>
      </c>
      <c r="G906" t="s">
        <v>1</v>
      </c>
      <c r="H906" s="27">
        <v>2023</v>
      </c>
      <c r="I906" t="str">
        <f>VLOOKUP(A906,'Store Data'!$E:$F,2,0)</f>
        <v>Porsche</v>
      </c>
      <c r="J906" t="str">
        <f>VLOOKUP(A906,'Store Data'!$A:$B,2,0)</f>
        <v>Arizona</v>
      </c>
    </row>
    <row r="907" spans="1:10" x14ac:dyDescent="0.2">
      <c r="A907" s="16" t="s">
        <v>62</v>
      </c>
      <c r="B907" s="16" t="s">
        <v>143</v>
      </c>
      <c r="C907" s="17">
        <v>42</v>
      </c>
      <c r="D907" s="17">
        <v>36</v>
      </c>
      <c r="E907" s="25">
        <v>0.85709999999999997</v>
      </c>
      <c r="F907" s="17">
        <v>3</v>
      </c>
      <c r="G907" t="s">
        <v>1</v>
      </c>
      <c r="H907" s="27">
        <v>2023</v>
      </c>
      <c r="I907" t="str">
        <f>VLOOKUP(A907,'Store Data'!$E:$F,2,0)</f>
        <v>Porsche</v>
      </c>
      <c r="J907" t="str">
        <f>VLOOKUP(A907,'Store Data'!$A:$B,2,0)</f>
        <v>Arizona</v>
      </c>
    </row>
    <row r="908" spans="1:10" x14ac:dyDescent="0.2">
      <c r="A908" s="16" t="s">
        <v>64</v>
      </c>
      <c r="B908" s="16" t="s">
        <v>144</v>
      </c>
      <c r="C908" s="17">
        <v>4</v>
      </c>
      <c r="D908" s="17">
        <v>1</v>
      </c>
      <c r="E908" s="25">
        <v>0.25</v>
      </c>
      <c r="F908" s="17">
        <v>0</v>
      </c>
      <c r="G908" t="s">
        <v>1</v>
      </c>
      <c r="H908" s="27">
        <v>2023</v>
      </c>
      <c r="I908" t="str">
        <f>VLOOKUP(A908,'Store Data'!$E:$F,2,0)</f>
        <v>Porsche</v>
      </c>
      <c r="J908" t="str">
        <f>VLOOKUP(A908,'Store Data'!$A:$B,2,0)</f>
        <v>Northern CA</v>
      </c>
    </row>
    <row r="909" spans="1:10" x14ac:dyDescent="0.2">
      <c r="A909" s="16" t="s">
        <v>64</v>
      </c>
      <c r="B909" s="16" t="s">
        <v>145</v>
      </c>
      <c r="C909" s="17">
        <v>7</v>
      </c>
      <c r="D909" s="17">
        <v>6</v>
      </c>
      <c r="E909" s="25">
        <v>0.85709999999999997</v>
      </c>
      <c r="F909" s="17">
        <v>1</v>
      </c>
      <c r="G909" t="s">
        <v>1</v>
      </c>
      <c r="H909" s="27">
        <v>2023</v>
      </c>
      <c r="I909" t="str">
        <f>VLOOKUP(A909,'Store Data'!$E:$F,2,0)</f>
        <v>Porsche</v>
      </c>
      <c r="J909" t="str">
        <f>VLOOKUP(A909,'Store Data'!$A:$B,2,0)</f>
        <v>Northern CA</v>
      </c>
    </row>
    <row r="910" spans="1:10" x14ac:dyDescent="0.2">
      <c r="A910" s="16" t="s">
        <v>64</v>
      </c>
      <c r="B910" s="16" t="s">
        <v>143</v>
      </c>
      <c r="C910" s="17">
        <v>17</v>
      </c>
      <c r="D910" s="17">
        <v>16</v>
      </c>
      <c r="E910" s="25">
        <v>0.94110000000000005</v>
      </c>
      <c r="F910" s="17">
        <v>1</v>
      </c>
      <c r="G910" t="s">
        <v>1</v>
      </c>
      <c r="H910" s="27">
        <v>2023</v>
      </c>
      <c r="I910" t="str">
        <f>VLOOKUP(A910,'Store Data'!$E:$F,2,0)</f>
        <v>Porsche</v>
      </c>
      <c r="J910" t="str">
        <f>VLOOKUP(A910,'Store Data'!$A:$B,2,0)</f>
        <v>Northern CA</v>
      </c>
    </row>
    <row r="911" spans="1:10" x14ac:dyDescent="0.2">
      <c r="A911" s="16" t="s">
        <v>66</v>
      </c>
      <c r="B911" s="16" t="s">
        <v>144</v>
      </c>
      <c r="C911" s="17">
        <v>95</v>
      </c>
      <c r="D911" s="17">
        <v>68</v>
      </c>
      <c r="E911" s="25">
        <v>0.7157</v>
      </c>
      <c r="F911" s="17">
        <v>12</v>
      </c>
      <c r="G911" t="s">
        <v>1</v>
      </c>
      <c r="H911" s="27">
        <v>2023</v>
      </c>
      <c r="I911" t="str">
        <f>VLOOKUP(A911,'Store Data'!$E:$F,2,0)</f>
        <v>Honda</v>
      </c>
      <c r="J911" t="str">
        <f>VLOOKUP(A911,'Store Data'!$A:$B,2,0)</f>
        <v>Texas</v>
      </c>
    </row>
    <row r="912" spans="1:10" x14ac:dyDescent="0.2">
      <c r="A912" s="16" t="s">
        <v>66</v>
      </c>
      <c r="B912" s="16" t="s">
        <v>145</v>
      </c>
      <c r="C912" s="17">
        <v>73</v>
      </c>
      <c r="D912" s="17">
        <v>57</v>
      </c>
      <c r="E912" s="25">
        <v>0.78080000000000005</v>
      </c>
      <c r="F912" s="17">
        <v>15</v>
      </c>
      <c r="G912" t="s">
        <v>1</v>
      </c>
      <c r="H912" s="27">
        <v>2023</v>
      </c>
      <c r="I912" t="str">
        <f>VLOOKUP(A912,'Store Data'!$E:$F,2,0)</f>
        <v>Honda</v>
      </c>
      <c r="J912" t="str">
        <f>VLOOKUP(A912,'Store Data'!$A:$B,2,0)</f>
        <v>Texas</v>
      </c>
    </row>
    <row r="913" spans="1:10" x14ac:dyDescent="0.2">
      <c r="A913" s="16" t="s">
        <v>66</v>
      </c>
      <c r="B913" s="16" t="s">
        <v>143</v>
      </c>
      <c r="C913" s="17">
        <v>90</v>
      </c>
      <c r="D913" s="17">
        <v>78</v>
      </c>
      <c r="E913" s="25">
        <v>0.86660000000000004</v>
      </c>
      <c r="F913" s="17">
        <v>14</v>
      </c>
      <c r="G913" t="s">
        <v>1</v>
      </c>
      <c r="H913" s="27">
        <v>2023</v>
      </c>
      <c r="I913" t="str">
        <f>VLOOKUP(A913,'Store Data'!$E:$F,2,0)</f>
        <v>Honda</v>
      </c>
      <c r="J913" t="str">
        <f>VLOOKUP(A913,'Store Data'!$A:$B,2,0)</f>
        <v>Texas</v>
      </c>
    </row>
    <row r="914" spans="1:10" x14ac:dyDescent="0.2">
      <c r="A914" s="16" t="s">
        <v>67</v>
      </c>
      <c r="B914" s="16" t="s">
        <v>144</v>
      </c>
      <c r="C914" s="17">
        <v>68</v>
      </c>
      <c r="D914" s="17">
        <v>53</v>
      </c>
      <c r="E914" s="25">
        <v>0.77939999999999998</v>
      </c>
      <c r="F914" s="17">
        <v>12</v>
      </c>
      <c r="G914" t="s">
        <v>1</v>
      </c>
      <c r="H914" s="27">
        <v>2023</v>
      </c>
      <c r="I914" t="str">
        <f>VLOOKUP(A914,'Store Data'!$E:$F,2,0)</f>
        <v>Hyundai</v>
      </c>
      <c r="J914" t="str">
        <f>VLOOKUP(A914,'Store Data'!$A:$B,2,0)</f>
        <v>Texas</v>
      </c>
    </row>
    <row r="915" spans="1:10" x14ac:dyDescent="0.2">
      <c r="A915" s="16" t="s">
        <v>67</v>
      </c>
      <c r="B915" s="16" t="s">
        <v>145</v>
      </c>
      <c r="C915" s="17">
        <v>31</v>
      </c>
      <c r="D915" s="17">
        <v>28</v>
      </c>
      <c r="E915" s="25">
        <v>0.9032</v>
      </c>
      <c r="F915" s="17">
        <v>4</v>
      </c>
      <c r="G915" t="s">
        <v>1</v>
      </c>
      <c r="H915" s="27">
        <v>2023</v>
      </c>
      <c r="I915" t="str">
        <f>VLOOKUP(A915,'Store Data'!$E:$F,2,0)</f>
        <v>Hyundai</v>
      </c>
      <c r="J915" t="str">
        <f>VLOOKUP(A915,'Store Data'!$A:$B,2,0)</f>
        <v>Texas</v>
      </c>
    </row>
    <row r="916" spans="1:10" x14ac:dyDescent="0.2">
      <c r="A916" s="16" t="s">
        <v>67</v>
      </c>
      <c r="B916" s="16" t="s">
        <v>143</v>
      </c>
      <c r="C916" s="17">
        <v>71</v>
      </c>
      <c r="D916" s="17">
        <v>33</v>
      </c>
      <c r="E916" s="25">
        <v>0.4647</v>
      </c>
      <c r="F916" s="17">
        <v>0</v>
      </c>
      <c r="G916" t="s">
        <v>1</v>
      </c>
      <c r="H916" s="27">
        <v>2023</v>
      </c>
      <c r="I916" t="str">
        <f>VLOOKUP(A916,'Store Data'!$E:$F,2,0)</f>
        <v>Hyundai</v>
      </c>
      <c r="J916" t="str">
        <f>VLOOKUP(A916,'Store Data'!$A:$B,2,0)</f>
        <v>Texas</v>
      </c>
    </row>
    <row r="917" spans="1:10" x14ac:dyDescent="0.2">
      <c r="A917" s="16" t="s">
        <v>68</v>
      </c>
      <c r="B917" s="16" t="s">
        <v>144</v>
      </c>
      <c r="C917" s="17">
        <v>77</v>
      </c>
      <c r="D917" s="17">
        <v>31</v>
      </c>
      <c r="E917" s="25">
        <v>0.40250000000000002</v>
      </c>
      <c r="F917" s="17">
        <v>5</v>
      </c>
      <c r="G917" t="s">
        <v>1</v>
      </c>
      <c r="H917" s="27">
        <v>2023</v>
      </c>
      <c r="I917" t="str">
        <f>VLOOKUP(A917,'Store Data'!$E:$F,2,0)</f>
        <v>Toyota</v>
      </c>
      <c r="J917" t="str">
        <f>VLOOKUP(A917,'Store Data'!$A:$B,2,0)</f>
        <v>Texas</v>
      </c>
    </row>
    <row r="918" spans="1:10" x14ac:dyDescent="0.2">
      <c r="A918" s="16" t="s">
        <v>68</v>
      </c>
      <c r="B918" s="16" t="s">
        <v>145</v>
      </c>
      <c r="C918" s="17">
        <v>41</v>
      </c>
      <c r="D918" s="17">
        <v>20</v>
      </c>
      <c r="E918" s="25">
        <v>0.48780000000000001</v>
      </c>
      <c r="F918" s="17">
        <v>3</v>
      </c>
      <c r="G918" t="s">
        <v>1</v>
      </c>
      <c r="H918" s="27">
        <v>2023</v>
      </c>
      <c r="I918" t="str">
        <f>VLOOKUP(A918,'Store Data'!$E:$F,2,0)</f>
        <v>Toyota</v>
      </c>
      <c r="J918" t="str">
        <f>VLOOKUP(A918,'Store Data'!$A:$B,2,0)</f>
        <v>Texas</v>
      </c>
    </row>
    <row r="919" spans="1:10" x14ac:dyDescent="0.2">
      <c r="A919" s="16" t="s">
        <v>68</v>
      </c>
      <c r="B919" s="16" t="s">
        <v>143</v>
      </c>
      <c r="C919" s="17">
        <v>50</v>
      </c>
      <c r="D919" s="17">
        <v>45</v>
      </c>
      <c r="E919" s="25">
        <v>0.9</v>
      </c>
      <c r="F919" s="17">
        <v>10</v>
      </c>
      <c r="G919" t="s">
        <v>1</v>
      </c>
      <c r="H919" s="27">
        <v>2023</v>
      </c>
      <c r="I919" t="str">
        <f>VLOOKUP(A919,'Store Data'!$E:$F,2,0)</f>
        <v>Toyota</v>
      </c>
      <c r="J919" t="str">
        <f>VLOOKUP(A919,'Store Data'!$A:$B,2,0)</f>
        <v>Texas</v>
      </c>
    </row>
    <row r="920" spans="1:10" x14ac:dyDescent="0.2">
      <c r="A920" s="16" t="s">
        <v>70</v>
      </c>
      <c r="B920" s="16" t="s">
        <v>144</v>
      </c>
      <c r="C920" s="17">
        <v>25</v>
      </c>
      <c r="D920" s="17">
        <v>18</v>
      </c>
      <c r="E920" s="25">
        <v>0.72</v>
      </c>
      <c r="F920" s="17">
        <v>3</v>
      </c>
      <c r="G920" t="s">
        <v>1</v>
      </c>
      <c r="H920" s="27">
        <v>2023</v>
      </c>
      <c r="I920" t="str">
        <f>VLOOKUP(A920,'Store Data'!$E:$F,2,0)</f>
        <v>Subaru</v>
      </c>
      <c r="J920" t="str">
        <f>VLOOKUP(A920,'Store Data'!$A:$B,2,0)</f>
        <v>Orange County</v>
      </c>
    </row>
    <row r="921" spans="1:10" x14ac:dyDescent="0.2">
      <c r="A921" s="16" t="s">
        <v>70</v>
      </c>
      <c r="B921" s="16" t="s">
        <v>145</v>
      </c>
      <c r="C921" s="17">
        <v>4</v>
      </c>
      <c r="D921" s="17">
        <v>4</v>
      </c>
      <c r="E921" s="25">
        <v>1</v>
      </c>
      <c r="F921" s="17">
        <v>0</v>
      </c>
      <c r="G921" t="s">
        <v>1</v>
      </c>
      <c r="H921" s="27">
        <v>2023</v>
      </c>
      <c r="I921" t="str">
        <f>VLOOKUP(A921,'Store Data'!$E:$F,2,0)</f>
        <v>Subaru</v>
      </c>
      <c r="J921" t="str">
        <f>VLOOKUP(A921,'Store Data'!$A:$B,2,0)</f>
        <v>Orange County</v>
      </c>
    </row>
    <row r="922" spans="1:10" x14ac:dyDescent="0.2">
      <c r="A922" s="16" t="s">
        <v>70</v>
      </c>
      <c r="B922" s="16" t="s">
        <v>143</v>
      </c>
      <c r="C922" s="17">
        <v>21</v>
      </c>
      <c r="D922" s="17">
        <v>17</v>
      </c>
      <c r="E922" s="25">
        <v>0.8095</v>
      </c>
      <c r="F922" s="17">
        <v>1</v>
      </c>
      <c r="G922" t="s">
        <v>1</v>
      </c>
      <c r="H922" s="27">
        <v>2023</v>
      </c>
      <c r="I922" t="str">
        <f>VLOOKUP(A922,'Store Data'!$E:$F,2,0)</f>
        <v>Subaru</v>
      </c>
      <c r="J922" t="str">
        <f>VLOOKUP(A922,'Store Data'!$A:$B,2,0)</f>
        <v>Orange County</v>
      </c>
    </row>
    <row r="923" spans="1:10" x14ac:dyDescent="0.2">
      <c r="A923" s="16" t="s">
        <v>118</v>
      </c>
      <c r="B923" s="16" t="s">
        <v>144</v>
      </c>
      <c r="C923" s="17">
        <v>57</v>
      </c>
      <c r="D923" s="17">
        <v>33</v>
      </c>
      <c r="E923" s="25">
        <v>0.57889999999999997</v>
      </c>
      <c r="F923" s="17">
        <v>3</v>
      </c>
      <c r="G923" t="s">
        <v>1</v>
      </c>
      <c r="H923" s="27">
        <v>2023</v>
      </c>
      <c r="I923" t="str">
        <f>VLOOKUP(A923,'Store Data'!$E:$F,2,0)</f>
        <v>Honda</v>
      </c>
      <c r="J923" t="str">
        <f>VLOOKUP(A923,'Store Data'!$A:$B,2,0)</f>
        <v>Arizona</v>
      </c>
    </row>
    <row r="924" spans="1:10" x14ac:dyDescent="0.2">
      <c r="A924" s="16" t="s">
        <v>118</v>
      </c>
      <c r="B924" s="16" t="s">
        <v>145</v>
      </c>
      <c r="C924" s="17">
        <v>27</v>
      </c>
      <c r="D924" s="17">
        <v>17</v>
      </c>
      <c r="E924" s="25">
        <v>0.62960000000000005</v>
      </c>
      <c r="F924" s="17">
        <v>1</v>
      </c>
      <c r="G924" t="s">
        <v>1</v>
      </c>
      <c r="H924" s="27">
        <v>2023</v>
      </c>
      <c r="I924" t="str">
        <f>VLOOKUP(A924,'Store Data'!$E:$F,2,0)</f>
        <v>Honda</v>
      </c>
      <c r="J924" t="str">
        <f>VLOOKUP(A924,'Store Data'!$A:$B,2,0)</f>
        <v>Arizona</v>
      </c>
    </row>
    <row r="925" spans="1:10" x14ac:dyDescent="0.2">
      <c r="A925" s="16" t="s">
        <v>118</v>
      </c>
      <c r="B925" s="16" t="s">
        <v>143</v>
      </c>
      <c r="C925" s="17">
        <v>72</v>
      </c>
      <c r="D925" s="17">
        <v>58</v>
      </c>
      <c r="E925" s="25">
        <v>0.80549999999999999</v>
      </c>
      <c r="F925" s="17">
        <v>6</v>
      </c>
      <c r="G925" t="s">
        <v>1</v>
      </c>
      <c r="H925" s="27">
        <v>2023</v>
      </c>
      <c r="I925" t="str">
        <f>VLOOKUP(A925,'Store Data'!$E:$F,2,0)</f>
        <v>Honda</v>
      </c>
      <c r="J925" t="str">
        <f>VLOOKUP(A925,'Store Data'!$A:$B,2,0)</f>
        <v>Arizona</v>
      </c>
    </row>
    <row r="926" spans="1:10" x14ac:dyDescent="0.2">
      <c r="A926" s="16" t="s">
        <v>73</v>
      </c>
      <c r="B926" s="16" t="s">
        <v>144</v>
      </c>
      <c r="C926" s="17">
        <v>29</v>
      </c>
      <c r="D926" s="17">
        <v>24</v>
      </c>
      <c r="E926" s="25">
        <v>0.82750000000000001</v>
      </c>
      <c r="F926" s="17">
        <v>1</v>
      </c>
      <c r="G926" t="s">
        <v>1</v>
      </c>
      <c r="H926" s="27">
        <v>2023</v>
      </c>
      <c r="I926" t="str">
        <f>VLOOKUP(A926,'Store Data'!$E:$F,2,0)</f>
        <v>Toyota</v>
      </c>
      <c r="J926" t="str">
        <f>VLOOKUP(A926,'Store Data'!$A:$B,2,0)</f>
        <v>Northern CA</v>
      </c>
    </row>
    <row r="927" spans="1:10" x14ac:dyDescent="0.2">
      <c r="A927" s="16" t="s">
        <v>73</v>
      </c>
      <c r="B927" s="16" t="s">
        <v>145</v>
      </c>
      <c r="C927" s="17">
        <v>8</v>
      </c>
      <c r="D927" s="17">
        <v>4</v>
      </c>
      <c r="E927" s="25">
        <v>0.5</v>
      </c>
      <c r="F927" s="17">
        <v>0</v>
      </c>
      <c r="G927" t="s">
        <v>1</v>
      </c>
      <c r="H927" s="27">
        <v>2023</v>
      </c>
      <c r="I927" t="str">
        <f>VLOOKUP(A927,'Store Data'!$E:$F,2,0)</f>
        <v>Toyota</v>
      </c>
      <c r="J927" t="str">
        <f>VLOOKUP(A927,'Store Data'!$A:$B,2,0)</f>
        <v>Northern CA</v>
      </c>
    </row>
    <row r="928" spans="1:10" x14ac:dyDescent="0.2">
      <c r="A928" s="16" t="s">
        <v>73</v>
      </c>
      <c r="B928" s="16" t="s">
        <v>143</v>
      </c>
      <c r="C928" s="17">
        <v>36</v>
      </c>
      <c r="D928" s="17">
        <v>31</v>
      </c>
      <c r="E928" s="25">
        <v>0.86109999999999998</v>
      </c>
      <c r="F928" s="17">
        <v>6</v>
      </c>
      <c r="G928" t="s">
        <v>1</v>
      </c>
      <c r="H928" s="27">
        <v>2023</v>
      </c>
      <c r="I928" t="str">
        <f>VLOOKUP(A928,'Store Data'!$E:$F,2,0)</f>
        <v>Toyota</v>
      </c>
      <c r="J928" t="str">
        <f>VLOOKUP(A928,'Store Data'!$A:$B,2,0)</f>
        <v>Northern CA</v>
      </c>
    </row>
    <row r="929" spans="1:10" x14ac:dyDescent="0.2">
      <c r="A929" s="16" t="s">
        <v>75</v>
      </c>
      <c r="B929" s="16" t="s">
        <v>144</v>
      </c>
      <c r="C929" s="17">
        <v>44</v>
      </c>
      <c r="D929" s="17">
        <v>34</v>
      </c>
      <c r="E929" s="25">
        <v>0.77270000000000005</v>
      </c>
      <c r="F929" s="17">
        <v>3</v>
      </c>
      <c r="G929" t="s">
        <v>1</v>
      </c>
      <c r="H929" s="27">
        <v>2023</v>
      </c>
      <c r="I929" t="str">
        <f>VLOOKUP(A929,'Store Data'!$E:$F,2,0)</f>
        <v>Toyota</v>
      </c>
      <c r="J929" t="str">
        <f>VLOOKUP(A929,'Store Data'!$A:$B,2,0)</f>
        <v>Texas</v>
      </c>
    </row>
    <row r="930" spans="1:10" x14ac:dyDescent="0.2">
      <c r="A930" s="16" t="s">
        <v>75</v>
      </c>
      <c r="B930" s="16" t="s">
        <v>145</v>
      </c>
      <c r="C930" s="17">
        <v>65</v>
      </c>
      <c r="D930" s="17">
        <v>53</v>
      </c>
      <c r="E930" s="25">
        <v>0.81530000000000002</v>
      </c>
      <c r="F930" s="17">
        <v>10</v>
      </c>
      <c r="G930" t="s">
        <v>1</v>
      </c>
      <c r="H930" s="27">
        <v>2023</v>
      </c>
      <c r="I930" t="str">
        <f>VLOOKUP(A930,'Store Data'!$E:$F,2,0)</f>
        <v>Toyota</v>
      </c>
      <c r="J930" t="str">
        <f>VLOOKUP(A930,'Store Data'!$A:$B,2,0)</f>
        <v>Texas</v>
      </c>
    </row>
    <row r="931" spans="1:10" x14ac:dyDescent="0.2">
      <c r="A931" s="16" t="s">
        <v>75</v>
      </c>
      <c r="B931" s="16" t="s">
        <v>143</v>
      </c>
      <c r="C931" s="17">
        <v>68</v>
      </c>
      <c r="D931" s="17">
        <v>63</v>
      </c>
      <c r="E931" s="25">
        <v>0.9264</v>
      </c>
      <c r="F931" s="17">
        <v>17</v>
      </c>
      <c r="G931" t="s">
        <v>1</v>
      </c>
      <c r="H931" s="27">
        <v>2023</v>
      </c>
      <c r="I931" t="str">
        <f>VLOOKUP(A931,'Store Data'!$E:$F,2,0)</f>
        <v>Toyota</v>
      </c>
      <c r="J931" t="str">
        <f>VLOOKUP(A931,'Store Data'!$A:$B,2,0)</f>
        <v>Texas</v>
      </c>
    </row>
    <row r="932" spans="1:10" x14ac:dyDescent="0.2">
      <c r="A932" s="16" t="s">
        <v>77</v>
      </c>
      <c r="B932" s="16" t="s">
        <v>144</v>
      </c>
      <c r="C932" s="17">
        <v>28</v>
      </c>
      <c r="D932" s="17">
        <v>17</v>
      </c>
      <c r="E932" s="25">
        <v>0.60709999999999997</v>
      </c>
      <c r="F932" s="17">
        <v>2</v>
      </c>
      <c r="G932" t="s">
        <v>1</v>
      </c>
      <c r="H932" s="27">
        <v>2023</v>
      </c>
      <c r="I932" t="str">
        <f>VLOOKUP(A932,'Store Data'!$E:$F,2,0)</f>
        <v>Toyota</v>
      </c>
      <c r="J932" t="str">
        <f>VLOOKUP(A932,'Store Data'!$A:$B,2,0)</f>
        <v>Arizona</v>
      </c>
    </row>
    <row r="933" spans="1:10" x14ac:dyDescent="0.2">
      <c r="A933" s="16" t="s">
        <v>77</v>
      </c>
      <c r="B933" s="16" t="s">
        <v>145</v>
      </c>
      <c r="C933" s="17">
        <v>16</v>
      </c>
      <c r="D933" s="17">
        <v>9</v>
      </c>
      <c r="E933" s="25">
        <v>0.5625</v>
      </c>
      <c r="F933" s="17">
        <v>1</v>
      </c>
      <c r="G933" t="s">
        <v>1</v>
      </c>
      <c r="H933" s="27">
        <v>2023</v>
      </c>
      <c r="I933" t="str">
        <f>VLOOKUP(A933,'Store Data'!$E:$F,2,0)</f>
        <v>Toyota</v>
      </c>
      <c r="J933" t="str">
        <f>VLOOKUP(A933,'Store Data'!$A:$B,2,0)</f>
        <v>Arizona</v>
      </c>
    </row>
    <row r="934" spans="1:10" x14ac:dyDescent="0.2">
      <c r="A934" s="16" t="s">
        <v>77</v>
      </c>
      <c r="B934" s="16" t="s">
        <v>143</v>
      </c>
      <c r="C934" s="17">
        <v>21</v>
      </c>
      <c r="D934" s="17">
        <v>17</v>
      </c>
      <c r="E934" s="25">
        <v>0.8095</v>
      </c>
      <c r="F934" s="17">
        <v>2</v>
      </c>
      <c r="G934" t="s">
        <v>1</v>
      </c>
      <c r="H934" s="27">
        <v>2023</v>
      </c>
      <c r="I934" t="str">
        <f>VLOOKUP(A934,'Store Data'!$E:$F,2,0)</f>
        <v>Toyota</v>
      </c>
      <c r="J934" t="str">
        <f>VLOOKUP(A934,'Store Data'!$A:$B,2,0)</f>
        <v>Arizona</v>
      </c>
    </row>
    <row r="935" spans="1:10" x14ac:dyDescent="0.2">
      <c r="A935" s="16" t="s">
        <v>79</v>
      </c>
      <c r="B935" s="16" t="s">
        <v>144</v>
      </c>
      <c r="C935" s="17">
        <v>8</v>
      </c>
      <c r="D935" s="17">
        <v>4</v>
      </c>
      <c r="E935" s="25">
        <v>0.5</v>
      </c>
      <c r="F935" s="17">
        <v>0</v>
      </c>
      <c r="G935" t="s">
        <v>1</v>
      </c>
      <c r="H935" s="27">
        <v>2023</v>
      </c>
      <c r="I935" t="str">
        <f>VLOOKUP(A935,'Store Data'!$E:$F,2,0)</f>
        <v>Volkswagen</v>
      </c>
      <c r="J935" t="str">
        <f>VLOOKUP(A935,'Store Data'!$A:$B,2,0)</f>
        <v>Arizona</v>
      </c>
    </row>
    <row r="936" spans="1:10" x14ac:dyDescent="0.2">
      <c r="A936" s="16" t="s">
        <v>79</v>
      </c>
      <c r="B936" s="16" t="s">
        <v>145</v>
      </c>
      <c r="C936" s="17">
        <v>10</v>
      </c>
      <c r="D936" s="17">
        <v>5</v>
      </c>
      <c r="E936" s="25">
        <v>0.5</v>
      </c>
      <c r="F936" s="17">
        <v>1</v>
      </c>
      <c r="G936" t="s">
        <v>1</v>
      </c>
      <c r="H936" s="27">
        <v>2023</v>
      </c>
      <c r="I936" t="str">
        <f>VLOOKUP(A936,'Store Data'!$E:$F,2,0)</f>
        <v>Volkswagen</v>
      </c>
      <c r="J936" t="str">
        <f>VLOOKUP(A936,'Store Data'!$A:$B,2,0)</f>
        <v>Arizona</v>
      </c>
    </row>
    <row r="937" spans="1:10" x14ac:dyDescent="0.2">
      <c r="A937" s="16" t="s">
        <v>79</v>
      </c>
      <c r="B937" s="16" t="s">
        <v>143</v>
      </c>
      <c r="C937" s="17">
        <v>16</v>
      </c>
      <c r="D937" s="17">
        <v>15</v>
      </c>
      <c r="E937" s="25">
        <v>0.9375</v>
      </c>
      <c r="F937" s="17">
        <v>3</v>
      </c>
      <c r="G937" t="s">
        <v>1</v>
      </c>
      <c r="H937" s="27">
        <v>2023</v>
      </c>
      <c r="I937" t="str">
        <f>VLOOKUP(A937,'Store Data'!$E:$F,2,0)</f>
        <v>Volkswagen</v>
      </c>
      <c r="J937" t="str">
        <f>VLOOKUP(A937,'Store Data'!$A:$B,2,0)</f>
        <v>Arizona</v>
      </c>
    </row>
    <row r="938" spans="1:10" x14ac:dyDescent="0.2">
      <c r="A938" s="16" t="s">
        <v>81</v>
      </c>
      <c r="B938" s="16" t="s">
        <v>144</v>
      </c>
      <c r="C938" s="17">
        <v>19</v>
      </c>
      <c r="D938" s="17">
        <v>17</v>
      </c>
      <c r="E938" s="25">
        <v>0.89470000000000005</v>
      </c>
      <c r="F938" s="17">
        <v>2</v>
      </c>
      <c r="G938" t="s">
        <v>1</v>
      </c>
      <c r="H938" s="27">
        <v>2023</v>
      </c>
      <c r="I938" t="str">
        <f>VLOOKUP(A938,'Store Data'!$E:$F,2,0)</f>
        <v>Volkswagen</v>
      </c>
      <c r="J938" t="str">
        <f>VLOOKUP(A938,'Store Data'!$A:$B,2,0)</f>
        <v>Orange County</v>
      </c>
    </row>
    <row r="939" spans="1:10" x14ac:dyDescent="0.2">
      <c r="A939" s="16" t="s">
        <v>81</v>
      </c>
      <c r="B939" s="16" t="s">
        <v>145</v>
      </c>
      <c r="C939" s="17">
        <v>7</v>
      </c>
      <c r="D939" s="17">
        <v>6</v>
      </c>
      <c r="E939" s="25">
        <v>0.85709999999999997</v>
      </c>
      <c r="F939" s="17">
        <v>2</v>
      </c>
      <c r="G939" t="s">
        <v>1</v>
      </c>
      <c r="H939" s="27">
        <v>2023</v>
      </c>
      <c r="I939" t="str">
        <f>VLOOKUP(A939,'Store Data'!$E:$F,2,0)</f>
        <v>Volkswagen</v>
      </c>
      <c r="J939" t="str">
        <f>VLOOKUP(A939,'Store Data'!$A:$B,2,0)</f>
        <v>Orange County</v>
      </c>
    </row>
    <row r="940" spans="1:10" x14ac:dyDescent="0.2">
      <c r="A940" s="16" t="s">
        <v>81</v>
      </c>
      <c r="B940" s="16" t="s">
        <v>143</v>
      </c>
      <c r="C940" s="17">
        <v>15</v>
      </c>
      <c r="D940" s="17">
        <v>13</v>
      </c>
      <c r="E940" s="25">
        <v>0.86660000000000004</v>
      </c>
      <c r="F940" s="17">
        <v>2</v>
      </c>
      <c r="G940" t="s">
        <v>1</v>
      </c>
      <c r="H940" s="27">
        <v>2023</v>
      </c>
      <c r="I940" t="str">
        <f>VLOOKUP(A940,'Store Data'!$E:$F,2,0)</f>
        <v>Volkswagen</v>
      </c>
      <c r="J940" t="str">
        <f>VLOOKUP(A940,'Store Data'!$A:$B,2,0)</f>
        <v>Orange County</v>
      </c>
    </row>
    <row r="941" spans="1:10" x14ac:dyDescent="0.2">
      <c r="A941" s="16" t="s">
        <v>69</v>
      </c>
      <c r="B941" s="16" t="s">
        <v>144</v>
      </c>
      <c r="C941" s="17">
        <v>5</v>
      </c>
      <c r="D941" s="17">
        <v>3</v>
      </c>
      <c r="E941" s="25">
        <v>0.6</v>
      </c>
      <c r="F941" s="17">
        <v>0</v>
      </c>
      <c r="G941" t="s">
        <v>1</v>
      </c>
      <c r="H941" s="27">
        <v>2023</v>
      </c>
      <c r="I941" t="str">
        <f>VLOOKUP(A941,'Store Data'!$E:$F,2,0)</f>
        <v>Maserati</v>
      </c>
      <c r="J941" t="str">
        <f>VLOOKUP(A941,'Store Data'!$A:$B,2,0)</f>
        <v>Arizona</v>
      </c>
    </row>
    <row r="942" spans="1:10" x14ac:dyDescent="0.2">
      <c r="A942" s="16" t="s">
        <v>69</v>
      </c>
      <c r="B942" s="16" t="s">
        <v>145</v>
      </c>
      <c r="C942" s="17">
        <v>2</v>
      </c>
      <c r="D942" s="17">
        <v>1</v>
      </c>
      <c r="E942" s="25">
        <v>0.5</v>
      </c>
      <c r="F942" s="17">
        <v>0</v>
      </c>
      <c r="G942" t="s">
        <v>1</v>
      </c>
      <c r="H942" s="27">
        <v>2023</v>
      </c>
      <c r="I942" t="str">
        <f>VLOOKUP(A942,'Store Data'!$E:$F,2,0)</f>
        <v>Maserati</v>
      </c>
      <c r="J942" t="str">
        <f>VLOOKUP(A942,'Store Data'!$A:$B,2,0)</f>
        <v>Arizona</v>
      </c>
    </row>
    <row r="943" spans="1:10" x14ac:dyDescent="0.2">
      <c r="A943" s="16" t="s">
        <v>69</v>
      </c>
      <c r="B943" s="16" t="s">
        <v>143</v>
      </c>
      <c r="C943" s="17">
        <v>6</v>
      </c>
      <c r="D943" s="17">
        <v>5</v>
      </c>
      <c r="E943" s="25">
        <v>0.83330000000000004</v>
      </c>
      <c r="F943" s="17">
        <v>0</v>
      </c>
      <c r="G943" t="s">
        <v>1</v>
      </c>
      <c r="H943" s="27">
        <v>2023</v>
      </c>
      <c r="I943" t="str">
        <f>VLOOKUP(A943,'Store Data'!$E:$F,2,0)</f>
        <v>Maserati</v>
      </c>
      <c r="J943" t="str">
        <f>VLOOKUP(A943,'Store Data'!$A:$B,2,0)</f>
        <v>Arizona</v>
      </c>
    </row>
    <row r="944" spans="1:10" ht="21" x14ac:dyDescent="0.2">
      <c r="A944" s="3" t="s">
        <v>11</v>
      </c>
      <c r="B944" s="3" t="s">
        <v>144</v>
      </c>
      <c r="C944" s="5">
        <v>16</v>
      </c>
      <c r="D944" s="5">
        <v>12</v>
      </c>
      <c r="E944" s="7">
        <v>0.75</v>
      </c>
      <c r="F944" s="5">
        <v>1</v>
      </c>
      <c r="G944" t="s">
        <v>124</v>
      </c>
      <c r="H944" s="27">
        <v>2023</v>
      </c>
      <c r="I944" t="str">
        <f>VLOOKUP(A944,'Store Data'!$E:$F,2,0)</f>
        <v>Acura</v>
      </c>
      <c r="J944" t="str">
        <f>VLOOKUP(A944,'Store Data'!$A:$B,2,0)</f>
        <v>Arizona</v>
      </c>
    </row>
    <row r="945" spans="1:10" ht="21" x14ac:dyDescent="0.2">
      <c r="A945" s="3" t="s">
        <v>11</v>
      </c>
      <c r="B945" s="3" t="s">
        <v>145</v>
      </c>
      <c r="C945" s="5">
        <v>13</v>
      </c>
      <c r="D945" s="5">
        <v>11</v>
      </c>
      <c r="E945" s="7">
        <v>0.84609999999999996</v>
      </c>
      <c r="F945" s="5">
        <v>1</v>
      </c>
      <c r="G945" t="s">
        <v>124</v>
      </c>
      <c r="H945" s="27">
        <v>2023</v>
      </c>
      <c r="I945" t="str">
        <f>VLOOKUP(A945,'Store Data'!$E:$F,2,0)</f>
        <v>Acura</v>
      </c>
      <c r="J945" t="str">
        <f>VLOOKUP(A945,'Store Data'!$A:$B,2,0)</f>
        <v>Arizona</v>
      </c>
    </row>
    <row r="946" spans="1:10" ht="21" x14ac:dyDescent="0.2">
      <c r="A946" s="3" t="s">
        <v>11</v>
      </c>
      <c r="B946" s="3" t="s">
        <v>143</v>
      </c>
      <c r="C946" s="5">
        <v>29</v>
      </c>
      <c r="D946" s="5">
        <v>25</v>
      </c>
      <c r="E946" s="7">
        <v>0.86199999999999999</v>
      </c>
      <c r="F946" s="5">
        <v>1</v>
      </c>
      <c r="G946" t="s">
        <v>124</v>
      </c>
      <c r="H946" s="27">
        <v>2023</v>
      </c>
      <c r="I946" t="str">
        <f>VLOOKUP(A946,'Store Data'!$E:$F,2,0)</f>
        <v>Acura</v>
      </c>
      <c r="J946" t="str">
        <f>VLOOKUP(A946,'Store Data'!$A:$B,2,0)</f>
        <v>Arizona</v>
      </c>
    </row>
    <row r="947" spans="1:10" ht="21" x14ac:dyDescent="0.2">
      <c r="A947" s="3" t="s">
        <v>16</v>
      </c>
      <c r="B947" s="3" t="s">
        <v>144</v>
      </c>
      <c r="C947" s="5">
        <v>11</v>
      </c>
      <c r="D947" s="5">
        <v>10</v>
      </c>
      <c r="E947" s="7">
        <v>0.90900000000000003</v>
      </c>
      <c r="F947" s="5">
        <v>2</v>
      </c>
      <c r="G947" t="s">
        <v>124</v>
      </c>
      <c r="H947" s="27">
        <v>2023</v>
      </c>
      <c r="I947" t="str">
        <f>VLOOKUP(A947,'Store Data'!$E:$F,2,0)</f>
        <v>Acura</v>
      </c>
      <c r="J947" t="str">
        <f>VLOOKUP(A947,'Store Data'!$A:$B,2,0)</f>
        <v>Southern CA</v>
      </c>
    </row>
    <row r="948" spans="1:10" ht="21" x14ac:dyDescent="0.2">
      <c r="A948" s="3" t="s">
        <v>16</v>
      </c>
      <c r="B948" s="3" t="s">
        <v>145</v>
      </c>
      <c r="C948" s="5">
        <v>3</v>
      </c>
      <c r="D948" s="5">
        <v>1</v>
      </c>
      <c r="E948" s="7">
        <v>0.33329999999999999</v>
      </c>
      <c r="F948" s="5">
        <v>0</v>
      </c>
      <c r="G948" t="s">
        <v>124</v>
      </c>
      <c r="H948" s="27">
        <v>2023</v>
      </c>
      <c r="I948" t="str">
        <f>VLOOKUP(A948,'Store Data'!$E:$F,2,0)</f>
        <v>Acura</v>
      </c>
      <c r="J948" t="str">
        <f>VLOOKUP(A948,'Store Data'!$A:$B,2,0)</f>
        <v>Southern CA</v>
      </c>
    </row>
    <row r="949" spans="1:10" ht="21" x14ac:dyDescent="0.2">
      <c r="A949" s="3" t="s">
        <v>16</v>
      </c>
      <c r="B949" s="3" t="s">
        <v>143</v>
      </c>
      <c r="C949" s="5">
        <v>11</v>
      </c>
      <c r="D949" s="5">
        <v>9</v>
      </c>
      <c r="E949" s="7">
        <v>0.81810000000000005</v>
      </c>
      <c r="F949" s="5">
        <v>1</v>
      </c>
      <c r="G949" t="s">
        <v>124</v>
      </c>
      <c r="H949" s="27">
        <v>2023</v>
      </c>
      <c r="I949" t="str">
        <f>VLOOKUP(A949,'Store Data'!$E:$F,2,0)</f>
        <v>Acura</v>
      </c>
      <c r="J949" t="str">
        <f>VLOOKUP(A949,'Store Data'!$A:$B,2,0)</f>
        <v>Southern CA</v>
      </c>
    </row>
    <row r="950" spans="1:10" ht="21" x14ac:dyDescent="0.2">
      <c r="A950" s="3" t="s">
        <v>17</v>
      </c>
      <c r="B950" s="3" t="s">
        <v>144</v>
      </c>
      <c r="C950" s="5">
        <v>12</v>
      </c>
      <c r="D950" s="5">
        <v>9</v>
      </c>
      <c r="E950" s="7">
        <v>0.75</v>
      </c>
      <c r="F950" s="5">
        <v>0</v>
      </c>
      <c r="G950" t="s">
        <v>124</v>
      </c>
      <c r="H950" s="27">
        <v>2023</v>
      </c>
      <c r="I950" t="str">
        <f>VLOOKUP(A950,'Store Data'!$E:$F,2,0)</f>
        <v>Audi</v>
      </c>
      <c r="J950" t="str">
        <f>VLOOKUP(A950,'Store Data'!$A:$B,2,0)</f>
        <v>Arizona</v>
      </c>
    </row>
    <row r="951" spans="1:10" ht="21" x14ac:dyDescent="0.2">
      <c r="A951" s="3" t="s">
        <v>17</v>
      </c>
      <c r="B951" s="3" t="s">
        <v>145</v>
      </c>
      <c r="C951" s="5">
        <v>7</v>
      </c>
      <c r="D951" s="5">
        <v>5</v>
      </c>
      <c r="E951" s="7">
        <v>0.71419999999999995</v>
      </c>
      <c r="F951" s="5">
        <v>1</v>
      </c>
      <c r="G951" t="s">
        <v>124</v>
      </c>
      <c r="H951" s="27">
        <v>2023</v>
      </c>
      <c r="I951" t="str">
        <f>VLOOKUP(A951,'Store Data'!$E:$F,2,0)</f>
        <v>Audi</v>
      </c>
      <c r="J951" t="str">
        <f>VLOOKUP(A951,'Store Data'!$A:$B,2,0)</f>
        <v>Arizona</v>
      </c>
    </row>
    <row r="952" spans="1:10" ht="21" x14ac:dyDescent="0.2">
      <c r="A952" s="3" t="s">
        <v>17</v>
      </c>
      <c r="B952" s="3" t="s">
        <v>143</v>
      </c>
      <c r="C952" s="5">
        <v>14</v>
      </c>
      <c r="D952" s="5">
        <v>13</v>
      </c>
      <c r="E952" s="7">
        <v>0.92849999999999999</v>
      </c>
      <c r="F952" s="5">
        <v>1</v>
      </c>
      <c r="G952" t="s">
        <v>124</v>
      </c>
      <c r="H952" s="27">
        <v>2023</v>
      </c>
      <c r="I952" t="str">
        <f>VLOOKUP(A952,'Store Data'!$E:$F,2,0)</f>
        <v>Audi</v>
      </c>
      <c r="J952" t="str">
        <f>VLOOKUP(A952,'Store Data'!$A:$B,2,0)</f>
        <v>Arizona</v>
      </c>
    </row>
    <row r="953" spans="1:10" ht="21" x14ac:dyDescent="0.2">
      <c r="A953" s="3" t="s">
        <v>18</v>
      </c>
      <c r="B953" s="3" t="s">
        <v>144</v>
      </c>
      <c r="C953" s="5">
        <v>11</v>
      </c>
      <c r="D953" s="5">
        <v>9</v>
      </c>
      <c r="E953" s="7">
        <v>0.81810000000000005</v>
      </c>
      <c r="F953" s="5">
        <v>1</v>
      </c>
      <c r="G953" t="s">
        <v>124</v>
      </c>
      <c r="H953" s="27">
        <v>2023</v>
      </c>
      <c r="I953" t="str">
        <f>VLOOKUP(A953,'Store Data'!$E:$F,2,0)</f>
        <v>Audi</v>
      </c>
      <c r="J953" t="str">
        <f>VLOOKUP(A953,'Store Data'!$A:$B,2,0)</f>
        <v>Southern CA</v>
      </c>
    </row>
    <row r="954" spans="1:10" ht="21" x14ac:dyDescent="0.2">
      <c r="A954" s="3" t="s">
        <v>18</v>
      </c>
      <c r="B954" s="3" t="s">
        <v>145</v>
      </c>
      <c r="C954" s="5">
        <v>6</v>
      </c>
      <c r="D954" s="5">
        <v>5</v>
      </c>
      <c r="E954" s="7">
        <v>0.83330000000000004</v>
      </c>
      <c r="F954" s="5">
        <v>0</v>
      </c>
      <c r="G954" t="s">
        <v>124</v>
      </c>
      <c r="H954" s="27">
        <v>2023</v>
      </c>
      <c r="I954" t="str">
        <f>VLOOKUP(A954,'Store Data'!$E:$F,2,0)</f>
        <v>Audi</v>
      </c>
      <c r="J954" t="str">
        <f>VLOOKUP(A954,'Store Data'!$A:$B,2,0)</f>
        <v>Southern CA</v>
      </c>
    </row>
    <row r="955" spans="1:10" ht="21" x14ac:dyDescent="0.2">
      <c r="A955" s="3" t="s">
        <v>18</v>
      </c>
      <c r="B955" s="3" t="s">
        <v>143</v>
      </c>
      <c r="C955" s="5">
        <v>13</v>
      </c>
      <c r="D955" s="5">
        <v>12</v>
      </c>
      <c r="E955" s="7">
        <v>0.92300000000000004</v>
      </c>
      <c r="F955" s="5">
        <v>0</v>
      </c>
      <c r="G955" t="s">
        <v>124</v>
      </c>
      <c r="H955" s="27">
        <v>2023</v>
      </c>
      <c r="I955" t="str">
        <f>VLOOKUP(A955,'Store Data'!$E:$F,2,0)</f>
        <v>Audi</v>
      </c>
      <c r="J955" t="str">
        <f>VLOOKUP(A955,'Store Data'!$A:$B,2,0)</f>
        <v>Southern CA</v>
      </c>
    </row>
    <row r="956" spans="1:10" ht="21" x14ac:dyDescent="0.2">
      <c r="A956" s="3" t="s">
        <v>19</v>
      </c>
      <c r="B956" s="3" t="s">
        <v>144</v>
      </c>
      <c r="C956" s="5">
        <v>10</v>
      </c>
      <c r="D956" s="5">
        <v>5</v>
      </c>
      <c r="E956" s="7">
        <v>0.5</v>
      </c>
      <c r="F956" s="5">
        <v>0</v>
      </c>
      <c r="G956" t="s">
        <v>124</v>
      </c>
      <c r="H956" s="27">
        <v>2023</v>
      </c>
      <c r="I956" t="str">
        <f>VLOOKUP(A956,'Store Data'!$E:$F,2,0)</f>
        <v>Audi</v>
      </c>
      <c r="J956" t="str">
        <f>VLOOKUP(A956,'Store Data'!$A:$B,2,0)</f>
        <v>Orange County</v>
      </c>
    </row>
    <row r="957" spans="1:10" ht="21" x14ac:dyDescent="0.2">
      <c r="A957" s="3" t="s">
        <v>19</v>
      </c>
      <c r="B957" s="3" t="s">
        <v>145</v>
      </c>
      <c r="C957" s="5">
        <v>1</v>
      </c>
      <c r="D957" s="5">
        <v>1</v>
      </c>
      <c r="E957" s="7">
        <v>1</v>
      </c>
      <c r="F957" s="5">
        <v>0</v>
      </c>
      <c r="G957" t="s">
        <v>124</v>
      </c>
      <c r="H957" s="27">
        <v>2023</v>
      </c>
      <c r="I957" t="str">
        <f>VLOOKUP(A957,'Store Data'!$E:$F,2,0)</f>
        <v>Audi</v>
      </c>
      <c r="J957" t="str">
        <f>VLOOKUP(A957,'Store Data'!$A:$B,2,0)</f>
        <v>Orange County</v>
      </c>
    </row>
    <row r="958" spans="1:10" ht="21" x14ac:dyDescent="0.2">
      <c r="A958" s="3" t="s">
        <v>19</v>
      </c>
      <c r="B958" s="3" t="s">
        <v>143</v>
      </c>
      <c r="C958" s="5">
        <v>13</v>
      </c>
      <c r="D958" s="5">
        <v>9</v>
      </c>
      <c r="E958" s="7">
        <v>0.69230000000000003</v>
      </c>
      <c r="F958" s="5">
        <v>2</v>
      </c>
      <c r="G958" t="s">
        <v>124</v>
      </c>
      <c r="H958" s="27">
        <v>2023</v>
      </c>
      <c r="I958" t="str">
        <f>VLOOKUP(A958,'Store Data'!$E:$F,2,0)</f>
        <v>Audi</v>
      </c>
      <c r="J958" t="str">
        <f>VLOOKUP(A958,'Store Data'!$A:$B,2,0)</f>
        <v>Orange County</v>
      </c>
    </row>
    <row r="959" spans="1:10" ht="21" x14ac:dyDescent="0.2">
      <c r="A959" s="3" t="s">
        <v>20</v>
      </c>
      <c r="B959" s="3" t="s">
        <v>144</v>
      </c>
      <c r="C959" s="5">
        <v>18</v>
      </c>
      <c r="D959" s="5">
        <v>10</v>
      </c>
      <c r="E959" s="7">
        <v>0.55549999999999999</v>
      </c>
      <c r="F959" s="5">
        <v>1</v>
      </c>
      <c r="G959" t="s">
        <v>124</v>
      </c>
      <c r="H959" s="27">
        <v>2023</v>
      </c>
      <c r="I959" t="str">
        <f>VLOOKUP(A959,'Store Data'!$E:$F,2,0)</f>
        <v>Audi</v>
      </c>
      <c r="J959" t="str">
        <f>VLOOKUP(A959,'Store Data'!$A:$B,2,0)</f>
        <v>Arizona</v>
      </c>
    </row>
    <row r="960" spans="1:10" ht="21" x14ac:dyDescent="0.2">
      <c r="A960" s="3" t="s">
        <v>20</v>
      </c>
      <c r="B960" s="3" t="s">
        <v>145</v>
      </c>
      <c r="C960" s="5">
        <v>17</v>
      </c>
      <c r="D960" s="5">
        <v>11</v>
      </c>
      <c r="E960" s="7">
        <v>0.64700000000000002</v>
      </c>
      <c r="F960" s="5">
        <v>3</v>
      </c>
      <c r="G960" t="s">
        <v>124</v>
      </c>
      <c r="H960" s="27">
        <v>2023</v>
      </c>
      <c r="I960" t="str">
        <f>VLOOKUP(A960,'Store Data'!$E:$F,2,0)</f>
        <v>Audi</v>
      </c>
      <c r="J960" t="str">
        <f>VLOOKUP(A960,'Store Data'!$A:$B,2,0)</f>
        <v>Arizona</v>
      </c>
    </row>
    <row r="961" spans="1:10" ht="21" x14ac:dyDescent="0.2">
      <c r="A961" s="3" t="s">
        <v>20</v>
      </c>
      <c r="B961" s="3" t="s">
        <v>143</v>
      </c>
      <c r="C961" s="5">
        <v>19</v>
      </c>
      <c r="D961" s="5">
        <v>15</v>
      </c>
      <c r="E961" s="7">
        <v>0.78939999999999999</v>
      </c>
      <c r="F961" s="5">
        <v>3</v>
      </c>
      <c r="G961" t="s">
        <v>124</v>
      </c>
      <c r="H961" s="27">
        <v>2023</v>
      </c>
      <c r="I961" t="str">
        <f>VLOOKUP(A961,'Store Data'!$E:$F,2,0)</f>
        <v>Audi</v>
      </c>
      <c r="J961" t="str">
        <f>VLOOKUP(A961,'Store Data'!$A:$B,2,0)</f>
        <v>Arizona</v>
      </c>
    </row>
    <row r="962" spans="1:10" ht="21" x14ac:dyDescent="0.2">
      <c r="A962" s="3" t="s">
        <v>21</v>
      </c>
      <c r="B962" s="3" t="s">
        <v>144</v>
      </c>
      <c r="C962" s="5">
        <v>24</v>
      </c>
      <c r="D962" s="5">
        <v>17</v>
      </c>
      <c r="E962" s="7">
        <v>0.70830000000000004</v>
      </c>
      <c r="F962" s="5">
        <v>0</v>
      </c>
      <c r="G962" t="s">
        <v>124</v>
      </c>
      <c r="H962" s="27">
        <v>2023</v>
      </c>
      <c r="I962" t="str">
        <f>VLOOKUP(A962,'Store Data'!$E:$F,2,0)</f>
        <v>Audi</v>
      </c>
      <c r="J962" t="str">
        <f>VLOOKUP(A962,'Store Data'!$A:$B,2,0)</f>
        <v>Orange County</v>
      </c>
    </row>
    <row r="963" spans="1:10" ht="21" x14ac:dyDescent="0.2">
      <c r="A963" s="3" t="s">
        <v>21</v>
      </c>
      <c r="B963" s="3" t="s">
        <v>145</v>
      </c>
      <c r="C963" s="5">
        <v>4</v>
      </c>
      <c r="D963" s="5">
        <v>4</v>
      </c>
      <c r="E963" s="7">
        <v>1</v>
      </c>
      <c r="F963" s="5">
        <v>0</v>
      </c>
      <c r="G963" t="s">
        <v>124</v>
      </c>
      <c r="H963" s="27">
        <v>2023</v>
      </c>
      <c r="I963" t="str">
        <f>VLOOKUP(A963,'Store Data'!$E:$F,2,0)</f>
        <v>Audi</v>
      </c>
      <c r="J963" t="str">
        <f>VLOOKUP(A963,'Store Data'!$A:$B,2,0)</f>
        <v>Orange County</v>
      </c>
    </row>
    <row r="964" spans="1:10" ht="21" x14ac:dyDescent="0.2">
      <c r="A964" s="3" t="s">
        <v>21</v>
      </c>
      <c r="B964" s="3" t="s">
        <v>143</v>
      </c>
      <c r="C964" s="5">
        <v>16</v>
      </c>
      <c r="D964" s="5">
        <v>13</v>
      </c>
      <c r="E964" s="7">
        <v>0.8125</v>
      </c>
      <c r="F964" s="5">
        <v>3</v>
      </c>
      <c r="G964" t="s">
        <v>124</v>
      </c>
      <c r="H964" s="27">
        <v>2023</v>
      </c>
      <c r="I964" t="str">
        <f>VLOOKUP(A964,'Store Data'!$E:$F,2,0)</f>
        <v>Audi</v>
      </c>
      <c r="J964" t="str">
        <f>VLOOKUP(A964,'Store Data'!$A:$B,2,0)</f>
        <v>Orange County</v>
      </c>
    </row>
    <row r="965" spans="1:10" ht="21" x14ac:dyDescent="0.2">
      <c r="A965" s="3" t="s">
        <v>110</v>
      </c>
      <c r="B965" s="3" t="s">
        <v>144</v>
      </c>
      <c r="C965" s="5">
        <v>48</v>
      </c>
      <c r="D965" s="5">
        <v>43</v>
      </c>
      <c r="E965" s="7">
        <v>0.89580000000000004</v>
      </c>
      <c r="F965" s="5">
        <v>10</v>
      </c>
      <c r="G965" t="s">
        <v>124</v>
      </c>
      <c r="H965" s="27">
        <v>2023</v>
      </c>
      <c r="I965" t="str">
        <f>VLOOKUP(A965,'Store Data'!$E:$F,2,0)</f>
        <v>Audi</v>
      </c>
      <c r="J965" t="str">
        <f>VLOOKUP(A965,'Store Data'!$A:$B,2,0)</f>
        <v>Northern CA</v>
      </c>
    </row>
    <row r="966" spans="1:10" ht="21" x14ac:dyDescent="0.2">
      <c r="A966" s="3" t="s">
        <v>110</v>
      </c>
      <c r="B966" s="3" t="s">
        <v>145</v>
      </c>
      <c r="C966" s="5">
        <v>10</v>
      </c>
      <c r="D966" s="5">
        <v>7</v>
      </c>
      <c r="E966" s="7">
        <v>0.7</v>
      </c>
      <c r="F966" s="5">
        <v>0</v>
      </c>
      <c r="G966" t="s">
        <v>124</v>
      </c>
      <c r="H966" s="27">
        <v>2023</v>
      </c>
      <c r="I966" t="str">
        <f>VLOOKUP(A966,'Store Data'!$E:$F,2,0)</f>
        <v>Audi</v>
      </c>
      <c r="J966" t="str">
        <f>VLOOKUP(A966,'Store Data'!$A:$B,2,0)</f>
        <v>Northern CA</v>
      </c>
    </row>
    <row r="967" spans="1:10" ht="21" x14ac:dyDescent="0.2">
      <c r="A967" s="3" t="s">
        <v>110</v>
      </c>
      <c r="B967" s="3" t="s">
        <v>143</v>
      </c>
      <c r="C967" s="5">
        <v>48</v>
      </c>
      <c r="D967" s="5">
        <v>45</v>
      </c>
      <c r="E967" s="7">
        <v>0.9375</v>
      </c>
      <c r="F967" s="5">
        <v>5</v>
      </c>
      <c r="G967" t="s">
        <v>124</v>
      </c>
      <c r="H967" s="27">
        <v>2023</v>
      </c>
      <c r="I967" t="str">
        <f>VLOOKUP(A967,'Store Data'!$E:$F,2,0)</f>
        <v>Audi</v>
      </c>
      <c r="J967" t="str">
        <f>VLOOKUP(A967,'Store Data'!$A:$B,2,0)</f>
        <v>Northern CA</v>
      </c>
    </row>
    <row r="968" spans="1:10" ht="21" x14ac:dyDescent="0.2">
      <c r="A968" s="3" t="s">
        <v>22</v>
      </c>
      <c r="B968" s="3" t="s">
        <v>144</v>
      </c>
      <c r="C968" s="5">
        <v>72</v>
      </c>
      <c r="D968" s="5">
        <v>44</v>
      </c>
      <c r="E968" s="7">
        <v>0.61109999999999998</v>
      </c>
      <c r="F968" s="5">
        <v>3</v>
      </c>
      <c r="G968" t="s">
        <v>124</v>
      </c>
      <c r="H968" s="27">
        <v>2023</v>
      </c>
      <c r="I968" t="str">
        <f>VLOOKUP(A968,'Store Data'!$E:$F,2,0)</f>
        <v>BMW</v>
      </c>
      <c r="J968" t="str">
        <f>VLOOKUP(A968,'Store Data'!$A:$B,2,0)</f>
        <v>Arizona</v>
      </c>
    </row>
    <row r="969" spans="1:10" ht="21" x14ac:dyDescent="0.2">
      <c r="A969" s="3" t="s">
        <v>22</v>
      </c>
      <c r="B969" s="3" t="s">
        <v>145</v>
      </c>
      <c r="C969" s="5">
        <v>71</v>
      </c>
      <c r="D969" s="5">
        <v>49</v>
      </c>
      <c r="E969" s="7">
        <v>0.69010000000000005</v>
      </c>
      <c r="F969" s="5">
        <v>5</v>
      </c>
      <c r="G969" t="s">
        <v>124</v>
      </c>
      <c r="H969" s="27">
        <v>2023</v>
      </c>
      <c r="I969" t="str">
        <f>VLOOKUP(A969,'Store Data'!$E:$F,2,0)</f>
        <v>BMW</v>
      </c>
      <c r="J969" t="str">
        <f>VLOOKUP(A969,'Store Data'!$A:$B,2,0)</f>
        <v>Arizona</v>
      </c>
    </row>
    <row r="970" spans="1:10" ht="21" x14ac:dyDescent="0.2">
      <c r="A970" s="3" t="s">
        <v>22</v>
      </c>
      <c r="B970" s="3" t="s">
        <v>143</v>
      </c>
      <c r="C970" s="5">
        <v>83</v>
      </c>
      <c r="D970" s="5">
        <v>66</v>
      </c>
      <c r="E970" s="7">
        <v>0.79510000000000003</v>
      </c>
      <c r="F970" s="5">
        <v>6</v>
      </c>
      <c r="G970" t="s">
        <v>124</v>
      </c>
      <c r="H970" s="27">
        <v>2023</v>
      </c>
      <c r="I970" t="str">
        <f>VLOOKUP(A970,'Store Data'!$E:$F,2,0)</f>
        <v>BMW</v>
      </c>
      <c r="J970" t="str">
        <f>VLOOKUP(A970,'Store Data'!$A:$B,2,0)</f>
        <v>Arizona</v>
      </c>
    </row>
    <row r="971" spans="1:10" ht="21" x14ac:dyDescent="0.2">
      <c r="A971" s="3" t="s">
        <v>23</v>
      </c>
      <c r="B971" s="3" t="s">
        <v>144</v>
      </c>
      <c r="C971" s="5">
        <v>79</v>
      </c>
      <c r="D971" s="5">
        <v>62</v>
      </c>
      <c r="E971" s="7">
        <v>0.78480000000000005</v>
      </c>
      <c r="F971" s="5">
        <v>0</v>
      </c>
      <c r="G971" t="s">
        <v>124</v>
      </c>
      <c r="H971" s="27">
        <v>2023</v>
      </c>
      <c r="I971" t="str">
        <f>VLOOKUP(A971,'Store Data'!$E:$F,2,0)</f>
        <v>BMW</v>
      </c>
      <c r="J971" t="str">
        <f>VLOOKUP(A971,'Store Data'!$A:$B,2,0)</f>
        <v>Texas</v>
      </c>
    </row>
    <row r="972" spans="1:10" ht="21" x14ac:dyDescent="0.2">
      <c r="A972" s="3" t="s">
        <v>23</v>
      </c>
      <c r="B972" s="3" t="s">
        <v>145</v>
      </c>
      <c r="C972" s="5">
        <v>71</v>
      </c>
      <c r="D972" s="5">
        <v>50</v>
      </c>
      <c r="E972" s="7">
        <v>0.70420000000000005</v>
      </c>
      <c r="F972" s="5">
        <v>0</v>
      </c>
      <c r="G972" t="s">
        <v>124</v>
      </c>
      <c r="H972" s="27">
        <v>2023</v>
      </c>
      <c r="I972" t="str">
        <f>VLOOKUP(A972,'Store Data'!$E:$F,2,0)</f>
        <v>BMW</v>
      </c>
      <c r="J972" t="str">
        <f>VLOOKUP(A972,'Store Data'!$A:$B,2,0)</f>
        <v>Texas</v>
      </c>
    </row>
    <row r="973" spans="1:10" ht="21" x14ac:dyDescent="0.2">
      <c r="A973" s="3" t="s">
        <v>23</v>
      </c>
      <c r="B973" s="3" t="s">
        <v>143</v>
      </c>
      <c r="C973" s="5">
        <v>32</v>
      </c>
      <c r="D973" s="5">
        <v>32</v>
      </c>
      <c r="E973" s="7">
        <v>1</v>
      </c>
      <c r="F973" s="5">
        <v>0</v>
      </c>
      <c r="G973" t="s">
        <v>124</v>
      </c>
      <c r="H973" s="27">
        <v>2023</v>
      </c>
      <c r="I973" t="str">
        <f>VLOOKUP(A973,'Store Data'!$E:$F,2,0)</f>
        <v>BMW</v>
      </c>
      <c r="J973" t="str">
        <f>VLOOKUP(A973,'Store Data'!$A:$B,2,0)</f>
        <v>Texas</v>
      </c>
    </row>
    <row r="974" spans="1:10" ht="21" x14ac:dyDescent="0.2">
      <c r="A974" s="3" t="s">
        <v>24</v>
      </c>
      <c r="B974" s="3" t="s">
        <v>144</v>
      </c>
      <c r="C974" s="5">
        <v>20</v>
      </c>
      <c r="D974" s="5">
        <v>18</v>
      </c>
      <c r="E974" s="7">
        <v>0.9</v>
      </c>
      <c r="F974" s="5">
        <v>3</v>
      </c>
      <c r="G974" t="s">
        <v>124</v>
      </c>
      <c r="H974" s="27">
        <v>2023</v>
      </c>
      <c r="I974" t="str">
        <f>VLOOKUP(A974,'Store Data'!$E:$F,2,0)</f>
        <v>BMW</v>
      </c>
      <c r="J974" t="str">
        <f>VLOOKUP(A974,'Store Data'!$A:$B,2,0)</f>
        <v>Southern CA</v>
      </c>
    </row>
    <row r="975" spans="1:10" ht="21" x14ac:dyDescent="0.2">
      <c r="A975" s="3" t="s">
        <v>24</v>
      </c>
      <c r="B975" s="3" t="s">
        <v>145</v>
      </c>
      <c r="C975" s="5">
        <v>12</v>
      </c>
      <c r="D975" s="5">
        <v>11</v>
      </c>
      <c r="E975" s="7">
        <v>0.91659999999999997</v>
      </c>
      <c r="F975" s="5">
        <v>1</v>
      </c>
      <c r="G975" t="s">
        <v>124</v>
      </c>
      <c r="H975" s="27">
        <v>2023</v>
      </c>
      <c r="I975" t="str">
        <f>VLOOKUP(A975,'Store Data'!$E:$F,2,0)</f>
        <v>BMW</v>
      </c>
      <c r="J975" t="str">
        <f>VLOOKUP(A975,'Store Data'!$A:$B,2,0)</f>
        <v>Southern CA</v>
      </c>
    </row>
    <row r="976" spans="1:10" ht="21" x14ac:dyDescent="0.2">
      <c r="A976" s="3" t="s">
        <v>24</v>
      </c>
      <c r="B976" s="3" t="s">
        <v>143</v>
      </c>
      <c r="C976" s="5">
        <v>30</v>
      </c>
      <c r="D976" s="5">
        <v>24</v>
      </c>
      <c r="E976" s="7">
        <v>0.8</v>
      </c>
      <c r="F976" s="5">
        <v>2</v>
      </c>
      <c r="G976" t="s">
        <v>124</v>
      </c>
      <c r="H976" s="27">
        <v>2023</v>
      </c>
      <c r="I976" t="str">
        <f>VLOOKUP(A976,'Store Data'!$E:$F,2,0)</f>
        <v>BMW</v>
      </c>
      <c r="J976" t="str">
        <f>VLOOKUP(A976,'Store Data'!$A:$B,2,0)</f>
        <v>Southern CA</v>
      </c>
    </row>
    <row r="977" spans="1:10" ht="21" x14ac:dyDescent="0.2">
      <c r="A977" s="3" t="s">
        <v>25</v>
      </c>
      <c r="B977" s="3" t="s">
        <v>144</v>
      </c>
      <c r="C977" s="5">
        <v>65</v>
      </c>
      <c r="D977" s="5">
        <v>56</v>
      </c>
      <c r="E977" s="7">
        <v>0.86150000000000004</v>
      </c>
      <c r="F977" s="5">
        <v>8</v>
      </c>
      <c r="G977" t="s">
        <v>124</v>
      </c>
      <c r="H977" s="27">
        <v>2023</v>
      </c>
      <c r="I977" t="str">
        <f>VLOOKUP(A977,'Store Data'!$E:$F,2,0)</f>
        <v>BMW</v>
      </c>
      <c r="J977" t="str">
        <f>VLOOKUP(A977,'Store Data'!$A:$B,2,0)</f>
        <v>Orange County</v>
      </c>
    </row>
    <row r="978" spans="1:10" ht="21" x14ac:dyDescent="0.2">
      <c r="A978" s="3" t="s">
        <v>25</v>
      </c>
      <c r="B978" s="3" t="s">
        <v>145</v>
      </c>
      <c r="C978" s="5">
        <v>34</v>
      </c>
      <c r="D978" s="5">
        <v>30</v>
      </c>
      <c r="E978" s="7">
        <v>0.88229999999999997</v>
      </c>
      <c r="F978" s="5">
        <v>2</v>
      </c>
      <c r="G978" t="s">
        <v>124</v>
      </c>
      <c r="H978" s="27">
        <v>2023</v>
      </c>
      <c r="I978" t="str">
        <f>VLOOKUP(A978,'Store Data'!$E:$F,2,0)</f>
        <v>BMW</v>
      </c>
      <c r="J978" t="str">
        <f>VLOOKUP(A978,'Store Data'!$A:$B,2,0)</f>
        <v>Orange County</v>
      </c>
    </row>
    <row r="979" spans="1:10" ht="21" x14ac:dyDescent="0.2">
      <c r="A979" s="3" t="s">
        <v>25</v>
      </c>
      <c r="B979" s="3" t="s">
        <v>143</v>
      </c>
      <c r="C979" s="5">
        <v>45</v>
      </c>
      <c r="D979" s="5">
        <v>40</v>
      </c>
      <c r="E979" s="7">
        <v>0.88880000000000003</v>
      </c>
      <c r="F979" s="5">
        <v>5</v>
      </c>
      <c r="G979" t="s">
        <v>124</v>
      </c>
      <c r="H979" s="27">
        <v>2023</v>
      </c>
      <c r="I979" t="str">
        <f>VLOOKUP(A979,'Store Data'!$E:$F,2,0)</f>
        <v>BMW</v>
      </c>
      <c r="J979" t="str">
        <f>VLOOKUP(A979,'Store Data'!$A:$B,2,0)</f>
        <v>Orange County</v>
      </c>
    </row>
    <row r="980" spans="1:10" ht="21" x14ac:dyDescent="0.2">
      <c r="A980" s="3" t="s">
        <v>26</v>
      </c>
      <c r="B980" s="3" t="s">
        <v>144</v>
      </c>
      <c r="C980" s="5">
        <v>56</v>
      </c>
      <c r="D980" s="5">
        <v>51</v>
      </c>
      <c r="E980" s="7">
        <v>0.91069999999999995</v>
      </c>
      <c r="F980" s="5">
        <v>10</v>
      </c>
      <c r="G980" t="s">
        <v>124</v>
      </c>
      <c r="H980" s="27">
        <v>2023</v>
      </c>
      <c r="I980" t="str">
        <f>VLOOKUP(A980,'Store Data'!$E:$F,2,0)</f>
        <v>BMW</v>
      </c>
      <c r="J980" t="str">
        <f>VLOOKUP(A980,'Store Data'!$A:$B,2,0)</f>
        <v>Southern CA</v>
      </c>
    </row>
    <row r="981" spans="1:10" ht="21" x14ac:dyDescent="0.2">
      <c r="A981" s="3" t="s">
        <v>26</v>
      </c>
      <c r="B981" s="3" t="s">
        <v>145</v>
      </c>
      <c r="C981" s="5">
        <v>44</v>
      </c>
      <c r="D981" s="5">
        <v>39</v>
      </c>
      <c r="E981" s="7">
        <v>0.88629999999999998</v>
      </c>
      <c r="F981" s="5">
        <v>7</v>
      </c>
      <c r="G981" t="s">
        <v>124</v>
      </c>
      <c r="H981" s="27">
        <v>2023</v>
      </c>
      <c r="I981" t="str">
        <f>VLOOKUP(A981,'Store Data'!$E:$F,2,0)</f>
        <v>BMW</v>
      </c>
      <c r="J981" t="str">
        <f>VLOOKUP(A981,'Store Data'!$A:$B,2,0)</f>
        <v>Southern CA</v>
      </c>
    </row>
    <row r="982" spans="1:10" ht="21" x14ac:dyDescent="0.2">
      <c r="A982" s="3" t="s">
        <v>26</v>
      </c>
      <c r="B982" s="3" t="s">
        <v>143</v>
      </c>
      <c r="C982" s="5">
        <v>74</v>
      </c>
      <c r="D982" s="5">
        <v>66</v>
      </c>
      <c r="E982" s="7">
        <v>0.89180000000000004</v>
      </c>
      <c r="F982" s="5">
        <v>9</v>
      </c>
      <c r="G982" t="s">
        <v>124</v>
      </c>
      <c r="H982" s="27">
        <v>2023</v>
      </c>
      <c r="I982" t="str">
        <f>VLOOKUP(A982,'Store Data'!$E:$F,2,0)</f>
        <v>BMW</v>
      </c>
      <c r="J982" t="str">
        <f>VLOOKUP(A982,'Store Data'!$A:$B,2,0)</f>
        <v>Southern CA</v>
      </c>
    </row>
    <row r="983" spans="1:10" ht="21" x14ac:dyDescent="0.2">
      <c r="A983" s="3" t="s">
        <v>123</v>
      </c>
      <c r="B983" s="3" t="s">
        <v>144</v>
      </c>
      <c r="C983" s="5">
        <v>13</v>
      </c>
      <c r="D983" s="5">
        <v>9</v>
      </c>
      <c r="E983" s="7">
        <v>0.69230000000000003</v>
      </c>
      <c r="F983" s="5">
        <v>1</v>
      </c>
      <c r="G983" t="s">
        <v>124</v>
      </c>
      <c r="H983" s="27">
        <v>2023</v>
      </c>
      <c r="I983" t="str">
        <f>VLOOKUP(A983,'Store Data'!$E:$F,2,0)</f>
        <v>Acura</v>
      </c>
      <c r="J983" t="str">
        <f>VLOOKUP(A983,'Store Data'!$A:$B,2,0)</f>
        <v>Northern CA</v>
      </c>
    </row>
    <row r="984" spans="1:10" ht="21" x14ac:dyDescent="0.2">
      <c r="A984" s="3" t="s">
        <v>123</v>
      </c>
      <c r="B984" s="3" t="s">
        <v>145</v>
      </c>
      <c r="C984" s="5">
        <v>2</v>
      </c>
      <c r="D984" s="5">
        <v>1</v>
      </c>
      <c r="E984" s="7">
        <v>0.5</v>
      </c>
      <c r="F984" s="5">
        <v>1</v>
      </c>
      <c r="G984" t="s">
        <v>124</v>
      </c>
      <c r="H984" s="27">
        <v>2023</v>
      </c>
      <c r="I984" t="str">
        <f>VLOOKUP(A984,'Store Data'!$E:$F,2,0)</f>
        <v>Acura</v>
      </c>
      <c r="J984" t="str">
        <f>VLOOKUP(A984,'Store Data'!$A:$B,2,0)</f>
        <v>Northern CA</v>
      </c>
    </row>
    <row r="985" spans="1:10" ht="21" x14ac:dyDescent="0.2">
      <c r="A985" s="3" t="s">
        <v>123</v>
      </c>
      <c r="B985" s="3" t="s">
        <v>143</v>
      </c>
      <c r="C985" s="5">
        <v>21</v>
      </c>
      <c r="D985" s="5">
        <v>16</v>
      </c>
      <c r="E985" s="7">
        <v>0.76190000000000002</v>
      </c>
      <c r="F985" s="5">
        <v>1</v>
      </c>
      <c r="G985" t="s">
        <v>124</v>
      </c>
      <c r="H985" s="27">
        <v>2023</v>
      </c>
      <c r="I985" t="str">
        <f>VLOOKUP(A985,'Store Data'!$E:$F,2,0)</f>
        <v>Acura</v>
      </c>
      <c r="J985" t="str">
        <f>VLOOKUP(A985,'Store Data'!$A:$B,2,0)</f>
        <v>Northern CA</v>
      </c>
    </row>
    <row r="986" spans="1:10" ht="21" x14ac:dyDescent="0.2">
      <c r="A986" s="3" t="s">
        <v>27</v>
      </c>
      <c r="B986" s="3" t="s">
        <v>144</v>
      </c>
      <c r="C986" s="5">
        <v>91</v>
      </c>
      <c r="D986" s="5">
        <v>74</v>
      </c>
      <c r="E986" s="7">
        <v>0.81310000000000004</v>
      </c>
      <c r="F986" s="5">
        <v>10</v>
      </c>
      <c r="G986" t="s">
        <v>124</v>
      </c>
      <c r="H986" s="27">
        <v>2023</v>
      </c>
      <c r="I986" t="str">
        <f>VLOOKUP(A986,'Store Data'!$E:$F,2,0)</f>
        <v>Honda</v>
      </c>
      <c r="J986" t="str">
        <f>VLOOKUP(A986,'Store Data'!$A:$B,2,0)</f>
        <v>Northern CA</v>
      </c>
    </row>
    <row r="987" spans="1:10" ht="21" x14ac:dyDescent="0.2">
      <c r="A987" s="3" t="s">
        <v>27</v>
      </c>
      <c r="B987" s="3" t="s">
        <v>145</v>
      </c>
      <c r="C987" s="5">
        <v>28</v>
      </c>
      <c r="D987" s="5">
        <v>26</v>
      </c>
      <c r="E987" s="7">
        <v>0.92849999999999999</v>
      </c>
      <c r="F987" s="5">
        <v>7</v>
      </c>
      <c r="G987" t="s">
        <v>124</v>
      </c>
      <c r="H987" s="27">
        <v>2023</v>
      </c>
      <c r="I987" t="str">
        <f>VLOOKUP(A987,'Store Data'!$E:$F,2,0)</f>
        <v>Honda</v>
      </c>
      <c r="J987" t="str">
        <f>VLOOKUP(A987,'Store Data'!$A:$B,2,0)</f>
        <v>Northern CA</v>
      </c>
    </row>
    <row r="988" spans="1:10" ht="21" x14ac:dyDescent="0.2">
      <c r="A988" s="3" t="s">
        <v>27</v>
      </c>
      <c r="B988" s="3" t="s">
        <v>143</v>
      </c>
      <c r="C988" s="5">
        <v>80</v>
      </c>
      <c r="D988" s="5">
        <v>69</v>
      </c>
      <c r="E988" s="7">
        <v>0.86250000000000004</v>
      </c>
      <c r="F988" s="5">
        <v>12</v>
      </c>
      <c r="G988" t="s">
        <v>124</v>
      </c>
      <c r="H988" s="27">
        <v>2023</v>
      </c>
      <c r="I988" t="str">
        <f>VLOOKUP(A988,'Store Data'!$E:$F,2,0)</f>
        <v>Honda</v>
      </c>
      <c r="J988" t="str">
        <f>VLOOKUP(A988,'Store Data'!$A:$B,2,0)</f>
        <v>Northern CA</v>
      </c>
    </row>
    <row r="989" spans="1:10" ht="21" x14ac:dyDescent="0.2">
      <c r="A989" s="3" t="s">
        <v>28</v>
      </c>
      <c r="B989" s="3" t="s">
        <v>144</v>
      </c>
      <c r="C989" s="5">
        <v>119</v>
      </c>
      <c r="D989" s="5">
        <v>68</v>
      </c>
      <c r="E989" s="7">
        <v>0.57140000000000002</v>
      </c>
      <c r="F989" s="5">
        <v>7</v>
      </c>
      <c r="G989" t="s">
        <v>124</v>
      </c>
      <c r="H989" s="27">
        <v>2023</v>
      </c>
      <c r="I989" t="str">
        <f>VLOOKUP(A989,'Store Data'!$E:$F,2,0)</f>
        <v>BMW</v>
      </c>
      <c r="J989" t="str">
        <f>VLOOKUP(A989,'Store Data'!$A:$B,2,0)</f>
        <v>Orange County</v>
      </c>
    </row>
    <row r="990" spans="1:10" ht="21" x14ac:dyDescent="0.2">
      <c r="A990" s="3" t="s">
        <v>28</v>
      </c>
      <c r="B990" s="3" t="s">
        <v>145</v>
      </c>
      <c r="C990" s="5">
        <v>36</v>
      </c>
      <c r="D990" s="5">
        <v>24</v>
      </c>
      <c r="E990" s="7">
        <v>0.66659999999999997</v>
      </c>
      <c r="F990" s="5">
        <v>2</v>
      </c>
      <c r="G990" t="s">
        <v>124</v>
      </c>
      <c r="H990" s="27">
        <v>2023</v>
      </c>
      <c r="I990" t="str">
        <f>VLOOKUP(A990,'Store Data'!$E:$F,2,0)</f>
        <v>BMW</v>
      </c>
      <c r="J990" t="str">
        <f>VLOOKUP(A990,'Store Data'!$A:$B,2,0)</f>
        <v>Orange County</v>
      </c>
    </row>
    <row r="991" spans="1:10" ht="21" x14ac:dyDescent="0.2">
      <c r="A991" s="3" t="s">
        <v>28</v>
      </c>
      <c r="B991" s="3" t="s">
        <v>143</v>
      </c>
      <c r="C991" s="5">
        <v>47</v>
      </c>
      <c r="D991" s="5">
        <v>38</v>
      </c>
      <c r="E991" s="7">
        <v>0.8085</v>
      </c>
      <c r="F991" s="5">
        <v>2</v>
      </c>
      <c r="G991" t="s">
        <v>124</v>
      </c>
      <c r="H991" s="27">
        <v>2023</v>
      </c>
      <c r="I991" t="str">
        <f>VLOOKUP(A991,'Store Data'!$E:$F,2,0)</f>
        <v>BMW</v>
      </c>
      <c r="J991" t="str">
        <f>VLOOKUP(A991,'Store Data'!$A:$B,2,0)</f>
        <v>Orange County</v>
      </c>
    </row>
    <row r="992" spans="1:10" ht="21" x14ac:dyDescent="0.2">
      <c r="A992" s="3" t="s">
        <v>29</v>
      </c>
      <c r="B992" s="3" t="s">
        <v>144</v>
      </c>
      <c r="C992" s="5">
        <v>5</v>
      </c>
      <c r="D992" s="5">
        <v>4</v>
      </c>
      <c r="E992" s="7">
        <v>0.8</v>
      </c>
      <c r="F992" s="5">
        <v>0</v>
      </c>
      <c r="G992" t="s">
        <v>124</v>
      </c>
      <c r="H992" s="27">
        <v>2023</v>
      </c>
      <c r="I992" t="str">
        <f>VLOOKUP(A992,'Store Data'!$E:$F,2,0)</f>
        <v>MINI</v>
      </c>
      <c r="J992" t="str">
        <f>VLOOKUP(A992,'Store Data'!$A:$B,2,0)</f>
        <v>Orange County</v>
      </c>
    </row>
    <row r="993" spans="1:10" ht="21" x14ac:dyDescent="0.2">
      <c r="A993" s="3" t="s">
        <v>29</v>
      </c>
      <c r="B993" s="3" t="s">
        <v>145</v>
      </c>
      <c r="C993" s="5">
        <v>1</v>
      </c>
      <c r="D993" s="5">
        <v>1</v>
      </c>
      <c r="E993" s="7">
        <v>1</v>
      </c>
      <c r="F993" s="5">
        <v>0</v>
      </c>
      <c r="G993" t="s">
        <v>124</v>
      </c>
      <c r="H993" s="27">
        <v>2023</v>
      </c>
      <c r="I993" t="str">
        <f>VLOOKUP(A993,'Store Data'!$E:$F,2,0)</f>
        <v>MINI</v>
      </c>
      <c r="J993" t="str">
        <f>VLOOKUP(A993,'Store Data'!$A:$B,2,0)</f>
        <v>Orange County</v>
      </c>
    </row>
    <row r="994" spans="1:10" ht="21" x14ac:dyDescent="0.2">
      <c r="A994" s="3" t="s">
        <v>29</v>
      </c>
      <c r="B994" s="3" t="s">
        <v>143</v>
      </c>
      <c r="C994" s="5">
        <v>8</v>
      </c>
      <c r="D994" s="5">
        <v>5</v>
      </c>
      <c r="E994" s="7">
        <v>0.625</v>
      </c>
      <c r="F994" s="5">
        <v>0</v>
      </c>
      <c r="G994" t="s">
        <v>124</v>
      </c>
      <c r="H994" s="27">
        <v>2023</v>
      </c>
      <c r="I994" t="str">
        <f>VLOOKUP(A994,'Store Data'!$E:$F,2,0)</f>
        <v>MINI</v>
      </c>
      <c r="J994" t="str">
        <f>VLOOKUP(A994,'Store Data'!$A:$B,2,0)</f>
        <v>Orange County</v>
      </c>
    </row>
    <row r="995" spans="1:10" ht="21" x14ac:dyDescent="0.2">
      <c r="A995" s="3" t="s">
        <v>30</v>
      </c>
      <c r="B995" s="3" t="s">
        <v>144</v>
      </c>
      <c r="C995" s="5">
        <v>20</v>
      </c>
      <c r="D995" s="5">
        <v>19</v>
      </c>
      <c r="E995" s="7">
        <v>0.95</v>
      </c>
      <c r="F995" s="5">
        <v>3</v>
      </c>
      <c r="G995" t="s">
        <v>124</v>
      </c>
      <c r="H995" s="27">
        <v>2023</v>
      </c>
      <c r="I995" t="str">
        <f>VLOOKUP(A995,'Store Data'!$E:$F,2,0)</f>
        <v>Genesis</v>
      </c>
      <c r="J995" t="str">
        <f>VLOOKUP(A995,'Store Data'!$A:$B,2,0)</f>
        <v>Texas</v>
      </c>
    </row>
    <row r="996" spans="1:10" ht="21" x14ac:dyDescent="0.2">
      <c r="A996" s="3" t="s">
        <v>30</v>
      </c>
      <c r="B996" s="3" t="s">
        <v>145</v>
      </c>
      <c r="C996" s="5">
        <v>7</v>
      </c>
      <c r="D996" s="5">
        <v>7</v>
      </c>
      <c r="E996" s="7">
        <v>1</v>
      </c>
      <c r="F996" s="5">
        <v>0</v>
      </c>
      <c r="G996" t="s">
        <v>124</v>
      </c>
      <c r="H996" s="27">
        <v>2023</v>
      </c>
      <c r="I996" t="str">
        <f>VLOOKUP(A996,'Store Data'!$E:$F,2,0)</f>
        <v>Genesis</v>
      </c>
      <c r="J996" t="str">
        <f>VLOOKUP(A996,'Store Data'!$A:$B,2,0)</f>
        <v>Texas</v>
      </c>
    </row>
    <row r="997" spans="1:10" ht="21" x14ac:dyDescent="0.2">
      <c r="A997" s="3" t="s">
        <v>30</v>
      </c>
      <c r="B997" s="3" t="s">
        <v>143</v>
      </c>
      <c r="C997" s="5">
        <v>2</v>
      </c>
      <c r="D997" s="5">
        <v>2</v>
      </c>
      <c r="E997" s="7">
        <v>1</v>
      </c>
      <c r="F997" s="5">
        <v>0</v>
      </c>
      <c r="G997" t="s">
        <v>124</v>
      </c>
      <c r="H997" s="27">
        <v>2023</v>
      </c>
      <c r="I997" t="str">
        <f>VLOOKUP(A997,'Store Data'!$E:$F,2,0)</f>
        <v>Genesis</v>
      </c>
      <c r="J997" t="str">
        <f>VLOOKUP(A997,'Store Data'!$A:$B,2,0)</f>
        <v>Texas</v>
      </c>
    </row>
    <row r="998" spans="1:10" ht="21" x14ac:dyDescent="0.2">
      <c r="A998" s="3" t="s">
        <v>31</v>
      </c>
      <c r="B998" s="3" t="s">
        <v>144</v>
      </c>
      <c r="C998" s="5">
        <v>78</v>
      </c>
      <c r="D998" s="5">
        <v>33</v>
      </c>
      <c r="E998" s="7">
        <v>0.42299999999999999</v>
      </c>
      <c r="F998" s="5">
        <v>2</v>
      </c>
      <c r="G998" t="s">
        <v>124</v>
      </c>
      <c r="H998" s="27">
        <v>2023</v>
      </c>
      <c r="I998" t="str">
        <f>VLOOKUP(A998,'Store Data'!$E:$F,2,0)</f>
        <v>Honda</v>
      </c>
      <c r="J998" t="str">
        <f>VLOOKUP(A998,'Store Data'!$A:$B,2,0)</f>
        <v>Texas</v>
      </c>
    </row>
    <row r="999" spans="1:10" ht="21" x14ac:dyDescent="0.2">
      <c r="A999" s="3" t="s">
        <v>31</v>
      </c>
      <c r="B999" s="3" t="s">
        <v>145</v>
      </c>
      <c r="C999" s="5">
        <v>33</v>
      </c>
      <c r="D999" s="5">
        <v>21</v>
      </c>
      <c r="E999" s="7">
        <v>0.63629999999999998</v>
      </c>
      <c r="F999" s="5">
        <v>6</v>
      </c>
      <c r="G999" t="s">
        <v>124</v>
      </c>
      <c r="H999" s="27">
        <v>2023</v>
      </c>
      <c r="I999" t="str">
        <f>VLOOKUP(A999,'Store Data'!$E:$F,2,0)</f>
        <v>Honda</v>
      </c>
      <c r="J999" t="str">
        <f>VLOOKUP(A999,'Store Data'!$A:$B,2,0)</f>
        <v>Texas</v>
      </c>
    </row>
    <row r="1000" spans="1:10" ht="21" x14ac:dyDescent="0.2">
      <c r="A1000" s="3" t="s">
        <v>31</v>
      </c>
      <c r="B1000" s="3" t="s">
        <v>143</v>
      </c>
      <c r="C1000" s="5">
        <v>67</v>
      </c>
      <c r="D1000" s="5">
        <v>56</v>
      </c>
      <c r="E1000" s="7">
        <v>0.83579999999999999</v>
      </c>
      <c r="F1000" s="5">
        <v>10</v>
      </c>
      <c r="G1000" t="s">
        <v>124</v>
      </c>
      <c r="H1000" s="27">
        <v>2023</v>
      </c>
      <c r="I1000" t="str">
        <f>VLOOKUP(A1000,'Store Data'!$E:$F,2,0)</f>
        <v>Honda</v>
      </c>
      <c r="J1000" t="str">
        <f>VLOOKUP(A1000,'Store Data'!$A:$B,2,0)</f>
        <v>Texas</v>
      </c>
    </row>
    <row r="1001" spans="1:10" ht="21" x14ac:dyDescent="0.2">
      <c r="A1001" s="3" t="s">
        <v>32</v>
      </c>
      <c r="B1001" s="3" t="s">
        <v>144</v>
      </c>
      <c r="C1001" s="5">
        <v>27</v>
      </c>
      <c r="D1001" s="5">
        <v>23</v>
      </c>
      <c r="E1001" s="7">
        <v>0.8518</v>
      </c>
      <c r="F1001" s="5">
        <v>4</v>
      </c>
      <c r="G1001" t="s">
        <v>124</v>
      </c>
      <c r="H1001" s="27">
        <v>2023</v>
      </c>
      <c r="I1001" t="str">
        <f>VLOOKUP(A1001,'Store Data'!$E:$F,2,0)</f>
        <v>Honda</v>
      </c>
      <c r="J1001" t="str">
        <f>VLOOKUP(A1001,'Store Data'!$A:$B,2,0)</f>
        <v>Northern CA</v>
      </c>
    </row>
    <row r="1002" spans="1:10" ht="21" x14ac:dyDescent="0.2">
      <c r="A1002" s="3" t="s">
        <v>32</v>
      </c>
      <c r="B1002" s="3" t="s">
        <v>145</v>
      </c>
      <c r="C1002" s="5">
        <v>12</v>
      </c>
      <c r="D1002" s="5">
        <v>9</v>
      </c>
      <c r="E1002" s="7">
        <v>0.75</v>
      </c>
      <c r="F1002" s="5">
        <v>2</v>
      </c>
      <c r="G1002" t="s">
        <v>124</v>
      </c>
      <c r="H1002" s="27">
        <v>2023</v>
      </c>
      <c r="I1002" t="str">
        <f>VLOOKUP(A1002,'Store Data'!$E:$F,2,0)</f>
        <v>Honda</v>
      </c>
      <c r="J1002" t="str">
        <f>VLOOKUP(A1002,'Store Data'!$A:$B,2,0)</f>
        <v>Northern CA</v>
      </c>
    </row>
    <row r="1003" spans="1:10" ht="21" x14ac:dyDescent="0.2">
      <c r="A1003" s="3" t="s">
        <v>32</v>
      </c>
      <c r="B1003" s="3" t="s">
        <v>143</v>
      </c>
      <c r="C1003" s="5">
        <v>30</v>
      </c>
      <c r="D1003" s="5">
        <v>28</v>
      </c>
      <c r="E1003" s="7">
        <v>0.93330000000000002</v>
      </c>
      <c r="F1003" s="5">
        <v>0</v>
      </c>
      <c r="G1003" t="s">
        <v>124</v>
      </c>
      <c r="H1003" s="27">
        <v>2023</v>
      </c>
      <c r="I1003" t="str">
        <f>VLOOKUP(A1003,'Store Data'!$E:$F,2,0)</f>
        <v>Honda</v>
      </c>
      <c r="J1003" t="str">
        <f>VLOOKUP(A1003,'Store Data'!$A:$B,2,0)</f>
        <v>Northern CA</v>
      </c>
    </row>
    <row r="1004" spans="1:10" ht="21" x14ac:dyDescent="0.2">
      <c r="A1004" s="3" t="s">
        <v>33</v>
      </c>
      <c r="B1004" s="3" t="s">
        <v>144</v>
      </c>
      <c r="C1004" s="5">
        <v>46</v>
      </c>
      <c r="D1004" s="5">
        <v>32</v>
      </c>
      <c r="E1004" s="7">
        <v>0.6956</v>
      </c>
      <c r="F1004" s="5">
        <v>0</v>
      </c>
      <c r="G1004" t="s">
        <v>124</v>
      </c>
      <c r="H1004" s="27">
        <v>2023</v>
      </c>
      <c r="I1004" t="str">
        <f>VLOOKUP(A1004,'Store Data'!$E:$F,2,0)</f>
        <v>Honda</v>
      </c>
      <c r="J1004" t="str">
        <f>VLOOKUP(A1004,'Store Data'!$A:$B,2,0)</f>
        <v>Southern CA</v>
      </c>
    </row>
    <row r="1005" spans="1:10" ht="21" x14ac:dyDescent="0.2">
      <c r="A1005" s="3" t="s">
        <v>33</v>
      </c>
      <c r="B1005" s="3" t="s">
        <v>145</v>
      </c>
      <c r="C1005" s="5">
        <v>12</v>
      </c>
      <c r="D1005" s="5">
        <v>11</v>
      </c>
      <c r="E1005" s="7">
        <v>0.91659999999999997</v>
      </c>
      <c r="F1005" s="5">
        <v>0</v>
      </c>
      <c r="G1005" t="s">
        <v>124</v>
      </c>
      <c r="H1005" s="27">
        <v>2023</v>
      </c>
      <c r="I1005" t="str">
        <f>VLOOKUP(A1005,'Store Data'!$E:$F,2,0)</f>
        <v>Honda</v>
      </c>
      <c r="J1005" t="str">
        <f>VLOOKUP(A1005,'Store Data'!$A:$B,2,0)</f>
        <v>Southern CA</v>
      </c>
    </row>
    <row r="1006" spans="1:10" ht="21" x14ac:dyDescent="0.2">
      <c r="A1006" s="3" t="s">
        <v>33</v>
      </c>
      <c r="B1006" s="3" t="s">
        <v>143</v>
      </c>
      <c r="C1006" s="5">
        <v>27</v>
      </c>
      <c r="D1006" s="5">
        <v>24</v>
      </c>
      <c r="E1006" s="7">
        <v>0.88880000000000003</v>
      </c>
      <c r="F1006" s="5">
        <v>1</v>
      </c>
      <c r="G1006" t="s">
        <v>124</v>
      </c>
      <c r="H1006" s="27">
        <v>2023</v>
      </c>
      <c r="I1006" t="str">
        <f>VLOOKUP(A1006,'Store Data'!$E:$F,2,0)</f>
        <v>Honda</v>
      </c>
      <c r="J1006" t="str">
        <f>VLOOKUP(A1006,'Store Data'!$A:$B,2,0)</f>
        <v>Southern CA</v>
      </c>
    </row>
    <row r="1007" spans="1:10" ht="21" x14ac:dyDescent="0.2">
      <c r="A1007" s="3" t="s">
        <v>34</v>
      </c>
      <c r="B1007" s="3" t="s">
        <v>144</v>
      </c>
      <c r="C1007" s="5">
        <v>15</v>
      </c>
      <c r="D1007" s="5">
        <v>6</v>
      </c>
      <c r="E1007" s="7">
        <v>0.4</v>
      </c>
      <c r="F1007" s="5">
        <v>0</v>
      </c>
      <c r="G1007" t="s">
        <v>124</v>
      </c>
      <c r="H1007" s="27">
        <v>2023</v>
      </c>
      <c r="I1007" t="str">
        <f>VLOOKUP(A1007,'Store Data'!$E:$F,2,0)</f>
        <v>Hyundai</v>
      </c>
      <c r="J1007" t="str">
        <f>VLOOKUP(A1007,'Store Data'!$A:$B,2,0)</f>
        <v>Texas</v>
      </c>
    </row>
    <row r="1008" spans="1:10" ht="21" x14ac:dyDescent="0.2">
      <c r="A1008" s="3" t="s">
        <v>34</v>
      </c>
      <c r="B1008" s="3" t="s">
        <v>145</v>
      </c>
      <c r="C1008" s="5">
        <v>11</v>
      </c>
      <c r="D1008" s="5">
        <v>5</v>
      </c>
      <c r="E1008" s="7">
        <v>0.45450000000000002</v>
      </c>
      <c r="F1008" s="5">
        <v>1</v>
      </c>
      <c r="G1008" t="s">
        <v>124</v>
      </c>
      <c r="H1008" s="27">
        <v>2023</v>
      </c>
      <c r="I1008" t="str">
        <f>VLOOKUP(A1008,'Store Data'!$E:$F,2,0)</f>
        <v>Hyundai</v>
      </c>
      <c r="J1008" t="str">
        <f>VLOOKUP(A1008,'Store Data'!$A:$B,2,0)</f>
        <v>Texas</v>
      </c>
    </row>
    <row r="1009" spans="1:10" ht="21" x14ac:dyDescent="0.2">
      <c r="A1009" s="3" t="s">
        <v>34</v>
      </c>
      <c r="B1009" s="3" t="s">
        <v>143</v>
      </c>
      <c r="C1009" s="5">
        <v>21</v>
      </c>
      <c r="D1009" s="5">
        <v>19</v>
      </c>
      <c r="E1009" s="7">
        <v>0.90469999999999995</v>
      </c>
      <c r="F1009" s="5">
        <v>3</v>
      </c>
      <c r="G1009" t="s">
        <v>124</v>
      </c>
      <c r="H1009" s="27">
        <v>2023</v>
      </c>
      <c r="I1009" t="str">
        <f>VLOOKUP(A1009,'Store Data'!$E:$F,2,0)</f>
        <v>Hyundai</v>
      </c>
      <c r="J1009" t="str">
        <f>VLOOKUP(A1009,'Store Data'!$A:$B,2,0)</f>
        <v>Texas</v>
      </c>
    </row>
    <row r="1010" spans="1:10" ht="21" x14ac:dyDescent="0.2">
      <c r="A1010" s="3" t="s">
        <v>35</v>
      </c>
      <c r="B1010" s="3" t="s">
        <v>144</v>
      </c>
      <c r="C1010" s="5">
        <v>14</v>
      </c>
      <c r="D1010" s="5">
        <v>11</v>
      </c>
      <c r="E1010" s="7">
        <v>0.78569999999999995</v>
      </c>
      <c r="F1010" s="5">
        <v>0</v>
      </c>
      <c r="G1010" t="s">
        <v>124</v>
      </c>
      <c r="H1010" s="27">
        <v>2023</v>
      </c>
      <c r="I1010" t="str">
        <f>VLOOKUP(A1010,'Store Data'!$E:$F,2,0)</f>
        <v>Acura</v>
      </c>
      <c r="J1010" t="str">
        <f>VLOOKUP(A1010,'Store Data'!$A:$B,2,0)</f>
        <v>Southern CA</v>
      </c>
    </row>
    <row r="1011" spans="1:10" ht="21" x14ac:dyDescent="0.2">
      <c r="A1011" s="3" t="s">
        <v>35</v>
      </c>
      <c r="B1011" s="3" t="s">
        <v>145</v>
      </c>
      <c r="C1011" s="5">
        <v>6</v>
      </c>
      <c r="D1011" s="5">
        <v>3</v>
      </c>
      <c r="E1011" s="7">
        <v>0.5</v>
      </c>
      <c r="F1011" s="5">
        <v>0</v>
      </c>
      <c r="G1011" t="s">
        <v>124</v>
      </c>
      <c r="H1011" s="27">
        <v>2023</v>
      </c>
      <c r="I1011" t="str">
        <f>VLOOKUP(A1011,'Store Data'!$E:$F,2,0)</f>
        <v>Acura</v>
      </c>
      <c r="J1011" t="str">
        <f>VLOOKUP(A1011,'Store Data'!$A:$B,2,0)</f>
        <v>Southern CA</v>
      </c>
    </row>
    <row r="1012" spans="1:10" ht="21" x14ac:dyDescent="0.2">
      <c r="A1012" s="3" t="s">
        <v>35</v>
      </c>
      <c r="B1012" s="3" t="s">
        <v>143</v>
      </c>
      <c r="C1012" s="5">
        <v>20</v>
      </c>
      <c r="D1012" s="5">
        <v>20</v>
      </c>
      <c r="E1012" s="7">
        <v>1</v>
      </c>
      <c r="F1012" s="5">
        <v>0</v>
      </c>
      <c r="G1012" t="s">
        <v>124</v>
      </c>
      <c r="H1012" s="27">
        <v>2023</v>
      </c>
      <c r="I1012" t="str">
        <f>VLOOKUP(A1012,'Store Data'!$E:$F,2,0)</f>
        <v>Acura</v>
      </c>
      <c r="J1012" t="str">
        <f>VLOOKUP(A1012,'Store Data'!$A:$B,2,0)</f>
        <v>Southern CA</v>
      </c>
    </row>
    <row r="1013" spans="1:10" ht="21" x14ac:dyDescent="0.2">
      <c r="A1013" s="3" t="s">
        <v>36</v>
      </c>
      <c r="B1013" s="3" t="s">
        <v>144</v>
      </c>
      <c r="C1013" s="5">
        <v>48</v>
      </c>
      <c r="D1013" s="5">
        <v>37</v>
      </c>
      <c r="E1013" s="7">
        <v>0.77080000000000004</v>
      </c>
      <c r="F1013" s="5">
        <v>8</v>
      </c>
      <c r="G1013" t="s">
        <v>124</v>
      </c>
      <c r="H1013" s="27">
        <v>2023</v>
      </c>
      <c r="I1013" t="str">
        <f>VLOOKUP(A1013,'Store Data'!$E:$F,2,0)</f>
        <v>Toyota</v>
      </c>
      <c r="J1013" t="str">
        <f>VLOOKUP(A1013,'Store Data'!$A:$B,2,0)</f>
        <v>Southern CA</v>
      </c>
    </row>
    <row r="1014" spans="1:10" ht="21" x14ac:dyDescent="0.2">
      <c r="A1014" s="3" t="s">
        <v>36</v>
      </c>
      <c r="B1014" s="3" t="s">
        <v>145</v>
      </c>
      <c r="C1014" s="5">
        <v>13</v>
      </c>
      <c r="D1014" s="5">
        <v>12</v>
      </c>
      <c r="E1014" s="7">
        <v>0.92300000000000004</v>
      </c>
      <c r="F1014" s="5">
        <v>1</v>
      </c>
      <c r="G1014" t="s">
        <v>124</v>
      </c>
      <c r="H1014" s="27">
        <v>2023</v>
      </c>
      <c r="I1014" t="str">
        <f>VLOOKUP(A1014,'Store Data'!$E:$F,2,0)</f>
        <v>Toyota</v>
      </c>
      <c r="J1014" t="str">
        <f>VLOOKUP(A1014,'Store Data'!$A:$B,2,0)</f>
        <v>Southern CA</v>
      </c>
    </row>
    <row r="1015" spans="1:10" ht="21" x14ac:dyDescent="0.2">
      <c r="A1015" s="3" t="s">
        <v>36</v>
      </c>
      <c r="B1015" s="3" t="s">
        <v>143</v>
      </c>
      <c r="C1015" s="5">
        <v>76</v>
      </c>
      <c r="D1015" s="5">
        <v>60</v>
      </c>
      <c r="E1015" s="7">
        <v>0.78939999999999999</v>
      </c>
      <c r="F1015" s="5">
        <v>19</v>
      </c>
      <c r="G1015" t="s">
        <v>124</v>
      </c>
      <c r="H1015" s="27">
        <v>2023</v>
      </c>
      <c r="I1015" t="str">
        <f>VLOOKUP(A1015,'Store Data'!$E:$F,2,0)</f>
        <v>Toyota</v>
      </c>
      <c r="J1015" t="str">
        <f>VLOOKUP(A1015,'Store Data'!$A:$B,2,0)</f>
        <v>Southern CA</v>
      </c>
    </row>
    <row r="1016" spans="1:10" ht="21" x14ac:dyDescent="0.2">
      <c r="A1016" s="3" t="s">
        <v>113</v>
      </c>
      <c r="B1016" s="3" t="s">
        <v>144</v>
      </c>
      <c r="C1016" s="5">
        <v>17</v>
      </c>
      <c r="D1016" s="5">
        <v>7</v>
      </c>
      <c r="E1016" s="7">
        <v>0.41170000000000001</v>
      </c>
      <c r="F1016" s="5">
        <v>1</v>
      </c>
      <c r="G1016" t="s">
        <v>124</v>
      </c>
      <c r="H1016" s="27">
        <v>2023</v>
      </c>
      <c r="I1016" t="str">
        <f>VLOOKUP(A1016,'Store Data'!$E:$F,2,0)</f>
        <v>Land Rover</v>
      </c>
      <c r="J1016" t="str">
        <f>VLOOKUP(A1016,'Store Data'!$A:$B,2,0)</f>
        <v>Arizona</v>
      </c>
    </row>
    <row r="1017" spans="1:10" ht="21" x14ac:dyDescent="0.2">
      <c r="A1017" s="3" t="s">
        <v>113</v>
      </c>
      <c r="B1017" s="3" t="s">
        <v>145</v>
      </c>
      <c r="C1017" s="5">
        <v>6</v>
      </c>
      <c r="D1017" s="5">
        <v>4</v>
      </c>
      <c r="E1017" s="7">
        <v>0.66659999999999997</v>
      </c>
      <c r="F1017" s="5">
        <v>1</v>
      </c>
      <c r="G1017" t="s">
        <v>124</v>
      </c>
      <c r="H1017" s="27">
        <v>2023</v>
      </c>
      <c r="I1017" t="str">
        <f>VLOOKUP(A1017,'Store Data'!$E:$F,2,0)</f>
        <v>Land Rover</v>
      </c>
      <c r="J1017" t="str">
        <f>VLOOKUP(A1017,'Store Data'!$A:$B,2,0)</f>
        <v>Arizona</v>
      </c>
    </row>
    <row r="1018" spans="1:10" ht="21" x14ac:dyDescent="0.2">
      <c r="A1018" s="3" t="s">
        <v>113</v>
      </c>
      <c r="B1018" s="3" t="s">
        <v>143</v>
      </c>
      <c r="C1018" s="5">
        <v>21</v>
      </c>
      <c r="D1018" s="5">
        <v>18</v>
      </c>
      <c r="E1018" s="7">
        <v>0.85709999999999997</v>
      </c>
      <c r="F1018" s="5">
        <v>2</v>
      </c>
      <c r="G1018" t="s">
        <v>124</v>
      </c>
      <c r="H1018" s="27">
        <v>2023</v>
      </c>
      <c r="I1018" t="str">
        <f>VLOOKUP(A1018,'Store Data'!$E:$F,2,0)</f>
        <v>Land Rover</v>
      </c>
      <c r="J1018" t="str">
        <f>VLOOKUP(A1018,'Store Data'!$A:$B,2,0)</f>
        <v>Arizona</v>
      </c>
    </row>
    <row r="1019" spans="1:10" ht="21" x14ac:dyDescent="0.2">
      <c r="A1019" s="3" t="s">
        <v>37</v>
      </c>
      <c r="B1019" s="3" t="s">
        <v>144</v>
      </c>
      <c r="C1019" s="5">
        <v>46</v>
      </c>
      <c r="D1019" s="5">
        <v>39</v>
      </c>
      <c r="E1019" s="7">
        <v>0.8478</v>
      </c>
      <c r="F1019" s="5">
        <v>6</v>
      </c>
      <c r="G1019" t="s">
        <v>124</v>
      </c>
      <c r="H1019" s="27">
        <v>2023</v>
      </c>
      <c r="I1019" t="str">
        <f>VLOOKUP(A1019,'Store Data'!$E:$F,2,0)</f>
        <v>Land Rover</v>
      </c>
      <c r="J1019" t="str">
        <f>VLOOKUP(A1019,'Store Data'!$A:$B,2,0)</f>
        <v>Arizona</v>
      </c>
    </row>
    <row r="1020" spans="1:10" ht="21" x14ac:dyDescent="0.2">
      <c r="A1020" s="3" t="s">
        <v>37</v>
      </c>
      <c r="B1020" s="3" t="s">
        <v>145</v>
      </c>
      <c r="C1020" s="5">
        <v>44</v>
      </c>
      <c r="D1020" s="5">
        <v>32</v>
      </c>
      <c r="E1020" s="7">
        <v>0.72719999999999996</v>
      </c>
      <c r="F1020" s="5">
        <v>11</v>
      </c>
      <c r="G1020" t="s">
        <v>124</v>
      </c>
      <c r="H1020" s="27">
        <v>2023</v>
      </c>
      <c r="I1020" t="str">
        <f>VLOOKUP(A1020,'Store Data'!$E:$F,2,0)</f>
        <v>Land Rover</v>
      </c>
      <c r="J1020" t="str">
        <f>VLOOKUP(A1020,'Store Data'!$A:$B,2,0)</f>
        <v>Arizona</v>
      </c>
    </row>
    <row r="1021" spans="1:10" ht="21" x14ac:dyDescent="0.2">
      <c r="A1021" s="3" t="s">
        <v>37</v>
      </c>
      <c r="B1021" s="3" t="s">
        <v>143</v>
      </c>
      <c r="C1021" s="5">
        <v>27</v>
      </c>
      <c r="D1021" s="5">
        <v>23</v>
      </c>
      <c r="E1021" s="7">
        <v>0.8518</v>
      </c>
      <c r="F1021" s="5">
        <v>8</v>
      </c>
      <c r="G1021" t="s">
        <v>124</v>
      </c>
      <c r="H1021" s="27">
        <v>2023</v>
      </c>
      <c r="I1021" t="str">
        <f>VLOOKUP(A1021,'Store Data'!$E:$F,2,0)</f>
        <v>Land Rover</v>
      </c>
      <c r="J1021" t="str">
        <f>VLOOKUP(A1021,'Store Data'!$A:$B,2,0)</f>
        <v>Arizona</v>
      </c>
    </row>
    <row r="1022" spans="1:10" ht="21" x14ac:dyDescent="0.2">
      <c r="A1022" s="3" t="s">
        <v>39</v>
      </c>
      <c r="B1022" s="3" t="s">
        <v>144</v>
      </c>
      <c r="C1022" s="5">
        <v>96</v>
      </c>
      <c r="D1022" s="5">
        <v>73</v>
      </c>
      <c r="E1022" s="7">
        <v>0.76039999999999996</v>
      </c>
      <c r="F1022" s="5">
        <v>11</v>
      </c>
      <c r="G1022" t="s">
        <v>124</v>
      </c>
      <c r="H1022" s="27">
        <v>2023</v>
      </c>
      <c r="I1022" t="str">
        <f>VLOOKUP(A1022,'Store Data'!$E:$F,2,0)</f>
        <v>Lexus</v>
      </c>
      <c r="J1022" t="str">
        <f>VLOOKUP(A1022,'Store Data'!$A:$B,2,0)</f>
        <v>Southern CA</v>
      </c>
    </row>
    <row r="1023" spans="1:10" ht="21" x14ac:dyDescent="0.2">
      <c r="A1023" s="3" t="s">
        <v>39</v>
      </c>
      <c r="B1023" s="3" t="s">
        <v>145</v>
      </c>
      <c r="C1023" s="5">
        <v>37</v>
      </c>
      <c r="D1023" s="5">
        <v>28</v>
      </c>
      <c r="E1023" s="7">
        <v>0.75670000000000004</v>
      </c>
      <c r="F1023" s="5">
        <v>5</v>
      </c>
      <c r="G1023" t="s">
        <v>124</v>
      </c>
      <c r="H1023" s="27">
        <v>2023</v>
      </c>
      <c r="I1023" t="str">
        <f>VLOOKUP(A1023,'Store Data'!$E:$F,2,0)</f>
        <v>Lexus</v>
      </c>
      <c r="J1023" t="str">
        <f>VLOOKUP(A1023,'Store Data'!$A:$B,2,0)</f>
        <v>Southern CA</v>
      </c>
    </row>
    <row r="1024" spans="1:10" ht="21" x14ac:dyDescent="0.2">
      <c r="A1024" s="3" t="s">
        <v>39</v>
      </c>
      <c r="B1024" s="3" t="s">
        <v>143</v>
      </c>
      <c r="C1024" s="5">
        <v>36</v>
      </c>
      <c r="D1024" s="5">
        <v>34</v>
      </c>
      <c r="E1024" s="7">
        <v>0.94440000000000002</v>
      </c>
      <c r="F1024" s="5">
        <v>0</v>
      </c>
      <c r="G1024" t="s">
        <v>124</v>
      </c>
      <c r="H1024" s="27">
        <v>2023</v>
      </c>
      <c r="I1024" t="str">
        <f>VLOOKUP(A1024,'Store Data'!$E:$F,2,0)</f>
        <v>Lexus</v>
      </c>
      <c r="J1024" t="str">
        <f>VLOOKUP(A1024,'Store Data'!$A:$B,2,0)</f>
        <v>Southern CA</v>
      </c>
    </row>
    <row r="1025" spans="1:10" ht="21" x14ac:dyDescent="0.2">
      <c r="A1025" s="3" t="s">
        <v>38</v>
      </c>
      <c r="B1025" s="3" t="s">
        <v>144</v>
      </c>
      <c r="C1025" s="5">
        <v>107</v>
      </c>
      <c r="D1025" s="5">
        <v>90</v>
      </c>
      <c r="E1025" s="7">
        <v>0.84109999999999996</v>
      </c>
      <c r="F1025" s="5">
        <v>14</v>
      </c>
      <c r="G1025" t="s">
        <v>124</v>
      </c>
      <c r="H1025" s="27">
        <v>2023</v>
      </c>
      <c r="I1025" t="str">
        <f>VLOOKUP(A1025,'Store Data'!$E:$F,2,0)</f>
        <v>Lexus</v>
      </c>
      <c r="J1025" t="str">
        <f>VLOOKUP(A1025,'Store Data'!$A:$B,2,0)</f>
        <v>Texas</v>
      </c>
    </row>
    <row r="1026" spans="1:10" ht="21" x14ac:dyDescent="0.2">
      <c r="A1026" s="3" t="s">
        <v>38</v>
      </c>
      <c r="B1026" s="3" t="s">
        <v>145</v>
      </c>
      <c r="C1026" s="5">
        <v>45</v>
      </c>
      <c r="D1026" s="5">
        <v>36</v>
      </c>
      <c r="E1026" s="7">
        <v>0.8</v>
      </c>
      <c r="F1026" s="5">
        <v>8</v>
      </c>
      <c r="G1026" t="s">
        <v>124</v>
      </c>
      <c r="H1026" s="27">
        <v>2023</v>
      </c>
      <c r="I1026" t="str">
        <f>VLOOKUP(A1026,'Store Data'!$E:$F,2,0)</f>
        <v>Lexus</v>
      </c>
      <c r="J1026" t="str">
        <f>VLOOKUP(A1026,'Store Data'!$A:$B,2,0)</f>
        <v>Texas</v>
      </c>
    </row>
    <row r="1027" spans="1:10" ht="21" x14ac:dyDescent="0.2">
      <c r="A1027" s="3" t="s">
        <v>38</v>
      </c>
      <c r="B1027" s="3" t="s">
        <v>143</v>
      </c>
      <c r="C1027" s="5">
        <v>49</v>
      </c>
      <c r="D1027" s="5">
        <v>42</v>
      </c>
      <c r="E1027" s="7">
        <v>0.85709999999999997</v>
      </c>
      <c r="F1027" s="5">
        <v>0</v>
      </c>
      <c r="G1027" t="s">
        <v>124</v>
      </c>
      <c r="H1027" s="27">
        <v>2023</v>
      </c>
      <c r="I1027" t="str">
        <f>VLOOKUP(A1027,'Store Data'!$E:$F,2,0)</f>
        <v>Lexus</v>
      </c>
      <c r="J1027" t="str">
        <f>VLOOKUP(A1027,'Store Data'!$A:$B,2,0)</f>
        <v>Texas</v>
      </c>
    </row>
    <row r="1028" spans="1:10" ht="21" x14ac:dyDescent="0.2">
      <c r="A1028" s="3" t="s">
        <v>114</v>
      </c>
      <c r="B1028" s="3" t="s">
        <v>144</v>
      </c>
      <c r="C1028" s="5">
        <v>29</v>
      </c>
      <c r="D1028" s="5">
        <v>22</v>
      </c>
      <c r="E1028" s="7">
        <v>0.75860000000000005</v>
      </c>
      <c r="F1028" s="5">
        <v>2</v>
      </c>
      <c r="G1028" t="s">
        <v>124</v>
      </c>
      <c r="H1028" s="27">
        <v>2023</v>
      </c>
      <c r="I1028" t="str">
        <f>VLOOKUP(A1028,'Store Data'!$E:$F,2,0)</f>
        <v>Lexus</v>
      </c>
      <c r="J1028" t="str">
        <f>VLOOKUP(A1028,'Store Data'!$A:$B,2,0)</f>
        <v>Arizona</v>
      </c>
    </row>
    <row r="1029" spans="1:10" ht="21" x14ac:dyDescent="0.2">
      <c r="A1029" s="3" t="s">
        <v>114</v>
      </c>
      <c r="B1029" s="3" t="s">
        <v>145</v>
      </c>
      <c r="C1029" s="5">
        <v>15</v>
      </c>
      <c r="D1029" s="5">
        <v>10</v>
      </c>
      <c r="E1029" s="7">
        <v>0.66659999999999997</v>
      </c>
      <c r="F1029" s="5">
        <v>0</v>
      </c>
      <c r="G1029" t="s">
        <v>124</v>
      </c>
      <c r="H1029" s="27">
        <v>2023</v>
      </c>
      <c r="I1029" t="str">
        <f>VLOOKUP(A1029,'Store Data'!$E:$F,2,0)</f>
        <v>Lexus</v>
      </c>
      <c r="J1029" t="str">
        <f>VLOOKUP(A1029,'Store Data'!$A:$B,2,0)</f>
        <v>Arizona</v>
      </c>
    </row>
    <row r="1030" spans="1:10" ht="21" x14ac:dyDescent="0.2">
      <c r="A1030" s="3" t="s">
        <v>114</v>
      </c>
      <c r="B1030" s="3" t="s">
        <v>143</v>
      </c>
      <c r="C1030" s="5">
        <v>22</v>
      </c>
      <c r="D1030" s="5">
        <v>19</v>
      </c>
      <c r="E1030" s="7">
        <v>0.86360000000000003</v>
      </c>
      <c r="F1030" s="5">
        <v>2</v>
      </c>
      <c r="G1030" t="s">
        <v>124</v>
      </c>
      <c r="H1030" s="27">
        <v>2023</v>
      </c>
      <c r="I1030" t="str">
        <f>VLOOKUP(A1030,'Store Data'!$E:$F,2,0)</f>
        <v>Lexus</v>
      </c>
      <c r="J1030" t="str">
        <f>VLOOKUP(A1030,'Store Data'!$A:$B,2,0)</f>
        <v>Arizona</v>
      </c>
    </row>
    <row r="1031" spans="1:10" ht="21" x14ac:dyDescent="0.2">
      <c r="A1031" s="3" t="s">
        <v>40</v>
      </c>
      <c r="B1031" s="3" t="s">
        <v>144</v>
      </c>
      <c r="C1031" s="5">
        <v>11</v>
      </c>
      <c r="D1031" s="5">
        <v>10</v>
      </c>
      <c r="E1031" s="7">
        <v>0.90900000000000003</v>
      </c>
      <c r="F1031" s="5">
        <v>2</v>
      </c>
      <c r="G1031" t="s">
        <v>124</v>
      </c>
      <c r="H1031" s="27">
        <v>2023</v>
      </c>
      <c r="I1031" t="str">
        <f>VLOOKUP(A1031,'Store Data'!$E:$F,2,0)</f>
        <v>Lincoln</v>
      </c>
      <c r="J1031" t="str">
        <f>VLOOKUP(A1031,'Store Data'!$A:$B,2,0)</f>
        <v>Orange County</v>
      </c>
    </row>
    <row r="1032" spans="1:10" ht="21" x14ac:dyDescent="0.2">
      <c r="A1032" s="3" t="s">
        <v>40</v>
      </c>
      <c r="B1032" s="3" t="s">
        <v>143</v>
      </c>
      <c r="C1032" s="5">
        <v>5</v>
      </c>
      <c r="D1032" s="5">
        <v>4</v>
      </c>
      <c r="E1032" s="7">
        <v>0.8</v>
      </c>
      <c r="F1032" s="5">
        <v>0</v>
      </c>
      <c r="G1032" t="s">
        <v>124</v>
      </c>
      <c r="H1032" s="27">
        <v>2023</v>
      </c>
      <c r="I1032" t="str">
        <f>VLOOKUP(A1032,'Store Data'!$E:$F,2,0)</f>
        <v>Lincoln</v>
      </c>
      <c r="J1032" t="str">
        <f>VLOOKUP(A1032,'Store Data'!$A:$B,2,0)</f>
        <v>Orange County</v>
      </c>
    </row>
    <row r="1033" spans="1:10" ht="21" x14ac:dyDescent="0.2">
      <c r="A1033" s="3" t="s">
        <v>44</v>
      </c>
      <c r="B1033" s="3" t="s">
        <v>144</v>
      </c>
      <c r="C1033" s="5">
        <v>10</v>
      </c>
      <c r="D1033" s="5">
        <v>7</v>
      </c>
      <c r="E1033" s="7">
        <v>0.7</v>
      </c>
      <c r="F1033" s="5">
        <v>1</v>
      </c>
      <c r="G1033" t="s">
        <v>124</v>
      </c>
      <c r="H1033" s="27">
        <v>2023</v>
      </c>
      <c r="I1033" t="str">
        <f>VLOOKUP(A1033,'Store Data'!$E:$F,2,0)</f>
        <v>MINI</v>
      </c>
      <c r="J1033" t="str">
        <f>VLOOKUP(A1033,'Store Data'!$A:$B,2,0)</f>
        <v>Arizona</v>
      </c>
    </row>
    <row r="1034" spans="1:10" ht="21" x14ac:dyDescent="0.2">
      <c r="A1034" s="3" t="s">
        <v>44</v>
      </c>
      <c r="B1034" s="3" t="s">
        <v>145</v>
      </c>
      <c r="C1034" s="5">
        <v>8</v>
      </c>
      <c r="D1034" s="5">
        <v>5</v>
      </c>
      <c r="E1034" s="7">
        <v>0.625</v>
      </c>
      <c r="F1034" s="5">
        <v>1</v>
      </c>
      <c r="G1034" t="s">
        <v>124</v>
      </c>
      <c r="H1034" s="27">
        <v>2023</v>
      </c>
      <c r="I1034" t="str">
        <f>VLOOKUP(A1034,'Store Data'!$E:$F,2,0)</f>
        <v>MINI</v>
      </c>
      <c r="J1034" t="str">
        <f>VLOOKUP(A1034,'Store Data'!$A:$B,2,0)</f>
        <v>Arizona</v>
      </c>
    </row>
    <row r="1035" spans="1:10" ht="21" x14ac:dyDescent="0.2">
      <c r="A1035" s="3" t="s">
        <v>44</v>
      </c>
      <c r="B1035" s="3" t="s">
        <v>143</v>
      </c>
      <c r="C1035" s="5">
        <v>15</v>
      </c>
      <c r="D1035" s="5">
        <v>12</v>
      </c>
      <c r="E1035" s="7">
        <v>0.8</v>
      </c>
      <c r="F1035" s="5">
        <v>0</v>
      </c>
      <c r="G1035" t="s">
        <v>124</v>
      </c>
      <c r="H1035" s="27">
        <v>2023</v>
      </c>
      <c r="I1035" t="str">
        <f>VLOOKUP(A1035,'Store Data'!$E:$F,2,0)</f>
        <v>MINI</v>
      </c>
      <c r="J1035" t="str">
        <f>VLOOKUP(A1035,'Store Data'!$A:$B,2,0)</f>
        <v>Arizona</v>
      </c>
    </row>
    <row r="1036" spans="1:10" ht="21" x14ac:dyDescent="0.2">
      <c r="A1036" s="3" t="s">
        <v>45</v>
      </c>
      <c r="B1036" s="3" t="s">
        <v>144</v>
      </c>
      <c r="C1036" s="5">
        <v>6</v>
      </c>
      <c r="D1036" s="5">
        <v>6</v>
      </c>
      <c r="E1036" s="7">
        <v>1</v>
      </c>
      <c r="F1036" s="5">
        <v>0</v>
      </c>
      <c r="G1036" t="s">
        <v>124</v>
      </c>
      <c r="H1036" s="27">
        <v>2023</v>
      </c>
      <c r="I1036" t="str">
        <f>VLOOKUP(A1036,'Store Data'!$E:$F,2,0)</f>
        <v>MINI</v>
      </c>
      <c r="J1036" t="str">
        <f>VLOOKUP(A1036,'Store Data'!$A:$B,2,0)</f>
        <v>Southern CA</v>
      </c>
    </row>
    <row r="1037" spans="1:10" ht="21" x14ac:dyDescent="0.2">
      <c r="A1037" s="3" t="s">
        <v>45</v>
      </c>
      <c r="B1037" s="3" t="s">
        <v>145</v>
      </c>
      <c r="C1037" s="5">
        <v>1</v>
      </c>
      <c r="D1037" s="5">
        <v>1</v>
      </c>
      <c r="E1037" s="7">
        <v>1</v>
      </c>
      <c r="F1037" s="5">
        <v>0</v>
      </c>
      <c r="G1037" t="s">
        <v>124</v>
      </c>
      <c r="H1037" s="27">
        <v>2023</v>
      </c>
      <c r="I1037" t="str">
        <f>VLOOKUP(A1037,'Store Data'!$E:$F,2,0)</f>
        <v>MINI</v>
      </c>
      <c r="J1037" t="str">
        <f>VLOOKUP(A1037,'Store Data'!$A:$B,2,0)</f>
        <v>Southern CA</v>
      </c>
    </row>
    <row r="1038" spans="1:10" ht="21" x14ac:dyDescent="0.2">
      <c r="A1038" s="3" t="s">
        <v>45</v>
      </c>
      <c r="B1038" s="3" t="s">
        <v>143</v>
      </c>
      <c r="C1038" s="5">
        <v>8</v>
      </c>
      <c r="D1038" s="5">
        <v>6</v>
      </c>
      <c r="E1038" s="7">
        <v>0.75</v>
      </c>
      <c r="F1038" s="5">
        <v>1</v>
      </c>
      <c r="G1038" t="s">
        <v>124</v>
      </c>
      <c r="H1038" s="27">
        <v>2023</v>
      </c>
      <c r="I1038" t="str">
        <f>VLOOKUP(A1038,'Store Data'!$E:$F,2,0)</f>
        <v>MINI</v>
      </c>
      <c r="J1038" t="str">
        <f>VLOOKUP(A1038,'Store Data'!$A:$B,2,0)</f>
        <v>Southern CA</v>
      </c>
    </row>
    <row r="1039" spans="1:10" ht="21" x14ac:dyDescent="0.2">
      <c r="A1039" s="3" t="s">
        <v>48</v>
      </c>
      <c r="B1039" s="3" t="s">
        <v>144</v>
      </c>
      <c r="C1039" s="5">
        <v>4</v>
      </c>
      <c r="D1039" s="5">
        <v>2</v>
      </c>
      <c r="E1039" s="7">
        <v>0.5</v>
      </c>
      <c r="F1039" s="5">
        <v>0</v>
      </c>
      <c r="G1039" t="s">
        <v>124</v>
      </c>
      <c r="H1039" s="27">
        <v>2023</v>
      </c>
      <c r="I1039" t="str">
        <f>VLOOKUP(A1039,'Store Data'!$E:$F,2,0)</f>
        <v>MINI</v>
      </c>
      <c r="J1039" t="str">
        <f>VLOOKUP(A1039,'Store Data'!$A:$B,2,0)</f>
        <v>Northern CA</v>
      </c>
    </row>
    <row r="1040" spans="1:10" ht="21" x14ac:dyDescent="0.2">
      <c r="A1040" s="3" t="s">
        <v>48</v>
      </c>
      <c r="B1040" s="3" t="s">
        <v>145</v>
      </c>
      <c r="C1040" s="5">
        <v>2</v>
      </c>
      <c r="D1040" s="5">
        <v>1</v>
      </c>
      <c r="E1040" s="7">
        <v>0.5</v>
      </c>
      <c r="F1040" s="5">
        <v>1</v>
      </c>
      <c r="G1040" t="s">
        <v>124</v>
      </c>
      <c r="H1040" s="27">
        <v>2023</v>
      </c>
      <c r="I1040" t="str">
        <f>VLOOKUP(A1040,'Store Data'!$E:$F,2,0)</f>
        <v>MINI</v>
      </c>
      <c r="J1040" t="str">
        <f>VLOOKUP(A1040,'Store Data'!$A:$B,2,0)</f>
        <v>Northern CA</v>
      </c>
    </row>
    <row r="1041" spans="1:10" ht="21" x14ac:dyDescent="0.2">
      <c r="A1041" s="3" t="s">
        <v>48</v>
      </c>
      <c r="B1041" s="3" t="s">
        <v>143</v>
      </c>
      <c r="C1041" s="5">
        <v>19</v>
      </c>
      <c r="D1041" s="5">
        <v>16</v>
      </c>
      <c r="E1041" s="7">
        <v>0.84209999999999996</v>
      </c>
      <c r="F1041" s="5">
        <v>2</v>
      </c>
      <c r="G1041" t="s">
        <v>124</v>
      </c>
      <c r="H1041" s="27">
        <v>2023</v>
      </c>
      <c r="I1041" t="str">
        <f>VLOOKUP(A1041,'Store Data'!$E:$F,2,0)</f>
        <v>MINI</v>
      </c>
      <c r="J1041" t="str">
        <f>VLOOKUP(A1041,'Store Data'!$A:$B,2,0)</f>
        <v>Northern CA</v>
      </c>
    </row>
    <row r="1042" spans="1:10" ht="21" x14ac:dyDescent="0.2">
      <c r="A1042" s="3" t="s">
        <v>53</v>
      </c>
      <c r="B1042" s="3" t="s">
        <v>144</v>
      </c>
      <c r="C1042" s="5">
        <v>6</v>
      </c>
      <c r="D1042" s="5">
        <v>5</v>
      </c>
      <c r="E1042" s="7">
        <v>0.83330000000000004</v>
      </c>
      <c r="F1042" s="5">
        <v>1</v>
      </c>
      <c r="G1042" t="s">
        <v>124</v>
      </c>
      <c r="H1042" s="27">
        <v>2023</v>
      </c>
      <c r="I1042" t="str">
        <f>VLOOKUP(A1042,'Store Data'!$E:$F,2,0)</f>
        <v>MINI</v>
      </c>
      <c r="J1042" t="str">
        <f>VLOOKUP(A1042,'Store Data'!$A:$B,2,0)</f>
        <v>Orange County</v>
      </c>
    </row>
    <row r="1043" spans="1:10" ht="21" x14ac:dyDescent="0.2">
      <c r="A1043" s="3" t="s">
        <v>53</v>
      </c>
      <c r="B1043" s="3" t="s">
        <v>145</v>
      </c>
      <c r="C1043" s="5">
        <v>3</v>
      </c>
      <c r="D1043" s="5">
        <v>3</v>
      </c>
      <c r="E1043" s="7">
        <v>1</v>
      </c>
      <c r="F1043" s="5">
        <v>0</v>
      </c>
      <c r="G1043" t="s">
        <v>124</v>
      </c>
      <c r="H1043" s="27">
        <v>2023</v>
      </c>
      <c r="I1043" t="str">
        <f>VLOOKUP(A1043,'Store Data'!$E:$F,2,0)</f>
        <v>MINI</v>
      </c>
      <c r="J1043" t="str">
        <f>VLOOKUP(A1043,'Store Data'!$A:$B,2,0)</f>
        <v>Orange County</v>
      </c>
    </row>
    <row r="1044" spans="1:10" ht="21" x14ac:dyDescent="0.2">
      <c r="A1044" s="3" t="s">
        <v>53</v>
      </c>
      <c r="B1044" s="3" t="s">
        <v>143</v>
      </c>
      <c r="C1044" s="5">
        <v>10</v>
      </c>
      <c r="D1044" s="5">
        <v>9</v>
      </c>
      <c r="E1044" s="7">
        <v>0.9</v>
      </c>
      <c r="F1044" s="5">
        <v>0</v>
      </c>
      <c r="G1044" t="s">
        <v>124</v>
      </c>
      <c r="H1044" s="27">
        <v>2023</v>
      </c>
      <c r="I1044" t="str">
        <f>VLOOKUP(A1044,'Store Data'!$E:$F,2,0)</f>
        <v>MINI</v>
      </c>
      <c r="J1044" t="str">
        <f>VLOOKUP(A1044,'Store Data'!$A:$B,2,0)</f>
        <v>Orange County</v>
      </c>
    </row>
    <row r="1045" spans="1:10" ht="21" x14ac:dyDescent="0.2">
      <c r="A1045" s="3" t="s">
        <v>58</v>
      </c>
      <c r="B1045" s="3" t="s">
        <v>144</v>
      </c>
      <c r="C1045" s="5">
        <v>15</v>
      </c>
      <c r="D1045" s="5">
        <v>7</v>
      </c>
      <c r="E1045" s="7">
        <v>0.46660000000000001</v>
      </c>
      <c r="F1045" s="5">
        <v>2</v>
      </c>
      <c r="G1045" t="s">
        <v>124</v>
      </c>
      <c r="H1045" s="27">
        <v>2023</v>
      </c>
      <c r="I1045" t="str">
        <f>VLOOKUP(A1045,'Store Data'!$E:$F,2,0)</f>
        <v>MINI</v>
      </c>
      <c r="J1045" t="str">
        <f>VLOOKUP(A1045,'Store Data'!$A:$B,2,0)</f>
        <v>Southern CA</v>
      </c>
    </row>
    <row r="1046" spans="1:10" ht="21" x14ac:dyDescent="0.2">
      <c r="A1046" s="3" t="s">
        <v>58</v>
      </c>
      <c r="B1046" s="3" t="s">
        <v>145</v>
      </c>
      <c r="C1046" s="5">
        <v>5</v>
      </c>
      <c r="D1046" s="5">
        <v>3</v>
      </c>
      <c r="E1046" s="7">
        <v>0.6</v>
      </c>
      <c r="F1046" s="5">
        <v>0</v>
      </c>
      <c r="G1046" t="s">
        <v>124</v>
      </c>
      <c r="H1046" s="27">
        <v>2023</v>
      </c>
      <c r="I1046" t="str">
        <f>VLOOKUP(A1046,'Store Data'!$E:$F,2,0)</f>
        <v>MINI</v>
      </c>
      <c r="J1046" t="str">
        <f>VLOOKUP(A1046,'Store Data'!$A:$B,2,0)</f>
        <v>Southern CA</v>
      </c>
    </row>
    <row r="1047" spans="1:10" ht="21" x14ac:dyDescent="0.2">
      <c r="A1047" s="3" t="s">
        <v>58</v>
      </c>
      <c r="B1047" s="3" t="s">
        <v>143</v>
      </c>
      <c r="C1047" s="5">
        <v>17</v>
      </c>
      <c r="D1047" s="5">
        <v>14</v>
      </c>
      <c r="E1047" s="7">
        <v>0.82350000000000001</v>
      </c>
      <c r="F1047" s="5">
        <v>0</v>
      </c>
      <c r="G1047" t="s">
        <v>124</v>
      </c>
      <c r="H1047" s="27">
        <v>2023</v>
      </c>
      <c r="I1047" t="str">
        <f>VLOOKUP(A1047,'Store Data'!$E:$F,2,0)</f>
        <v>MINI</v>
      </c>
      <c r="J1047" t="str">
        <f>VLOOKUP(A1047,'Store Data'!$A:$B,2,0)</f>
        <v>Southern CA</v>
      </c>
    </row>
    <row r="1048" spans="1:10" ht="21" x14ac:dyDescent="0.2">
      <c r="A1048" s="3" t="s">
        <v>116</v>
      </c>
      <c r="B1048" s="3" t="s">
        <v>144</v>
      </c>
      <c r="C1048" s="5">
        <v>4</v>
      </c>
      <c r="D1048" s="5">
        <v>3</v>
      </c>
      <c r="E1048" s="7">
        <v>0.75</v>
      </c>
      <c r="F1048" s="5">
        <v>0</v>
      </c>
      <c r="G1048" t="s">
        <v>124</v>
      </c>
      <c r="H1048" s="27">
        <v>2023</v>
      </c>
      <c r="I1048" t="str">
        <f>VLOOKUP(A1048,'Store Data'!$E:$F,2,0)</f>
        <v>MINI</v>
      </c>
      <c r="J1048" t="str">
        <f>VLOOKUP(A1048,'Store Data'!$A:$B,2,0)</f>
        <v>Arizona</v>
      </c>
    </row>
    <row r="1049" spans="1:10" ht="21" x14ac:dyDescent="0.2">
      <c r="A1049" s="3" t="s">
        <v>116</v>
      </c>
      <c r="B1049" s="3" t="s">
        <v>145</v>
      </c>
      <c r="C1049" s="5">
        <v>3</v>
      </c>
      <c r="D1049" s="5">
        <v>2</v>
      </c>
      <c r="E1049" s="7">
        <v>0.66659999999999997</v>
      </c>
      <c r="F1049" s="5">
        <v>0</v>
      </c>
      <c r="G1049" t="s">
        <v>124</v>
      </c>
      <c r="H1049" s="27">
        <v>2023</v>
      </c>
      <c r="I1049" t="str">
        <f>VLOOKUP(A1049,'Store Data'!$E:$F,2,0)</f>
        <v>MINI</v>
      </c>
      <c r="J1049" t="str">
        <f>VLOOKUP(A1049,'Store Data'!$A:$B,2,0)</f>
        <v>Arizona</v>
      </c>
    </row>
    <row r="1050" spans="1:10" ht="21" x14ac:dyDescent="0.2">
      <c r="A1050" s="3" t="s">
        <v>116</v>
      </c>
      <c r="B1050" s="3" t="s">
        <v>143</v>
      </c>
      <c r="C1050" s="5">
        <v>6</v>
      </c>
      <c r="D1050" s="5">
        <v>5</v>
      </c>
      <c r="E1050" s="7">
        <v>0.83330000000000004</v>
      </c>
      <c r="F1050" s="5">
        <v>0</v>
      </c>
      <c r="G1050" t="s">
        <v>124</v>
      </c>
      <c r="H1050" s="27">
        <v>2023</v>
      </c>
      <c r="I1050" t="str">
        <f>VLOOKUP(A1050,'Store Data'!$E:$F,2,0)</f>
        <v>MINI</v>
      </c>
      <c r="J1050" t="str">
        <f>VLOOKUP(A1050,'Store Data'!$A:$B,2,0)</f>
        <v>Arizona</v>
      </c>
    </row>
    <row r="1051" spans="1:10" ht="21" x14ac:dyDescent="0.2">
      <c r="A1051" s="3" t="s">
        <v>41</v>
      </c>
      <c r="B1051" s="3" t="s">
        <v>144</v>
      </c>
      <c r="C1051" s="5">
        <v>32</v>
      </c>
      <c r="D1051" s="5">
        <v>26</v>
      </c>
      <c r="E1051" s="7">
        <v>0.8125</v>
      </c>
      <c r="F1051" s="5">
        <v>5</v>
      </c>
      <c r="G1051" t="s">
        <v>124</v>
      </c>
      <c r="H1051" s="27">
        <v>2023</v>
      </c>
      <c r="I1051" t="str">
        <f>VLOOKUP(A1051,'Store Data'!$E:$F,2,0)</f>
        <v>Mazda</v>
      </c>
      <c r="J1051" t="str">
        <f>VLOOKUP(A1051,'Store Data'!$A:$B,2,0)</f>
        <v>Southern CA</v>
      </c>
    </row>
    <row r="1052" spans="1:10" ht="21" x14ac:dyDescent="0.2">
      <c r="A1052" s="3" t="s">
        <v>41</v>
      </c>
      <c r="B1052" s="3" t="s">
        <v>145</v>
      </c>
      <c r="C1052" s="5">
        <v>9</v>
      </c>
      <c r="D1052" s="5">
        <v>4</v>
      </c>
      <c r="E1052" s="7">
        <v>0.44440000000000002</v>
      </c>
      <c r="F1052" s="5">
        <v>0</v>
      </c>
      <c r="G1052" t="s">
        <v>124</v>
      </c>
      <c r="H1052" s="27">
        <v>2023</v>
      </c>
      <c r="I1052" t="str">
        <f>VLOOKUP(A1052,'Store Data'!$E:$F,2,0)</f>
        <v>Mazda</v>
      </c>
      <c r="J1052" t="str">
        <f>VLOOKUP(A1052,'Store Data'!$A:$B,2,0)</f>
        <v>Southern CA</v>
      </c>
    </row>
    <row r="1053" spans="1:10" ht="21" x14ac:dyDescent="0.2">
      <c r="A1053" s="3" t="s">
        <v>41</v>
      </c>
      <c r="B1053" s="3" t="s">
        <v>143</v>
      </c>
      <c r="C1053" s="5">
        <v>21</v>
      </c>
      <c r="D1053" s="5">
        <v>17</v>
      </c>
      <c r="E1053" s="7">
        <v>0.8095</v>
      </c>
      <c r="F1053" s="5">
        <v>2</v>
      </c>
      <c r="G1053" t="s">
        <v>124</v>
      </c>
      <c r="H1053" s="27">
        <v>2023</v>
      </c>
      <c r="I1053" t="str">
        <f>VLOOKUP(A1053,'Store Data'!$E:$F,2,0)</f>
        <v>Mazda</v>
      </c>
      <c r="J1053" t="str">
        <f>VLOOKUP(A1053,'Store Data'!$A:$B,2,0)</f>
        <v>Southern CA</v>
      </c>
    </row>
    <row r="1054" spans="1:10" ht="21" x14ac:dyDescent="0.2">
      <c r="A1054" s="3" t="s">
        <v>117</v>
      </c>
      <c r="B1054" s="3" t="s">
        <v>144</v>
      </c>
      <c r="C1054" s="5">
        <v>12</v>
      </c>
      <c r="D1054" s="5">
        <v>9</v>
      </c>
      <c r="E1054" s="7">
        <v>0.75</v>
      </c>
      <c r="F1054" s="5">
        <v>1</v>
      </c>
      <c r="G1054" t="s">
        <v>124</v>
      </c>
      <c r="H1054" s="27">
        <v>2023</v>
      </c>
      <c r="I1054" t="str">
        <f>VLOOKUP(A1054,'Store Data'!$E:$F,2,0)</f>
        <v>Mercedes-Benz</v>
      </c>
      <c r="J1054" t="str">
        <f>VLOOKUP(A1054,'Store Data'!$A:$B,2,0)</f>
        <v>Arizona</v>
      </c>
    </row>
    <row r="1055" spans="1:10" ht="21" x14ac:dyDescent="0.2">
      <c r="A1055" s="3" t="s">
        <v>117</v>
      </c>
      <c r="B1055" s="3" t="s">
        <v>145</v>
      </c>
      <c r="C1055" s="5">
        <v>8</v>
      </c>
      <c r="D1055" s="5">
        <v>4</v>
      </c>
      <c r="E1055" s="7">
        <v>0.5</v>
      </c>
      <c r="F1055" s="5">
        <v>0</v>
      </c>
      <c r="G1055" t="s">
        <v>124</v>
      </c>
      <c r="H1055" s="27">
        <v>2023</v>
      </c>
      <c r="I1055" t="str">
        <f>VLOOKUP(A1055,'Store Data'!$E:$F,2,0)</f>
        <v>Mercedes-Benz</v>
      </c>
      <c r="J1055" t="str">
        <f>VLOOKUP(A1055,'Store Data'!$A:$B,2,0)</f>
        <v>Arizona</v>
      </c>
    </row>
    <row r="1056" spans="1:10" ht="21" x14ac:dyDescent="0.2">
      <c r="A1056" s="3" t="s">
        <v>117</v>
      </c>
      <c r="B1056" s="3" t="s">
        <v>143</v>
      </c>
      <c r="C1056" s="5">
        <v>28</v>
      </c>
      <c r="D1056" s="5">
        <v>25</v>
      </c>
      <c r="E1056" s="7">
        <v>0.89280000000000004</v>
      </c>
      <c r="F1056" s="5">
        <v>1</v>
      </c>
      <c r="G1056" t="s">
        <v>124</v>
      </c>
      <c r="H1056" s="27">
        <v>2023</v>
      </c>
      <c r="I1056" t="str">
        <f>VLOOKUP(A1056,'Store Data'!$E:$F,2,0)</f>
        <v>Mercedes-Benz</v>
      </c>
      <c r="J1056" t="str">
        <f>VLOOKUP(A1056,'Store Data'!$A:$B,2,0)</f>
        <v>Arizona</v>
      </c>
    </row>
    <row r="1057" spans="1:10" ht="21" x14ac:dyDescent="0.2">
      <c r="A1057" s="3" t="s">
        <v>43</v>
      </c>
      <c r="B1057" s="3" t="s">
        <v>144</v>
      </c>
      <c r="C1057" s="5">
        <v>30</v>
      </c>
      <c r="D1057" s="5">
        <v>28</v>
      </c>
      <c r="E1057" s="7">
        <v>0.93330000000000002</v>
      </c>
      <c r="F1057" s="5">
        <v>1</v>
      </c>
      <c r="G1057" t="s">
        <v>124</v>
      </c>
      <c r="H1057" s="27">
        <v>2023</v>
      </c>
      <c r="I1057" t="str">
        <f>VLOOKUP(A1057,'Store Data'!$E:$F,2,0)</f>
        <v>Mercedes-Benz</v>
      </c>
      <c r="J1057" t="str">
        <f>VLOOKUP(A1057,'Store Data'!$A:$B,2,0)</f>
        <v>Southern CA</v>
      </c>
    </row>
    <row r="1058" spans="1:10" ht="21" x14ac:dyDescent="0.2">
      <c r="A1058" s="3" t="s">
        <v>43</v>
      </c>
      <c r="B1058" s="3" t="s">
        <v>145</v>
      </c>
      <c r="C1058" s="5">
        <v>13</v>
      </c>
      <c r="D1058" s="5">
        <v>11</v>
      </c>
      <c r="E1058" s="7">
        <v>0.84609999999999996</v>
      </c>
      <c r="F1058" s="5">
        <v>3</v>
      </c>
      <c r="G1058" t="s">
        <v>124</v>
      </c>
      <c r="H1058" s="27">
        <v>2023</v>
      </c>
      <c r="I1058" t="str">
        <f>VLOOKUP(A1058,'Store Data'!$E:$F,2,0)</f>
        <v>Mercedes-Benz</v>
      </c>
      <c r="J1058" t="str">
        <f>VLOOKUP(A1058,'Store Data'!$A:$B,2,0)</f>
        <v>Southern CA</v>
      </c>
    </row>
    <row r="1059" spans="1:10" ht="21" x14ac:dyDescent="0.2">
      <c r="A1059" s="3" t="s">
        <v>43</v>
      </c>
      <c r="B1059" s="3" t="s">
        <v>143</v>
      </c>
      <c r="C1059" s="5">
        <v>30</v>
      </c>
      <c r="D1059" s="5">
        <v>30</v>
      </c>
      <c r="E1059" s="7">
        <v>1</v>
      </c>
      <c r="F1059" s="5">
        <v>1</v>
      </c>
      <c r="G1059" t="s">
        <v>124</v>
      </c>
      <c r="H1059" s="27">
        <v>2023</v>
      </c>
      <c r="I1059" t="str">
        <f>VLOOKUP(A1059,'Store Data'!$E:$F,2,0)</f>
        <v>Mercedes-Benz</v>
      </c>
      <c r="J1059" t="str">
        <f>VLOOKUP(A1059,'Store Data'!$A:$B,2,0)</f>
        <v>Southern CA</v>
      </c>
    </row>
    <row r="1060" spans="1:10" ht="21" x14ac:dyDescent="0.2">
      <c r="A1060" s="3" t="s">
        <v>60</v>
      </c>
      <c r="B1060" s="3" t="s">
        <v>144</v>
      </c>
      <c r="C1060" s="5">
        <v>77</v>
      </c>
      <c r="D1060" s="5">
        <v>70</v>
      </c>
      <c r="E1060" s="7">
        <v>0.90900000000000003</v>
      </c>
      <c r="F1060" s="5">
        <v>10</v>
      </c>
      <c r="G1060" t="s">
        <v>124</v>
      </c>
      <c r="H1060" s="27">
        <v>2023</v>
      </c>
      <c r="I1060" t="str">
        <f>VLOOKUP(A1060,'Store Data'!$E:$F,2,0)</f>
        <v>BMW</v>
      </c>
      <c r="J1060" t="str">
        <f>VLOOKUP(A1060,'Store Data'!$A:$B,2,0)</f>
        <v>Northern CA</v>
      </c>
    </row>
    <row r="1061" spans="1:10" ht="21" x14ac:dyDescent="0.2">
      <c r="A1061" s="3" t="s">
        <v>60</v>
      </c>
      <c r="B1061" s="3" t="s">
        <v>145</v>
      </c>
      <c r="C1061" s="5">
        <v>22</v>
      </c>
      <c r="D1061" s="5">
        <v>18</v>
      </c>
      <c r="E1061" s="7">
        <v>0.81810000000000005</v>
      </c>
      <c r="F1061" s="5">
        <v>5</v>
      </c>
      <c r="G1061" t="s">
        <v>124</v>
      </c>
      <c r="H1061" s="27">
        <v>2023</v>
      </c>
      <c r="I1061" t="str">
        <f>VLOOKUP(A1061,'Store Data'!$E:$F,2,0)</f>
        <v>BMW</v>
      </c>
      <c r="J1061" t="str">
        <f>VLOOKUP(A1061,'Store Data'!$A:$B,2,0)</f>
        <v>Northern CA</v>
      </c>
    </row>
    <row r="1062" spans="1:10" ht="21" x14ac:dyDescent="0.2">
      <c r="A1062" s="3" t="s">
        <v>60</v>
      </c>
      <c r="B1062" s="3" t="s">
        <v>143</v>
      </c>
      <c r="C1062" s="5">
        <v>49</v>
      </c>
      <c r="D1062" s="5">
        <v>46</v>
      </c>
      <c r="E1062" s="7">
        <v>0.93869999999999998</v>
      </c>
      <c r="F1062" s="5">
        <v>3</v>
      </c>
      <c r="G1062" t="s">
        <v>124</v>
      </c>
      <c r="H1062" s="27">
        <v>2023</v>
      </c>
      <c r="I1062" t="str">
        <f>VLOOKUP(A1062,'Store Data'!$E:$F,2,0)</f>
        <v>BMW</v>
      </c>
      <c r="J1062" t="str">
        <f>VLOOKUP(A1062,'Store Data'!$A:$B,2,0)</f>
        <v>Northern CA</v>
      </c>
    </row>
    <row r="1063" spans="1:10" ht="21" x14ac:dyDescent="0.2">
      <c r="A1063" s="3" t="s">
        <v>62</v>
      </c>
      <c r="B1063" s="3" t="s">
        <v>144</v>
      </c>
      <c r="C1063" s="5">
        <v>27</v>
      </c>
      <c r="D1063" s="5">
        <v>18</v>
      </c>
      <c r="E1063" s="7">
        <v>0.66659999999999997</v>
      </c>
      <c r="F1063" s="5">
        <v>2</v>
      </c>
      <c r="G1063" t="s">
        <v>124</v>
      </c>
      <c r="H1063" s="27">
        <v>2023</v>
      </c>
      <c r="I1063" t="str">
        <f>VLOOKUP(A1063,'Store Data'!$E:$F,2,0)</f>
        <v>Porsche</v>
      </c>
      <c r="J1063" t="str">
        <f>VLOOKUP(A1063,'Store Data'!$A:$B,2,0)</f>
        <v>Arizona</v>
      </c>
    </row>
    <row r="1064" spans="1:10" ht="21" x14ac:dyDescent="0.2">
      <c r="A1064" s="3" t="s">
        <v>62</v>
      </c>
      <c r="B1064" s="3" t="s">
        <v>145</v>
      </c>
      <c r="C1064" s="5">
        <v>20</v>
      </c>
      <c r="D1064" s="5">
        <v>14</v>
      </c>
      <c r="E1064" s="7">
        <v>0.7</v>
      </c>
      <c r="F1064" s="5">
        <v>3</v>
      </c>
      <c r="G1064" t="s">
        <v>124</v>
      </c>
      <c r="H1064" s="27">
        <v>2023</v>
      </c>
      <c r="I1064" t="str">
        <f>VLOOKUP(A1064,'Store Data'!$E:$F,2,0)</f>
        <v>Porsche</v>
      </c>
      <c r="J1064" t="str">
        <f>VLOOKUP(A1064,'Store Data'!$A:$B,2,0)</f>
        <v>Arizona</v>
      </c>
    </row>
    <row r="1065" spans="1:10" ht="21" x14ac:dyDescent="0.2">
      <c r="A1065" s="3" t="s">
        <v>62</v>
      </c>
      <c r="B1065" s="3" t="s">
        <v>143</v>
      </c>
      <c r="C1065" s="5">
        <v>27</v>
      </c>
      <c r="D1065" s="5">
        <v>25</v>
      </c>
      <c r="E1065" s="7">
        <v>0.92589999999999995</v>
      </c>
      <c r="F1065" s="5">
        <v>2</v>
      </c>
      <c r="G1065" t="s">
        <v>124</v>
      </c>
      <c r="H1065" s="27">
        <v>2023</v>
      </c>
      <c r="I1065" t="str">
        <f>VLOOKUP(A1065,'Store Data'!$E:$F,2,0)</f>
        <v>Porsche</v>
      </c>
      <c r="J1065" t="str">
        <f>VLOOKUP(A1065,'Store Data'!$A:$B,2,0)</f>
        <v>Arizona</v>
      </c>
    </row>
    <row r="1066" spans="1:10" ht="21" x14ac:dyDescent="0.2">
      <c r="A1066" s="3" t="s">
        <v>64</v>
      </c>
      <c r="B1066" s="3" t="s">
        <v>144</v>
      </c>
      <c r="C1066" s="5">
        <v>11</v>
      </c>
      <c r="D1066" s="5">
        <v>7</v>
      </c>
      <c r="E1066" s="7">
        <v>0.63629999999999998</v>
      </c>
      <c r="F1066" s="5">
        <v>1</v>
      </c>
      <c r="G1066" t="s">
        <v>124</v>
      </c>
      <c r="H1066" s="27">
        <v>2023</v>
      </c>
      <c r="I1066" t="str">
        <f>VLOOKUP(A1066,'Store Data'!$E:$F,2,0)</f>
        <v>Porsche</v>
      </c>
      <c r="J1066" t="str">
        <f>VLOOKUP(A1066,'Store Data'!$A:$B,2,0)</f>
        <v>Northern CA</v>
      </c>
    </row>
    <row r="1067" spans="1:10" ht="21" x14ac:dyDescent="0.2">
      <c r="A1067" s="3" t="s">
        <v>64</v>
      </c>
      <c r="B1067" s="3" t="s">
        <v>145</v>
      </c>
      <c r="C1067" s="5">
        <v>10</v>
      </c>
      <c r="D1067" s="5">
        <v>9</v>
      </c>
      <c r="E1067" s="7">
        <v>0.9</v>
      </c>
      <c r="F1067" s="5">
        <v>2</v>
      </c>
      <c r="G1067" t="s">
        <v>124</v>
      </c>
      <c r="H1067" s="27">
        <v>2023</v>
      </c>
      <c r="I1067" t="str">
        <f>VLOOKUP(A1067,'Store Data'!$E:$F,2,0)</f>
        <v>Porsche</v>
      </c>
      <c r="J1067" t="str">
        <f>VLOOKUP(A1067,'Store Data'!$A:$B,2,0)</f>
        <v>Northern CA</v>
      </c>
    </row>
    <row r="1068" spans="1:10" ht="21" x14ac:dyDescent="0.2">
      <c r="A1068" s="3" t="s">
        <v>64</v>
      </c>
      <c r="B1068" s="3" t="s">
        <v>143</v>
      </c>
      <c r="C1068" s="5">
        <v>13</v>
      </c>
      <c r="D1068" s="5">
        <v>13</v>
      </c>
      <c r="E1068" s="7">
        <v>1</v>
      </c>
      <c r="F1068" s="5">
        <v>0</v>
      </c>
      <c r="G1068" t="s">
        <v>124</v>
      </c>
      <c r="H1068" s="27">
        <v>2023</v>
      </c>
      <c r="I1068" t="str">
        <f>VLOOKUP(A1068,'Store Data'!$E:$F,2,0)</f>
        <v>Porsche</v>
      </c>
      <c r="J1068" t="str">
        <f>VLOOKUP(A1068,'Store Data'!$A:$B,2,0)</f>
        <v>Northern CA</v>
      </c>
    </row>
    <row r="1069" spans="1:10" ht="21" x14ac:dyDescent="0.2">
      <c r="A1069" s="3" t="s">
        <v>66</v>
      </c>
      <c r="B1069" s="3" t="s">
        <v>144</v>
      </c>
      <c r="C1069" s="5">
        <v>89</v>
      </c>
      <c r="D1069" s="5">
        <v>72</v>
      </c>
      <c r="E1069" s="7">
        <v>0.80889999999999995</v>
      </c>
      <c r="F1069" s="5">
        <v>12</v>
      </c>
      <c r="G1069" t="s">
        <v>124</v>
      </c>
      <c r="H1069" s="27">
        <v>2023</v>
      </c>
      <c r="I1069" t="str">
        <f>VLOOKUP(A1069,'Store Data'!$E:$F,2,0)</f>
        <v>Honda</v>
      </c>
      <c r="J1069" t="str">
        <f>VLOOKUP(A1069,'Store Data'!$A:$B,2,0)</f>
        <v>Texas</v>
      </c>
    </row>
    <row r="1070" spans="1:10" ht="21" x14ac:dyDescent="0.2">
      <c r="A1070" s="3" t="s">
        <v>66</v>
      </c>
      <c r="B1070" s="3" t="s">
        <v>145</v>
      </c>
      <c r="C1070" s="5">
        <v>58</v>
      </c>
      <c r="D1070" s="5">
        <v>50</v>
      </c>
      <c r="E1070" s="7">
        <v>0.86199999999999999</v>
      </c>
      <c r="F1070" s="5">
        <v>13</v>
      </c>
      <c r="G1070" t="s">
        <v>124</v>
      </c>
      <c r="H1070" s="27">
        <v>2023</v>
      </c>
      <c r="I1070" t="str">
        <f>VLOOKUP(A1070,'Store Data'!$E:$F,2,0)</f>
        <v>Honda</v>
      </c>
      <c r="J1070" t="str">
        <f>VLOOKUP(A1070,'Store Data'!$A:$B,2,0)</f>
        <v>Texas</v>
      </c>
    </row>
    <row r="1071" spans="1:10" ht="21" x14ac:dyDescent="0.2">
      <c r="A1071" s="3" t="s">
        <v>66</v>
      </c>
      <c r="B1071" s="3" t="s">
        <v>143</v>
      </c>
      <c r="C1071" s="5">
        <v>82</v>
      </c>
      <c r="D1071" s="5">
        <v>72</v>
      </c>
      <c r="E1071" s="7">
        <v>0.878</v>
      </c>
      <c r="F1071" s="5">
        <v>12</v>
      </c>
      <c r="G1071" t="s">
        <v>124</v>
      </c>
      <c r="H1071" s="27">
        <v>2023</v>
      </c>
      <c r="I1071" t="str">
        <f>VLOOKUP(A1071,'Store Data'!$E:$F,2,0)</f>
        <v>Honda</v>
      </c>
      <c r="J1071" t="str">
        <f>VLOOKUP(A1071,'Store Data'!$A:$B,2,0)</f>
        <v>Texas</v>
      </c>
    </row>
    <row r="1072" spans="1:10" ht="21" x14ac:dyDescent="0.2">
      <c r="A1072" s="3" t="s">
        <v>67</v>
      </c>
      <c r="B1072" s="3" t="s">
        <v>144</v>
      </c>
      <c r="C1072" s="5">
        <v>74</v>
      </c>
      <c r="D1072" s="5">
        <v>58</v>
      </c>
      <c r="E1072" s="7">
        <v>0.78369999999999995</v>
      </c>
      <c r="F1072" s="5">
        <v>14</v>
      </c>
      <c r="G1072" t="s">
        <v>124</v>
      </c>
      <c r="H1072" s="27">
        <v>2023</v>
      </c>
      <c r="I1072" t="str">
        <f>VLOOKUP(A1072,'Store Data'!$E:$F,2,0)</f>
        <v>Hyundai</v>
      </c>
      <c r="J1072" t="str">
        <f>VLOOKUP(A1072,'Store Data'!$A:$B,2,0)</f>
        <v>Texas</v>
      </c>
    </row>
    <row r="1073" spans="1:10" ht="21" x14ac:dyDescent="0.2">
      <c r="A1073" s="3" t="s">
        <v>67</v>
      </c>
      <c r="B1073" s="3" t="s">
        <v>145</v>
      </c>
      <c r="C1073" s="5">
        <v>44</v>
      </c>
      <c r="D1073" s="5">
        <v>44</v>
      </c>
      <c r="E1073" s="7">
        <v>1</v>
      </c>
      <c r="F1073" s="5">
        <v>12</v>
      </c>
      <c r="G1073" t="s">
        <v>124</v>
      </c>
      <c r="H1073" s="27">
        <v>2023</v>
      </c>
      <c r="I1073" t="str">
        <f>VLOOKUP(A1073,'Store Data'!$E:$F,2,0)</f>
        <v>Hyundai</v>
      </c>
      <c r="J1073" t="str">
        <f>VLOOKUP(A1073,'Store Data'!$A:$B,2,0)</f>
        <v>Texas</v>
      </c>
    </row>
    <row r="1074" spans="1:10" ht="21" x14ac:dyDescent="0.2">
      <c r="A1074" s="3" t="s">
        <v>67</v>
      </c>
      <c r="B1074" s="3" t="s">
        <v>143</v>
      </c>
      <c r="C1074" s="5">
        <v>48</v>
      </c>
      <c r="D1074" s="5">
        <v>26</v>
      </c>
      <c r="E1074" s="7">
        <v>0.54159999999999997</v>
      </c>
      <c r="F1074" s="5">
        <v>0</v>
      </c>
      <c r="G1074" t="s">
        <v>124</v>
      </c>
      <c r="H1074" s="27">
        <v>2023</v>
      </c>
      <c r="I1074" t="str">
        <f>VLOOKUP(A1074,'Store Data'!$E:$F,2,0)</f>
        <v>Hyundai</v>
      </c>
      <c r="J1074" t="str">
        <f>VLOOKUP(A1074,'Store Data'!$A:$B,2,0)</f>
        <v>Texas</v>
      </c>
    </row>
    <row r="1075" spans="1:10" ht="21" x14ac:dyDescent="0.2">
      <c r="A1075" s="3" t="s">
        <v>68</v>
      </c>
      <c r="B1075" s="3" t="s">
        <v>144</v>
      </c>
      <c r="C1075" s="5">
        <v>107</v>
      </c>
      <c r="D1075" s="5">
        <v>42</v>
      </c>
      <c r="E1075" s="7">
        <v>0.39250000000000002</v>
      </c>
      <c r="F1075" s="5">
        <v>6</v>
      </c>
      <c r="G1075" t="s">
        <v>124</v>
      </c>
      <c r="H1075" s="27">
        <v>2023</v>
      </c>
      <c r="I1075" t="str">
        <f>VLOOKUP(A1075,'Store Data'!$E:$F,2,0)</f>
        <v>Toyota</v>
      </c>
      <c r="J1075" t="str">
        <f>VLOOKUP(A1075,'Store Data'!$A:$B,2,0)</f>
        <v>Texas</v>
      </c>
    </row>
    <row r="1076" spans="1:10" ht="21" x14ac:dyDescent="0.2">
      <c r="A1076" s="3" t="s">
        <v>68</v>
      </c>
      <c r="B1076" s="3" t="s">
        <v>145</v>
      </c>
      <c r="C1076" s="5">
        <v>44</v>
      </c>
      <c r="D1076" s="5">
        <v>21</v>
      </c>
      <c r="E1076" s="7">
        <v>0.47720000000000001</v>
      </c>
      <c r="F1076" s="5">
        <v>3</v>
      </c>
      <c r="G1076" t="s">
        <v>124</v>
      </c>
      <c r="H1076" s="27">
        <v>2023</v>
      </c>
      <c r="I1076" t="str">
        <f>VLOOKUP(A1076,'Store Data'!$E:$F,2,0)</f>
        <v>Toyota</v>
      </c>
      <c r="J1076" t="str">
        <f>VLOOKUP(A1076,'Store Data'!$A:$B,2,0)</f>
        <v>Texas</v>
      </c>
    </row>
    <row r="1077" spans="1:10" ht="21" x14ac:dyDescent="0.2">
      <c r="A1077" s="3" t="s">
        <v>68</v>
      </c>
      <c r="B1077" s="3" t="s">
        <v>143</v>
      </c>
      <c r="C1077" s="5">
        <v>60</v>
      </c>
      <c r="D1077" s="5">
        <v>49</v>
      </c>
      <c r="E1077" s="7">
        <v>0.81659999999999999</v>
      </c>
      <c r="F1077" s="5">
        <v>12</v>
      </c>
      <c r="G1077" t="s">
        <v>124</v>
      </c>
      <c r="H1077" s="27">
        <v>2023</v>
      </c>
      <c r="I1077" t="str">
        <f>VLOOKUP(A1077,'Store Data'!$E:$F,2,0)</f>
        <v>Toyota</v>
      </c>
      <c r="J1077" t="str">
        <f>VLOOKUP(A1077,'Store Data'!$A:$B,2,0)</f>
        <v>Texas</v>
      </c>
    </row>
    <row r="1078" spans="1:10" ht="21" x14ac:dyDescent="0.2">
      <c r="A1078" s="3" t="s">
        <v>69</v>
      </c>
      <c r="B1078" s="3" t="s">
        <v>144</v>
      </c>
      <c r="C1078" s="5">
        <v>3</v>
      </c>
      <c r="D1078" s="5">
        <v>1</v>
      </c>
      <c r="E1078" s="7">
        <v>0.33329999999999999</v>
      </c>
      <c r="F1078" s="5">
        <v>1</v>
      </c>
      <c r="G1078" t="s">
        <v>124</v>
      </c>
      <c r="H1078" s="27">
        <v>2023</v>
      </c>
      <c r="I1078" t="str">
        <f>VLOOKUP(A1078,'Store Data'!$E:$F,2,0)</f>
        <v>Maserati</v>
      </c>
      <c r="J1078" t="str">
        <f>VLOOKUP(A1078,'Store Data'!$A:$B,2,0)</f>
        <v>Arizona</v>
      </c>
    </row>
    <row r="1079" spans="1:10" ht="21" x14ac:dyDescent="0.2">
      <c r="A1079" s="3" t="s">
        <v>69</v>
      </c>
      <c r="B1079" s="3" t="s">
        <v>145</v>
      </c>
      <c r="C1079" s="5">
        <v>1</v>
      </c>
      <c r="D1079" s="5">
        <v>0</v>
      </c>
      <c r="E1079" s="7">
        <v>0</v>
      </c>
      <c r="F1079" s="5">
        <v>0</v>
      </c>
      <c r="G1079" t="s">
        <v>124</v>
      </c>
      <c r="H1079" s="27">
        <v>2023</v>
      </c>
      <c r="I1079" t="str">
        <f>VLOOKUP(A1079,'Store Data'!$E:$F,2,0)</f>
        <v>Maserati</v>
      </c>
      <c r="J1079" t="str">
        <f>VLOOKUP(A1079,'Store Data'!$A:$B,2,0)</f>
        <v>Arizona</v>
      </c>
    </row>
    <row r="1080" spans="1:10" ht="21" x14ac:dyDescent="0.2">
      <c r="A1080" s="3" t="s">
        <v>69</v>
      </c>
      <c r="B1080" s="3" t="s">
        <v>143</v>
      </c>
      <c r="C1080" s="5">
        <v>6</v>
      </c>
      <c r="D1080" s="5">
        <v>5</v>
      </c>
      <c r="E1080" s="7">
        <v>0.83330000000000004</v>
      </c>
      <c r="F1080" s="5">
        <v>0</v>
      </c>
      <c r="G1080" t="s">
        <v>124</v>
      </c>
      <c r="H1080" s="27">
        <v>2023</v>
      </c>
      <c r="I1080" t="str">
        <f>VLOOKUP(A1080,'Store Data'!$E:$F,2,0)</f>
        <v>Maserati</v>
      </c>
      <c r="J1080" t="str">
        <f>VLOOKUP(A1080,'Store Data'!$A:$B,2,0)</f>
        <v>Arizona</v>
      </c>
    </row>
    <row r="1081" spans="1:10" ht="21" x14ac:dyDescent="0.2">
      <c r="A1081" s="3" t="s">
        <v>70</v>
      </c>
      <c r="B1081" s="3" t="s">
        <v>144</v>
      </c>
      <c r="C1081" s="5">
        <v>21</v>
      </c>
      <c r="D1081" s="5">
        <v>11</v>
      </c>
      <c r="E1081" s="7">
        <v>0.52380000000000004</v>
      </c>
      <c r="F1081" s="5">
        <v>2</v>
      </c>
      <c r="G1081" t="s">
        <v>124</v>
      </c>
      <c r="H1081" s="27">
        <v>2023</v>
      </c>
      <c r="I1081" t="str">
        <f>VLOOKUP(A1081,'Store Data'!$E:$F,2,0)</f>
        <v>Subaru</v>
      </c>
      <c r="J1081" t="str">
        <f>VLOOKUP(A1081,'Store Data'!$A:$B,2,0)</f>
        <v>Orange County</v>
      </c>
    </row>
    <row r="1082" spans="1:10" ht="21" x14ac:dyDescent="0.2">
      <c r="A1082" s="3" t="s">
        <v>70</v>
      </c>
      <c r="B1082" s="3" t="s">
        <v>145</v>
      </c>
      <c r="C1082" s="5">
        <v>7</v>
      </c>
      <c r="D1082" s="5">
        <v>4</v>
      </c>
      <c r="E1082" s="7">
        <v>0.57140000000000002</v>
      </c>
      <c r="F1082" s="5">
        <v>1</v>
      </c>
      <c r="G1082" t="s">
        <v>124</v>
      </c>
      <c r="H1082" s="27">
        <v>2023</v>
      </c>
      <c r="I1082" t="str">
        <f>VLOOKUP(A1082,'Store Data'!$E:$F,2,0)</f>
        <v>Subaru</v>
      </c>
      <c r="J1082" t="str">
        <f>VLOOKUP(A1082,'Store Data'!$A:$B,2,0)</f>
        <v>Orange County</v>
      </c>
    </row>
    <row r="1083" spans="1:10" ht="21" x14ac:dyDescent="0.2">
      <c r="A1083" s="3" t="s">
        <v>70</v>
      </c>
      <c r="B1083" s="3" t="s">
        <v>143</v>
      </c>
      <c r="C1083" s="5">
        <v>21</v>
      </c>
      <c r="D1083" s="5">
        <v>19</v>
      </c>
      <c r="E1083" s="7">
        <v>0.90469999999999995</v>
      </c>
      <c r="F1083" s="5">
        <v>1</v>
      </c>
      <c r="G1083" t="s">
        <v>124</v>
      </c>
      <c r="H1083" s="27">
        <v>2023</v>
      </c>
      <c r="I1083" t="str">
        <f>VLOOKUP(A1083,'Store Data'!$E:$F,2,0)</f>
        <v>Subaru</v>
      </c>
      <c r="J1083" t="str">
        <f>VLOOKUP(A1083,'Store Data'!$A:$B,2,0)</f>
        <v>Orange County</v>
      </c>
    </row>
    <row r="1084" spans="1:10" ht="21" x14ac:dyDescent="0.2">
      <c r="A1084" s="3" t="s">
        <v>118</v>
      </c>
      <c r="B1084" s="3" t="s">
        <v>144</v>
      </c>
      <c r="C1084" s="5">
        <v>58</v>
      </c>
      <c r="D1084" s="5">
        <v>33</v>
      </c>
      <c r="E1084" s="7">
        <v>0.56889999999999996</v>
      </c>
      <c r="F1084" s="5">
        <v>3</v>
      </c>
      <c r="G1084" t="s">
        <v>124</v>
      </c>
      <c r="H1084" s="27">
        <v>2023</v>
      </c>
      <c r="I1084" t="str">
        <f>VLOOKUP(A1084,'Store Data'!$E:$F,2,0)</f>
        <v>Honda</v>
      </c>
      <c r="J1084" t="str">
        <f>VLOOKUP(A1084,'Store Data'!$A:$B,2,0)</f>
        <v>Arizona</v>
      </c>
    </row>
    <row r="1085" spans="1:10" ht="21" x14ac:dyDescent="0.2">
      <c r="A1085" s="3" t="s">
        <v>118</v>
      </c>
      <c r="B1085" s="3" t="s">
        <v>145</v>
      </c>
      <c r="C1085" s="5">
        <v>40</v>
      </c>
      <c r="D1085" s="5">
        <v>30</v>
      </c>
      <c r="E1085" s="7">
        <v>0.75</v>
      </c>
      <c r="F1085" s="5">
        <v>0</v>
      </c>
      <c r="G1085" t="s">
        <v>124</v>
      </c>
      <c r="H1085" s="27">
        <v>2023</v>
      </c>
      <c r="I1085" t="str">
        <f>VLOOKUP(A1085,'Store Data'!$E:$F,2,0)</f>
        <v>Honda</v>
      </c>
      <c r="J1085" t="str">
        <f>VLOOKUP(A1085,'Store Data'!$A:$B,2,0)</f>
        <v>Arizona</v>
      </c>
    </row>
    <row r="1086" spans="1:10" ht="21" x14ac:dyDescent="0.2">
      <c r="A1086" s="3" t="s">
        <v>118</v>
      </c>
      <c r="B1086" s="3" t="s">
        <v>143</v>
      </c>
      <c r="C1086" s="5">
        <v>96</v>
      </c>
      <c r="D1086" s="5">
        <v>80</v>
      </c>
      <c r="E1086" s="7">
        <v>0.83330000000000004</v>
      </c>
      <c r="F1086" s="5">
        <v>11</v>
      </c>
      <c r="G1086" t="s">
        <v>124</v>
      </c>
      <c r="H1086" s="27">
        <v>2023</v>
      </c>
      <c r="I1086" t="str">
        <f>VLOOKUP(A1086,'Store Data'!$E:$F,2,0)</f>
        <v>Honda</v>
      </c>
      <c r="J1086" t="str">
        <f>VLOOKUP(A1086,'Store Data'!$A:$B,2,0)</f>
        <v>Arizona</v>
      </c>
    </row>
    <row r="1087" spans="1:10" ht="21" x14ac:dyDescent="0.2">
      <c r="A1087" s="3" t="s">
        <v>73</v>
      </c>
      <c r="B1087" s="3" t="s">
        <v>144</v>
      </c>
      <c r="C1087" s="5">
        <v>29</v>
      </c>
      <c r="D1087" s="5">
        <v>21</v>
      </c>
      <c r="E1087" s="7">
        <v>0.72409999999999997</v>
      </c>
      <c r="F1087" s="5">
        <v>2</v>
      </c>
      <c r="G1087" t="s">
        <v>124</v>
      </c>
      <c r="H1087" s="27">
        <v>2023</v>
      </c>
      <c r="I1087" t="str">
        <f>VLOOKUP(A1087,'Store Data'!$E:$F,2,0)</f>
        <v>Toyota</v>
      </c>
      <c r="J1087" t="str">
        <f>VLOOKUP(A1087,'Store Data'!$A:$B,2,0)</f>
        <v>Northern CA</v>
      </c>
    </row>
    <row r="1088" spans="1:10" ht="21" x14ac:dyDescent="0.2">
      <c r="A1088" s="3" t="s">
        <v>73</v>
      </c>
      <c r="B1088" s="3" t="s">
        <v>145</v>
      </c>
      <c r="C1088" s="5">
        <v>16</v>
      </c>
      <c r="D1088" s="5">
        <v>13</v>
      </c>
      <c r="E1088" s="7">
        <v>0.8125</v>
      </c>
      <c r="F1088" s="5">
        <v>1</v>
      </c>
      <c r="G1088" t="s">
        <v>124</v>
      </c>
      <c r="H1088" s="27">
        <v>2023</v>
      </c>
      <c r="I1088" t="str">
        <f>VLOOKUP(A1088,'Store Data'!$E:$F,2,0)</f>
        <v>Toyota</v>
      </c>
      <c r="J1088" t="str">
        <f>VLOOKUP(A1088,'Store Data'!$A:$B,2,0)</f>
        <v>Northern CA</v>
      </c>
    </row>
    <row r="1089" spans="1:10" ht="21" x14ac:dyDescent="0.2">
      <c r="A1089" s="3" t="s">
        <v>73</v>
      </c>
      <c r="B1089" s="3" t="s">
        <v>143</v>
      </c>
      <c r="C1089" s="5">
        <v>35</v>
      </c>
      <c r="D1089" s="5">
        <v>31</v>
      </c>
      <c r="E1089" s="7">
        <v>0.88570000000000004</v>
      </c>
      <c r="F1089" s="5">
        <v>8</v>
      </c>
      <c r="G1089" t="s">
        <v>124</v>
      </c>
      <c r="H1089" s="27">
        <v>2023</v>
      </c>
      <c r="I1089" t="str">
        <f>VLOOKUP(A1089,'Store Data'!$E:$F,2,0)</f>
        <v>Toyota</v>
      </c>
      <c r="J1089" t="str">
        <f>VLOOKUP(A1089,'Store Data'!$A:$B,2,0)</f>
        <v>Northern CA</v>
      </c>
    </row>
    <row r="1090" spans="1:10" ht="21" x14ac:dyDescent="0.2">
      <c r="A1090" s="3" t="s">
        <v>75</v>
      </c>
      <c r="B1090" s="3" t="s">
        <v>144</v>
      </c>
      <c r="C1090" s="5">
        <v>53</v>
      </c>
      <c r="D1090" s="5">
        <v>41</v>
      </c>
      <c r="E1090" s="7">
        <v>0.77349999999999997</v>
      </c>
      <c r="F1090" s="5">
        <v>7</v>
      </c>
      <c r="G1090" t="s">
        <v>124</v>
      </c>
      <c r="H1090" s="27">
        <v>2023</v>
      </c>
      <c r="I1090" t="str">
        <f>VLOOKUP(A1090,'Store Data'!$E:$F,2,0)</f>
        <v>Toyota</v>
      </c>
      <c r="J1090" t="str">
        <f>VLOOKUP(A1090,'Store Data'!$A:$B,2,0)</f>
        <v>Texas</v>
      </c>
    </row>
    <row r="1091" spans="1:10" ht="21" x14ac:dyDescent="0.2">
      <c r="A1091" s="3" t="s">
        <v>75</v>
      </c>
      <c r="B1091" s="3" t="s">
        <v>145</v>
      </c>
      <c r="C1091" s="5">
        <v>47</v>
      </c>
      <c r="D1091" s="5">
        <v>39</v>
      </c>
      <c r="E1091" s="7">
        <v>0.82969999999999999</v>
      </c>
      <c r="F1091" s="5">
        <v>8</v>
      </c>
      <c r="G1091" t="s">
        <v>124</v>
      </c>
      <c r="H1091" s="27">
        <v>2023</v>
      </c>
      <c r="I1091" t="str">
        <f>VLOOKUP(A1091,'Store Data'!$E:$F,2,0)</f>
        <v>Toyota</v>
      </c>
      <c r="J1091" t="str">
        <f>VLOOKUP(A1091,'Store Data'!$A:$B,2,0)</f>
        <v>Texas</v>
      </c>
    </row>
    <row r="1092" spans="1:10" ht="21" x14ac:dyDescent="0.2">
      <c r="A1092" s="3" t="s">
        <v>75</v>
      </c>
      <c r="B1092" s="3" t="s">
        <v>143</v>
      </c>
      <c r="C1092" s="5">
        <v>55</v>
      </c>
      <c r="D1092" s="5">
        <v>49</v>
      </c>
      <c r="E1092" s="7">
        <v>0.89090000000000003</v>
      </c>
      <c r="F1092" s="5">
        <v>10</v>
      </c>
      <c r="G1092" t="s">
        <v>124</v>
      </c>
      <c r="H1092" s="27">
        <v>2023</v>
      </c>
      <c r="I1092" t="str">
        <f>VLOOKUP(A1092,'Store Data'!$E:$F,2,0)</f>
        <v>Toyota</v>
      </c>
      <c r="J1092" t="str">
        <f>VLOOKUP(A1092,'Store Data'!$A:$B,2,0)</f>
        <v>Texas</v>
      </c>
    </row>
    <row r="1093" spans="1:10" ht="21" x14ac:dyDescent="0.2">
      <c r="A1093" s="3" t="s">
        <v>77</v>
      </c>
      <c r="B1093" s="3" t="s">
        <v>144</v>
      </c>
      <c r="C1093" s="5">
        <v>46</v>
      </c>
      <c r="D1093" s="5">
        <v>27</v>
      </c>
      <c r="E1093" s="7">
        <v>0.58689999999999998</v>
      </c>
      <c r="F1093" s="5">
        <v>3</v>
      </c>
      <c r="G1093" t="s">
        <v>124</v>
      </c>
      <c r="H1093" s="27">
        <v>2023</v>
      </c>
      <c r="I1093" t="str">
        <f>VLOOKUP(A1093,'Store Data'!$E:$F,2,0)</f>
        <v>Toyota</v>
      </c>
      <c r="J1093" t="str">
        <f>VLOOKUP(A1093,'Store Data'!$A:$B,2,0)</f>
        <v>Arizona</v>
      </c>
    </row>
    <row r="1094" spans="1:10" ht="21" x14ac:dyDescent="0.2">
      <c r="A1094" s="3" t="s">
        <v>77</v>
      </c>
      <c r="B1094" s="3" t="s">
        <v>145</v>
      </c>
      <c r="C1094" s="5">
        <v>20</v>
      </c>
      <c r="D1094" s="5">
        <v>13</v>
      </c>
      <c r="E1094" s="7">
        <v>0.65</v>
      </c>
      <c r="F1094" s="5">
        <v>1</v>
      </c>
      <c r="G1094" t="s">
        <v>124</v>
      </c>
      <c r="H1094" s="27">
        <v>2023</v>
      </c>
      <c r="I1094" t="str">
        <f>VLOOKUP(A1094,'Store Data'!$E:$F,2,0)</f>
        <v>Toyota</v>
      </c>
      <c r="J1094" t="str">
        <f>VLOOKUP(A1094,'Store Data'!$A:$B,2,0)</f>
        <v>Arizona</v>
      </c>
    </row>
    <row r="1095" spans="1:10" ht="21" x14ac:dyDescent="0.2">
      <c r="A1095" s="3" t="s">
        <v>77</v>
      </c>
      <c r="B1095" s="3" t="s">
        <v>143</v>
      </c>
      <c r="C1095" s="5">
        <v>25</v>
      </c>
      <c r="D1095" s="5">
        <v>24</v>
      </c>
      <c r="E1095" s="7">
        <v>0.96</v>
      </c>
      <c r="F1095" s="5">
        <v>6</v>
      </c>
      <c r="G1095" t="s">
        <v>124</v>
      </c>
      <c r="H1095" s="27">
        <v>2023</v>
      </c>
      <c r="I1095" t="str">
        <f>VLOOKUP(A1095,'Store Data'!$E:$F,2,0)</f>
        <v>Toyota</v>
      </c>
      <c r="J1095" t="str">
        <f>VLOOKUP(A1095,'Store Data'!$A:$B,2,0)</f>
        <v>Arizona</v>
      </c>
    </row>
    <row r="1096" spans="1:10" ht="21" x14ac:dyDescent="0.2">
      <c r="A1096" s="3" t="s">
        <v>79</v>
      </c>
      <c r="B1096" s="3" t="s">
        <v>144</v>
      </c>
      <c r="C1096" s="5">
        <v>8</v>
      </c>
      <c r="D1096" s="5">
        <v>6</v>
      </c>
      <c r="E1096" s="7">
        <v>0.75</v>
      </c>
      <c r="F1096" s="5">
        <v>0</v>
      </c>
      <c r="G1096" t="s">
        <v>124</v>
      </c>
      <c r="H1096" s="27">
        <v>2023</v>
      </c>
      <c r="I1096" t="str">
        <f>VLOOKUP(A1096,'Store Data'!$E:$F,2,0)</f>
        <v>Volkswagen</v>
      </c>
      <c r="J1096" t="str">
        <f>VLOOKUP(A1096,'Store Data'!$A:$B,2,0)</f>
        <v>Arizona</v>
      </c>
    </row>
    <row r="1097" spans="1:10" ht="21" x14ac:dyDescent="0.2">
      <c r="A1097" s="3" t="s">
        <v>79</v>
      </c>
      <c r="B1097" s="3" t="s">
        <v>145</v>
      </c>
      <c r="C1097" s="5">
        <v>10</v>
      </c>
      <c r="D1097" s="5">
        <v>4</v>
      </c>
      <c r="E1097" s="7">
        <v>0.4</v>
      </c>
      <c r="F1097" s="5">
        <v>0</v>
      </c>
      <c r="G1097" t="s">
        <v>124</v>
      </c>
      <c r="H1097" s="27">
        <v>2023</v>
      </c>
      <c r="I1097" t="str">
        <f>VLOOKUP(A1097,'Store Data'!$E:$F,2,0)</f>
        <v>Volkswagen</v>
      </c>
      <c r="J1097" t="str">
        <f>VLOOKUP(A1097,'Store Data'!$A:$B,2,0)</f>
        <v>Arizona</v>
      </c>
    </row>
    <row r="1098" spans="1:10" ht="21" x14ac:dyDescent="0.2">
      <c r="A1098" s="3" t="s">
        <v>79</v>
      </c>
      <c r="B1098" s="3" t="s">
        <v>143</v>
      </c>
      <c r="C1098" s="5">
        <v>12</v>
      </c>
      <c r="D1098" s="5">
        <v>8</v>
      </c>
      <c r="E1098" s="7">
        <v>0.66659999999999997</v>
      </c>
      <c r="F1098" s="5">
        <v>2</v>
      </c>
      <c r="G1098" t="s">
        <v>124</v>
      </c>
      <c r="H1098" s="27">
        <v>2023</v>
      </c>
      <c r="I1098" t="str">
        <f>VLOOKUP(A1098,'Store Data'!$E:$F,2,0)</f>
        <v>Volkswagen</v>
      </c>
      <c r="J1098" t="str">
        <f>VLOOKUP(A1098,'Store Data'!$A:$B,2,0)</f>
        <v>Arizona</v>
      </c>
    </row>
    <row r="1099" spans="1:10" ht="21" x14ac:dyDescent="0.2">
      <c r="A1099" s="3" t="s">
        <v>81</v>
      </c>
      <c r="B1099" s="3" t="s">
        <v>144</v>
      </c>
      <c r="C1099" s="5">
        <v>36</v>
      </c>
      <c r="D1099" s="5">
        <v>29</v>
      </c>
      <c r="E1099" s="7">
        <v>0.80549999999999999</v>
      </c>
      <c r="F1099" s="5">
        <v>6</v>
      </c>
      <c r="G1099" t="s">
        <v>124</v>
      </c>
      <c r="H1099" s="27">
        <v>2023</v>
      </c>
      <c r="I1099" t="str">
        <f>VLOOKUP(A1099,'Store Data'!$E:$F,2,0)</f>
        <v>Volkswagen</v>
      </c>
      <c r="J1099" t="str">
        <f>VLOOKUP(A1099,'Store Data'!$A:$B,2,0)</f>
        <v>Orange County</v>
      </c>
    </row>
    <row r="1100" spans="1:10" ht="21" x14ac:dyDescent="0.2">
      <c r="A1100" s="3" t="s">
        <v>81</v>
      </c>
      <c r="B1100" s="3" t="s">
        <v>145</v>
      </c>
      <c r="C1100" s="5">
        <v>7</v>
      </c>
      <c r="D1100" s="5">
        <v>7</v>
      </c>
      <c r="E1100" s="7">
        <v>1</v>
      </c>
      <c r="F1100" s="5">
        <v>3</v>
      </c>
      <c r="G1100" t="s">
        <v>124</v>
      </c>
      <c r="H1100" s="27">
        <v>2023</v>
      </c>
      <c r="I1100" t="str">
        <f>VLOOKUP(A1100,'Store Data'!$E:$F,2,0)</f>
        <v>Volkswagen</v>
      </c>
      <c r="J1100" t="str">
        <f>VLOOKUP(A1100,'Store Data'!$A:$B,2,0)</f>
        <v>Orange County</v>
      </c>
    </row>
    <row r="1101" spans="1:10" ht="21" x14ac:dyDescent="0.2">
      <c r="A1101" s="3" t="s">
        <v>81</v>
      </c>
      <c r="B1101" s="3" t="s">
        <v>143</v>
      </c>
      <c r="C1101" s="5">
        <v>18</v>
      </c>
      <c r="D1101" s="5">
        <v>16</v>
      </c>
      <c r="E1101" s="7">
        <v>0.88880000000000003</v>
      </c>
      <c r="F1101" s="5">
        <v>2</v>
      </c>
      <c r="G1101" t="s">
        <v>124</v>
      </c>
      <c r="H1101" s="27">
        <v>2023</v>
      </c>
      <c r="I1101" t="str">
        <f>VLOOKUP(A1101,'Store Data'!$E:$F,2,0)</f>
        <v>Volkswagen</v>
      </c>
      <c r="J1101" t="str">
        <f>VLOOKUP(A1101,'Store Data'!$A:$B,2,0)</f>
        <v>Orange County</v>
      </c>
    </row>
    <row r="1102" spans="1:10" ht="21" x14ac:dyDescent="0.2">
      <c r="A1102" s="3" t="s">
        <v>42</v>
      </c>
      <c r="B1102" s="3" t="s">
        <v>144</v>
      </c>
      <c r="C1102" s="5">
        <v>8</v>
      </c>
      <c r="D1102" s="5">
        <v>6</v>
      </c>
      <c r="E1102" s="7">
        <v>0.75</v>
      </c>
      <c r="F1102" s="5">
        <v>2</v>
      </c>
      <c r="G1102" t="s">
        <v>1</v>
      </c>
      <c r="H1102" s="27">
        <v>2023</v>
      </c>
      <c r="I1102" t="str">
        <f>VLOOKUP(A1102,'Store Data'!$E:$F,2,0)</f>
        <v>Mercedes-Benz</v>
      </c>
      <c r="J1102" t="str">
        <f>VLOOKUP(A1102,'Store Data'!$A:$B,2,0)</f>
        <v>Arizona</v>
      </c>
    </row>
    <row r="1103" spans="1:10" ht="21" x14ac:dyDescent="0.2">
      <c r="A1103" s="3" t="s">
        <v>42</v>
      </c>
      <c r="B1103" s="3" t="s">
        <v>145</v>
      </c>
      <c r="C1103" s="5">
        <v>16</v>
      </c>
      <c r="D1103" s="5">
        <v>13</v>
      </c>
      <c r="E1103" s="7">
        <v>0.8125</v>
      </c>
      <c r="F1103" s="5">
        <v>0</v>
      </c>
      <c r="G1103" t="s">
        <v>1</v>
      </c>
      <c r="H1103" s="27">
        <v>2023</v>
      </c>
      <c r="I1103" t="str">
        <f>VLOOKUP(A1103,'Store Data'!$E:$F,2,0)</f>
        <v>Mercedes-Benz</v>
      </c>
      <c r="J1103" t="str">
        <f>VLOOKUP(A1103,'Store Data'!$A:$B,2,0)</f>
        <v>Arizona</v>
      </c>
    </row>
    <row r="1104" spans="1:10" ht="21" x14ac:dyDescent="0.2">
      <c r="A1104" s="3" t="s">
        <v>42</v>
      </c>
      <c r="B1104" s="3" t="s">
        <v>143</v>
      </c>
      <c r="C1104" s="5">
        <v>47</v>
      </c>
      <c r="D1104" s="5">
        <v>37</v>
      </c>
      <c r="E1104" s="7">
        <v>0.78720000000000001</v>
      </c>
      <c r="F1104" s="5">
        <v>0</v>
      </c>
      <c r="G1104" t="s">
        <v>1</v>
      </c>
      <c r="H1104" s="27">
        <v>2023</v>
      </c>
      <c r="I1104" t="str">
        <f>VLOOKUP(A1104,'Store Data'!$E:$F,2,0)</f>
        <v>Mercedes-Benz</v>
      </c>
      <c r="J1104" t="str">
        <f>VLOOKUP(A1104,'Store Data'!$A:$B,2,0)</f>
        <v>Arizona</v>
      </c>
    </row>
    <row r="1105" spans="1:10" ht="21" x14ac:dyDescent="0.2">
      <c r="A1105" s="3" t="s">
        <v>42</v>
      </c>
      <c r="B1105" s="3" t="s">
        <v>144</v>
      </c>
      <c r="C1105" s="5">
        <v>16</v>
      </c>
      <c r="D1105" s="5">
        <v>11</v>
      </c>
      <c r="E1105" s="7">
        <v>0.6875</v>
      </c>
      <c r="F1105" s="5">
        <v>1</v>
      </c>
      <c r="G1105" t="s">
        <v>124</v>
      </c>
      <c r="H1105" s="27">
        <v>2023</v>
      </c>
      <c r="I1105" t="str">
        <f>VLOOKUP(A1105,'Store Data'!$E:$F,2,0)</f>
        <v>Mercedes-Benz</v>
      </c>
      <c r="J1105" t="str">
        <f>VLOOKUP(A1105,'Store Data'!$A:$B,2,0)</f>
        <v>Arizona</v>
      </c>
    </row>
    <row r="1106" spans="1:10" ht="21" x14ac:dyDescent="0.2">
      <c r="A1106" s="3" t="s">
        <v>42</v>
      </c>
      <c r="B1106" s="3" t="s">
        <v>145</v>
      </c>
      <c r="C1106" s="5">
        <v>11</v>
      </c>
      <c r="D1106" s="5">
        <v>9</v>
      </c>
      <c r="E1106" s="7">
        <v>0.81810000000000005</v>
      </c>
      <c r="F1106" s="5">
        <v>0</v>
      </c>
      <c r="G1106" t="s">
        <v>124</v>
      </c>
      <c r="H1106" s="27">
        <v>2023</v>
      </c>
      <c r="I1106" t="str">
        <f>VLOOKUP(A1106,'Store Data'!$E:$F,2,0)</f>
        <v>Mercedes-Benz</v>
      </c>
      <c r="J1106" t="str">
        <f>VLOOKUP(A1106,'Store Data'!$A:$B,2,0)</f>
        <v>Arizona</v>
      </c>
    </row>
    <row r="1107" spans="1:10" ht="21" x14ac:dyDescent="0.2">
      <c r="A1107" s="3" t="s">
        <v>42</v>
      </c>
      <c r="B1107" s="3" t="s">
        <v>143</v>
      </c>
      <c r="C1107" s="5">
        <v>43</v>
      </c>
      <c r="D1107" s="5">
        <v>40</v>
      </c>
      <c r="E1107" s="7">
        <v>0.93020000000000003</v>
      </c>
      <c r="F1107" s="5">
        <v>0</v>
      </c>
      <c r="G1107" t="s">
        <v>124</v>
      </c>
      <c r="H1107" s="27">
        <v>2023</v>
      </c>
      <c r="I1107" t="str">
        <f>VLOOKUP(A1107,'Store Data'!$E:$F,2,0)</f>
        <v>Mercedes-Benz</v>
      </c>
      <c r="J1107" t="str">
        <f>VLOOKUP(A1107,'Store Data'!$A:$B,2,0)</f>
        <v>Arizona</v>
      </c>
    </row>
    <row r="1108" spans="1:10" ht="21" x14ac:dyDescent="0.2">
      <c r="A1108" s="3" t="s">
        <v>11</v>
      </c>
      <c r="B1108" s="3" t="s">
        <v>144</v>
      </c>
      <c r="C1108" s="5">
        <v>16</v>
      </c>
      <c r="D1108" s="5">
        <v>16</v>
      </c>
      <c r="E1108" s="7">
        <v>1</v>
      </c>
      <c r="F1108" s="5">
        <v>1</v>
      </c>
      <c r="G1108" t="s">
        <v>125</v>
      </c>
      <c r="H1108" s="27">
        <v>2024</v>
      </c>
      <c r="I1108" t="str">
        <f>VLOOKUP(A1108,'Store Data'!$E:$F,2,0)</f>
        <v>Acura</v>
      </c>
      <c r="J1108" t="str">
        <f>VLOOKUP(A1108,'Store Data'!$A:$B,2,0)</f>
        <v>Arizona</v>
      </c>
    </row>
    <row r="1109" spans="1:10" ht="21" x14ac:dyDescent="0.2">
      <c r="A1109" s="3" t="s">
        <v>11</v>
      </c>
      <c r="B1109" s="3" t="s">
        <v>145</v>
      </c>
      <c r="C1109" s="5">
        <v>6</v>
      </c>
      <c r="D1109" s="5">
        <v>5</v>
      </c>
      <c r="E1109" s="7">
        <v>0.83330000000000004</v>
      </c>
      <c r="F1109" s="5">
        <v>0</v>
      </c>
      <c r="G1109" t="s">
        <v>125</v>
      </c>
      <c r="H1109" s="27">
        <v>2024</v>
      </c>
      <c r="I1109" t="str">
        <f>VLOOKUP(A1109,'Store Data'!$E:$F,2,0)</f>
        <v>Acura</v>
      </c>
      <c r="J1109" t="str">
        <f>VLOOKUP(A1109,'Store Data'!$A:$B,2,0)</f>
        <v>Arizona</v>
      </c>
    </row>
    <row r="1110" spans="1:10" ht="21" x14ac:dyDescent="0.2">
      <c r="A1110" s="3" t="s">
        <v>11</v>
      </c>
      <c r="B1110" s="3" t="s">
        <v>143</v>
      </c>
      <c r="C1110" s="5">
        <v>29</v>
      </c>
      <c r="D1110" s="5">
        <v>26</v>
      </c>
      <c r="E1110" s="7">
        <v>0.89649999999999996</v>
      </c>
      <c r="F1110" s="5">
        <v>3</v>
      </c>
      <c r="G1110" t="s">
        <v>125</v>
      </c>
      <c r="H1110" s="27">
        <v>2024</v>
      </c>
      <c r="I1110" t="str">
        <f>VLOOKUP(A1110,'Store Data'!$E:$F,2,0)</f>
        <v>Acura</v>
      </c>
      <c r="J1110" t="str">
        <f>VLOOKUP(A1110,'Store Data'!$A:$B,2,0)</f>
        <v>Arizona</v>
      </c>
    </row>
    <row r="1111" spans="1:10" ht="21" x14ac:dyDescent="0.2">
      <c r="A1111" s="3" t="s">
        <v>16</v>
      </c>
      <c r="B1111" s="3" t="s">
        <v>144</v>
      </c>
      <c r="C1111" s="5">
        <v>16</v>
      </c>
      <c r="D1111" s="5">
        <v>8</v>
      </c>
      <c r="E1111" s="7">
        <v>0.5</v>
      </c>
      <c r="F1111" s="5">
        <v>3</v>
      </c>
      <c r="G1111" t="s">
        <v>125</v>
      </c>
      <c r="H1111" s="27">
        <v>2024</v>
      </c>
      <c r="I1111" t="str">
        <f>VLOOKUP(A1111,'Store Data'!$E:$F,2,0)</f>
        <v>Acura</v>
      </c>
      <c r="J1111" t="str">
        <f>VLOOKUP(A1111,'Store Data'!$A:$B,2,0)</f>
        <v>Southern CA</v>
      </c>
    </row>
    <row r="1112" spans="1:10" ht="21" x14ac:dyDescent="0.2">
      <c r="A1112" s="3" t="s">
        <v>16</v>
      </c>
      <c r="B1112" s="3" t="s">
        <v>145</v>
      </c>
      <c r="C1112" s="5">
        <v>3</v>
      </c>
      <c r="D1112" s="5">
        <v>2</v>
      </c>
      <c r="E1112" s="7">
        <v>0.66659999999999997</v>
      </c>
      <c r="F1112" s="5">
        <v>1</v>
      </c>
      <c r="G1112" t="s">
        <v>125</v>
      </c>
      <c r="H1112" s="27">
        <v>2024</v>
      </c>
      <c r="I1112" t="str">
        <f>VLOOKUP(A1112,'Store Data'!$E:$F,2,0)</f>
        <v>Acura</v>
      </c>
      <c r="J1112" t="str">
        <f>VLOOKUP(A1112,'Store Data'!$A:$B,2,0)</f>
        <v>Southern CA</v>
      </c>
    </row>
    <row r="1113" spans="1:10" ht="21" x14ac:dyDescent="0.2">
      <c r="A1113" s="3" t="s">
        <v>16</v>
      </c>
      <c r="B1113" s="3" t="s">
        <v>143</v>
      </c>
      <c r="C1113" s="5">
        <v>11</v>
      </c>
      <c r="D1113" s="5">
        <v>6</v>
      </c>
      <c r="E1113" s="7">
        <v>0.5454</v>
      </c>
      <c r="F1113" s="5">
        <v>2</v>
      </c>
      <c r="G1113" t="s">
        <v>125</v>
      </c>
      <c r="H1113" s="27">
        <v>2024</v>
      </c>
      <c r="I1113" t="str">
        <f>VLOOKUP(A1113,'Store Data'!$E:$F,2,0)</f>
        <v>Acura</v>
      </c>
      <c r="J1113" t="str">
        <f>VLOOKUP(A1113,'Store Data'!$A:$B,2,0)</f>
        <v>Southern CA</v>
      </c>
    </row>
    <row r="1114" spans="1:10" ht="21" x14ac:dyDescent="0.2">
      <c r="A1114" s="3" t="s">
        <v>17</v>
      </c>
      <c r="B1114" s="3" t="s">
        <v>144</v>
      </c>
      <c r="C1114" s="5">
        <v>13</v>
      </c>
      <c r="D1114" s="5">
        <v>8</v>
      </c>
      <c r="E1114" s="7">
        <v>0.61529999999999996</v>
      </c>
      <c r="F1114" s="5">
        <v>1</v>
      </c>
      <c r="G1114" t="s">
        <v>125</v>
      </c>
      <c r="H1114" s="27">
        <v>2024</v>
      </c>
      <c r="I1114" t="str">
        <f>VLOOKUP(A1114,'Store Data'!$E:$F,2,0)</f>
        <v>Audi</v>
      </c>
      <c r="J1114" t="str">
        <f>VLOOKUP(A1114,'Store Data'!$A:$B,2,0)</f>
        <v>Arizona</v>
      </c>
    </row>
    <row r="1115" spans="1:10" ht="21" x14ac:dyDescent="0.2">
      <c r="A1115" s="3" t="s">
        <v>17</v>
      </c>
      <c r="B1115" s="3" t="s">
        <v>145</v>
      </c>
      <c r="C1115" s="5">
        <v>12</v>
      </c>
      <c r="D1115" s="5">
        <v>5</v>
      </c>
      <c r="E1115" s="7">
        <v>0.41660000000000003</v>
      </c>
      <c r="F1115" s="5">
        <v>2</v>
      </c>
      <c r="G1115" t="s">
        <v>125</v>
      </c>
      <c r="H1115" s="27">
        <v>2024</v>
      </c>
      <c r="I1115" t="str">
        <f>VLOOKUP(A1115,'Store Data'!$E:$F,2,0)</f>
        <v>Audi</v>
      </c>
      <c r="J1115" t="str">
        <f>VLOOKUP(A1115,'Store Data'!$A:$B,2,0)</f>
        <v>Arizona</v>
      </c>
    </row>
    <row r="1116" spans="1:10" ht="21" x14ac:dyDescent="0.2">
      <c r="A1116" s="3" t="s">
        <v>17</v>
      </c>
      <c r="B1116" s="3" t="s">
        <v>143</v>
      </c>
      <c r="C1116" s="5">
        <v>15</v>
      </c>
      <c r="D1116" s="5">
        <v>14</v>
      </c>
      <c r="E1116" s="7">
        <v>0.93330000000000002</v>
      </c>
      <c r="F1116" s="5">
        <v>2</v>
      </c>
      <c r="G1116" t="s">
        <v>125</v>
      </c>
      <c r="H1116" s="27">
        <v>2024</v>
      </c>
      <c r="I1116" t="str">
        <f>VLOOKUP(A1116,'Store Data'!$E:$F,2,0)</f>
        <v>Audi</v>
      </c>
      <c r="J1116" t="str">
        <f>VLOOKUP(A1116,'Store Data'!$A:$B,2,0)</f>
        <v>Arizona</v>
      </c>
    </row>
    <row r="1117" spans="1:10" ht="21" x14ac:dyDescent="0.2">
      <c r="A1117" s="3" t="s">
        <v>18</v>
      </c>
      <c r="B1117" s="3" t="s">
        <v>144</v>
      </c>
      <c r="C1117" s="5">
        <v>10</v>
      </c>
      <c r="D1117" s="5">
        <v>6</v>
      </c>
      <c r="E1117" s="7">
        <v>0.6</v>
      </c>
      <c r="F1117" s="5">
        <v>0</v>
      </c>
      <c r="G1117" t="s">
        <v>125</v>
      </c>
      <c r="H1117" s="27">
        <v>2024</v>
      </c>
      <c r="I1117" t="str">
        <f>VLOOKUP(A1117,'Store Data'!$E:$F,2,0)</f>
        <v>Audi</v>
      </c>
      <c r="J1117" t="str">
        <f>VLOOKUP(A1117,'Store Data'!$A:$B,2,0)</f>
        <v>Southern CA</v>
      </c>
    </row>
    <row r="1118" spans="1:10" ht="21" x14ac:dyDescent="0.2">
      <c r="A1118" s="3" t="s">
        <v>18</v>
      </c>
      <c r="B1118" s="3" t="s">
        <v>145</v>
      </c>
      <c r="C1118" s="5">
        <v>6</v>
      </c>
      <c r="D1118" s="5">
        <v>2</v>
      </c>
      <c r="E1118" s="7">
        <v>0.33329999999999999</v>
      </c>
      <c r="F1118" s="5">
        <v>0</v>
      </c>
      <c r="G1118" t="s">
        <v>125</v>
      </c>
      <c r="H1118" s="27">
        <v>2024</v>
      </c>
      <c r="I1118" t="str">
        <f>VLOOKUP(A1118,'Store Data'!$E:$F,2,0)</f>
        <v>Audi</v>
      </c>
      <c r="J1118" t="str">
        <f>VLOOKUP(A1118,'Store Data'!$A:$B,2,0)</f>
        <v>Southern CA</v>
      </c>
    </row>
    <row r="1119" spans="1:10" ht="21" x14ac:dyDescent="0.2">
      <c r="A1119" s="3" t="s">
        <v>18</v>
      </c>
      <c r="B1119" s="3" t="s">
        <v>143</v>
      </c>
      <c r="C1119" s="5">
        <v>15</v>
      </c>
      <c r="D1119" s="5">
        <v>14</v>
      </c>
      <c r="E1119" s="7">
        <v>0.93330000000000002</v>
      </c>
      <c r="F1119" s="5">
        <v>6</v>
      </c>
      <c r="G1119" t="s">
        <v>125</v>
      </c>
      <c r="H1119" s="27">
        <v>2024</v>
      </c>
      <c r="I1119" t="str">
        <f>VLOOKUP(A1119,'Store Data'!$E:$F,2,0)</f>
        <v>Audi</v>
      </c>
      <c r="J1119" t="str">
        <f>VLOOKUP(A1119,'Store Data'!$A:$B,2,0)</f>
        <v>Southern CA</v>
      </c>
    </row>
    <row r="1120" spans="1:10" ht="21" x14ac:dyDescent="0.2">
      <c r="A1120" s="3" t="s">
        <v>19</v>
      </c>
      <c r="B1120" s="3" t="s">
        <v>144</v>
      </c>
      <c r="C1120" s="5">
        <v>11</v>
      </c>
      <c r="D1120" s="5">
        <v>10</v>
      </c>
      <c r="E1120" s="7">
        <v>0.90900000000000003</v>
      </c>
      <c r="F1120" s="5">
        <v>0</v>
      </c>
      <c r="G1120" t="s">
        <v>125</v>
      </c>
      <c r="H1120" s="27">
        <v>2024</v>
      </c>
      <c r="I1120" t="str">
        <f>VLOOKUP(A1120,'Store Data'!$E:$F,2,0)</f>
        <v>Audi</v>
      </c>
      <c r="J1120" t="str">
        <f>VLOOKUP(A1120,'Store Data'!$A:$B,2,0)</f>
        <v>Orange County</v>
      </c>
    </row>
    <row r="1121" spans="1:10" ht="21" x14ac:dyDescent="0.2">
      <c r="A1121" s="3" t="s">
        <v>19</v>
      </c>
      <c r="B1121" s="3" t="s">
        <v>145</v>
      </c>
      <c r="C1121" s="5">
        <v>4</v>
      </c>
      <c r="D1121" s="5">
        <v>3</v>
      </c>
      <c r="E1121" s="7">
        <v>0.75</v>
      </c>
      <c r="F1121" s="5">
        <v>0</v>
      </c>
      <c r="G1121" t="s">
        <v>125</v>
      </c>
      <c r="H1121" s="27">
        <v>2024</v>
      </c>
      <c r="I1121" t="str">
        <f>VLOOKUP(A1121,'Store Data'!$E:$F,2,0)</f>
        <v>Audi</v>
      </c>
      <c r="J1121" t="str">
        <f>VLOOKUP(A1121,'Store Data'!$A:$B,2,0)</f>
        <v>Orange County</v>
      </c>
    </row>
    <row r="1122" spans="1:10" ht="21" x14ac:dyDescent="0.2">
      <c r="A1122" s="3" t="s">
        <v>19</v>
      </c>
      <c r="B1122" s="3" t="s">
        <v>143</v>
      </c>
      <c r="C1122" s="5">
        <v>20</v>
      </c>
      <c r="D1122" s="5">
        <v>19</v>
      </c>
      <c r="E1122" s="7">
        <v>0.95</v>
      </c>
      <c r="F1122" s="5">
        <v>4</v>
      </c>
      <c r="G1122" t="s">
        <v>125</v>
      </c>
      <c r="H1122" s="27">
        <v>2024</v>
      </c>
      <c r="I1122" t="str">
        <f>VLOOKUP(A1122,'Store Data'!$E:$F,2,0)</f>
        <v>Audi</v>
      </c>
      <c r="J1122" t="str">
        <f>VLOOKUP(A1122,'Store Data'!$A:$B,2,0)</f>
        <v>Orange County</v>
      </c>
    </row>
    <row r="1123" spans="1:10" ht="21" x14ac:dyDescent="0.2">
      <c r="A1123" s="3" t="s">
        <v>20</v>
      </c>
      <c r="B1123" s="3" t="s">
        <v>144</v>
      </c>
      <c r="C1123" s="5">
        <v>12</v>
      </c>
      <c r="D1123" s="5">
        <v>6</v>
      </c>
      <c r="E1123" s="7">
        <v>0.5</v>
      </c>
      <c r="F1123" s="5">
        <v>1</v>
      </c>
      <c r="G1123" t="s">
        <v>125</v>
      </c>
      <c r="H1123" s="27">
        <v>2024</v>
      </c>
      <c r="I1123" t="str">
        <f>VLOOKUP(A1123,'Store Data'!$E:$F,2,0)</f>
        <v>Audi</v>
      </c>
      <c r="J1123" t="str">
        <f>VLOOKUP(A1123,'Store Data'!$A:$B,2,0)</f>
        <v>Arizona</v>
      </c>
    </row>
    <row r="1124" spans="1:10" ht="21" x14ac:dyDescent="0.2">
      <c r="A1124" s="3" t="s">
        <v>20</v>
      </c>
      <c r="B1124" s="3" t="s">
        <v>145</v>
      </c>
      <c r="C1124" s="5">
        <v>24</v>
      </c>
      <c r="D1124" s="5">
        <v>18</v>
      </c>
      <c r="E1124" s="7">
        <v>0.75</v>
      </c>
      <c r="F1124" s="5">
        <v>0</v>
      </c>
      <c r="G1124" t="s">
        <v>125</v>
      </c>
      <c r="H1124" s="27">
        <v>2024</v>
      </c>
      <c r="I1124" t="str">
        <f>VLOOKUP(A1124,'Store Data'!$E:$F,2,0)</f>
        <v>Audi</v>
      </c>
      <c r="J1124" t="str">
        <f>VLOOKUP(A1124,'Store Data'!$A:$B,2,0)</f>
        <v>Arizona</v>
      </c>
    </row>
    <row r="1125" spans="1:10" ht="21" x14ac:dyDescent="0.2">
      <c r="A1125" s="3" t="s">
        <v>20</v>
      </c>
      <c r="B1125" s="3" t="s">
        <v>143</v>
      </c>
      <c r="C1125" s="5">
        <v>28</v>
      </c>
      <c r="D1125" s="5">
        <v>26</v>
      </c>
      <c r="E1125" s="7">
        <v>0.92849999999999999</v>
      </c>
      <c r="F1125" s="5">
        <v>1</v>
      </c>
      <c r="G1125" t="s">
        <v>125</v>
      </c>
      <c r="H1125" s="27">
        <v>2024</v>
      </c>
      <c r="I1125" t="str">
        <f>VLOOKUP(A1125,'Store Data'!$E:$F,2,0)</f>
        <v>Audi</v>
      </c>
      <c r="J1125" t="str">
        <f>VLOOKUP(A1125,'Store Data'!$A:$B,2,0)</f>
        <v>Arizona</v>
      </c>
    </row>
    <row r="1126" spans="1:10" ht="21" x14ac:dyDescent="0.2">
      <c r="A1126" s="3" t="s">
        <v>21</v>
      </c>
      <c r="B1126" s="3" t="s">
        <v>144</v>
      </c>
      <c r="C1126" s="5">
        <v>23</v>
      </c>
      <c r="D1126" s="5">
        <v>18</v>
      </c>
      <c r="E1126" s="7">
        <v>0.78259999999999996</v>
      </c>
      <c r="F1126" s="5">
        <v>1</v>
      </c>
      <c r="G1126" t="s">
        <v>125</v>
      </c>
      <c r="H1126" s="27">
        <v>2024</v>
      </c>
      <c r="I1126" t="str">
        <f>VLOOKUP(A1126,'Store Data'!$E:$F,2,0)</f>
        <v>Audi</v>
      </c>
      <c r="J1126" t="str">
        <f>VLOOKUP(A1126,'Store Data'!$A:$B,2,0)</f>
        <v>Orange County</v>
      </c>
    </row>
    <row r="1127" spans="1:10" ht="21" x14ac:dyDescent="0.2">
      <c r="A1127" s="3" t="s">
        <v>21</v>
      </c>
      <c r="B1127" s="3" t="s">
        <v>145</v>
      </c>
      <c r="C1127" s="5">
        <v>5</v>
      </c>
      <c r="D1127" s="5">
        <v>5</v>
      </c>
      <c r="E1127" s="7">
        <v>1</v>
      </c>
      <c r="F1127" s="5">
        <v>1</v>
      </c>
      <c r="G1127" t="s">
        <v>125</v>
      </c>
      <c r="H1127" s="27">
        <v>2024</v>
      </c>
      <c r="I1127" t="str">
        <f>VLOOKUP(A1127,'Store Data'!$E:$F,2,0)</f>
        <v>Audi</v>
      </c>
      <c r="J1127" t="str">
        <f>VLOOKUP(A1127,'Store Data'!$A:$B,2,0)</f>
        <v>Orange County</v>
      </c>
    </row>
    <row r="1128" spans="1:10" ht="21" x14ac:dyDescent="0.2">
      <c r="A1128" s="3" t="s">
        <v>21</v>
      </c>
      <c r="B1128" s="3" t="s">
        <v>143</v>
      </c>
      <c r="C1128" s="5">
        <v>27</v>
      </c>
      <c r="D1128" s="5">
        <v>26</v>
      </c>
      <c r="E1128" s="7">
        <v>0.96289999999999998</v>
      </c>
      <c r="F1128" s="5">
        <v>8</v>
      </c>
      <c r="G1128" t="s">
        <v>125</v>
      </c>
      <c r="H1128" s="27">
        <v>2024</v>
      </c>
      <c r="I1128" t="str">
        <f>VLOOKUP(A1128,'Store Data'!$E:$F,2,0)</f>
        <v>Audi</v>
      </c>
      <c r="J1128" t="str">
        <f>VLOOKUP(A1128,'Store Data'!$A:$B,2,0)</f>
        <v>Orange County</v>
      </c>
    </row>
    <row r="1129" spans="1:10" ht="21" x14ac:dyDescent="0.2">
      <c r="A1129" s="3" t="s">
        <v>110</v>
      </c>
      <c r="B1129" s="3" t="s">
        <v>144</v>
      </c>
      <c r="C1129" s="5">
        <v>34</v>
      </c>
      <c r="D1129" s="5">
        <v>27</v>
      </c>
      <c r="E1129" s="7">
        <v>0.79410000000000003</v>
      </c>
      <c r="F1129" s="5">
        <v>5</v>
      </c>
      <c r="G1129" t="s">
        <v>125</v>
      </c>
      <c r="H1129" s="27">
        <v>2024</v>
      </c>
      <c r="I1129" t="str">
        <f>VLOOKUP(A1129,'Store Data'!$E:$F,2,0)</f>
        <v>Audi</v>
      </c>
      <c r="J1129" t="str">
        <f>VLOOKUP(A1129,'Store Data'!$A:$B,2,0)</f>
        <v>Northern CA</v>
      </c>
    </row>
    <row r="1130" spans="1:10" ht="21" x14ac:dyDescent="0.2">
      <c r="A1130" s="3" t="s">
        <v>110</v>
      </c>
      <c r="B1130" s="3" t="s">
        <v>145</v>
      </c>
      <c r="C1130" s="5">
        <v>16</v>
      </c>
      <c r="D1130" s="5">
        <v>15</v>
      </c>
      <c r="E1130" s="7">
        <v>0.9375</v>
      </c>
      <c r="F1130" s="5">
        <v>1</v>
      </c>
      <c r="G1130" t="s">
        <v>125</v>
      </c>
      <c r="H1130" s="27">
        <v>2024</v>
      </c>
      <c r="I1130" t="str">
        <f>VLOOKUP(A1130,'Store Data'!$E:$F,2,0)</f>
        <v>Audi</v>
      </c>
      <c r="J1130" t="str">
        <f>VLOOKUP(A1130,'Store Data'!$A:$B,2,0)</f>
        <v>Northern CA</v>
      </c>
    </row>
    <row r="1131" spans="1:10" ht="21" x14ac:dyDescent="0.2">
      <c r="A1131" s="3" t="s">
        <v>110</v>
      </c>
      <c r="B1131" s="3" t="s">
        <v>143</v>
      </c>
      <c r="C1131" s="5">
        <v>65</v>
      </c>
      <c r="D1131" s="5">
        <v>57</v>
      </c>
      <c r="E1131" s="7">
        <v>0.87690000000000001</v>
      </c>
      <c r="F1131" s="5">
        <v>7</v>
      </c>
      <c r="G1131" t="s">
        <v>125</v>
      </c>
      <c r="H1131" s="27">
        <v>2024</v>
      </c>
      <c r="I1131" t="str">
        <f>VLOOKUP(A1131,'Store Data'!$E:$F,2,0)</f>
        <v>Audi</v>
      </c>
      <c r="J1131" t="str">
        <f>VLOOKUP(A1131,'Store Data'!$A:$B,2,0)</f>
        <v>Northern CA</v>
      </c>
    </row>
    <row r="1132" spans="1:10" ht="21" x14ac:dyDescent="0.2">
      <c r="A1132" s="3" t="s">
        <v>22</v>
      </c>
      <c r="B1132" s="3" t="s">
        <v>144</v>
      </c>
      <c r="C1132" s="5">
        <v>57</v>
      </c>
      <c r="D1132" s="5">
        <v>36</v>
      </c>
      <c r="E1132" s="7">
        <v>0.63149999999999995</v>
      </c>
      <c r="F1132" s="5">
        <v>4</v>
      </c>
      <c r="G1132" t="s">
        <v>125</v>
      </c>
      <c r="H1132" s="27">
        <v>2024</v>
      </c>
      <c r="I1132" t="str">
        <f>VLOOKUP(A1132,'Store Data'!$E:$F,2,0)</f>
        <v>BMW</v>
      </c>
      <c r="J1132" t="str">
        <f>VLOOKUP(A1132,'Store Data'!$A:$B,2,0)</f>
        <v>Arizona</v>
      </c>
    </row>
    <row r="1133" spans="1:10" ht="21" x14ac:dyDescent="0.2">
      <c r="A1133" s="3" t="s">
        <v>22</v>
      </c>
      <c r="B1133" s="3" t="s">
        <v>145</v>
      </c>
      <c r="C1133" s="5">
        <v>76</v>
      </c>
      <c r="D1133" s="5">
        <v>54</v>
      </c>
      <c r="E1133" s="7">
        <v>0.71050000000000002</v>
      </c>
      <c r="F1133" s="5">
        <v>6</v>
      </c>
      <c r="G1133" t="s">
        <v>125</v>
      </c>
      <c r="H1133" s="27">
        <v>2024</v>
      </c>
      <c r="I1133" t="str">
        <f>VLOOKUP(A1133,'Store Data'!$E:$F,2,0)</f>
        <v>BMW</v>
      </c>
      <c r="J1133" t="str">
        <f>VLOOKUP(A1133,'Store Data'!$A:$B,2,0)</f>
        <v>Arizona</v>
      </c>
    </row>
    <row r="1134" spans="1:10" ht="21" x14ac:dyDescent="0.2">
      <c r="A1134" s="3" t="s">
        <v>22</v>
      </c>
      <c r="B1134" s="3" t="s">
        <v>143</v>
      </c>
      <c r="C1134" s="5">
        <v>124</v>
      </c>
      <c r="D1134" s="5">
        <v>101</v>
      </c>
      <c r="E1134" s="7">
        <v>0.8145</v>
      </c>
      <c r="F1134" s="5">
        <v>12</v>
      </c>
      <c r="G1134" t="s">
        <v>125</v>
      </c>
      <c r="H1134" s="27">
        <v>2024</v>
      </c>
      <c r="I1134" t="str">
        <f>VLOOKUP(A1134,'Store Data'!$E:$F,2,0)</f>
        <v>BMW</v>
      </c>
      <c r="J1134" t="str">
        <f>VLOOKUP(A1134,'Store Data'!$A:$B,2,0)</f>
        <v>Arizona</v>
      </c>
    </row>
    <row r="1135" spans="1:10" ht="21" x14ac:dyDescent="0.2">
      <c r="A1135" s="3" t="s">
        <v>23</v>
      </c>
      <c r="B1135" s="3" t="s">
        <v>144</v>
      </c>
      <c r="C1135" s="5">
        <v>43</v>
      </c>
      <c r="D1135" s="5">
        <v>32</v>
      </c>
      <c r="E1135" s="7">
        <v>0.74409999999999998</v>
      </c>
      <c r="F1135" s="5">
        <v>1</v>
      </c>
      <c r="G1135" t="s">
        <v>125</v>
      </c>
      <c r="H1135" s="27">
        <v>2024</v>
      </c>
      <c r="I1135" t="str">
        <f>VLOOKUP(A1135,'Store Data'!$E:$F,2,0)</f>
        <v>BMW</v>
      </c>
      <c r="J1135" t="str">
        <f>VLOOKUP(A1135,'Store Data'!$A:$B,2,0)</f>
        <v>Texas</v>
      </c>
    </row>
    <row r="1136" spans="1:10" ht="21" x14ac:dyDescent="0.2">
      <c r="A1136" s="3" t="s">
        <v>23</v>
      </c>
      <c r="B1136" s="3" t="s">
        <v>145</v>
      </c>
      <c r="C1136" s="5">
        <v>73</v>
      </c>
      <c r="D1136" s="5">
        <v>56</v>
      </c>
      <c r="E1136" s="7">
        <v>0.7671</v>
      </c>
      <c r="F1136" s="5">
        <v>1</v>
      </c>
      <c r="G1136" t="s">
        <v>125</v>
      </c>
      <c r="H1136" s="27">
        <v>2024</v>
      </c>
      <c r="I1136" t="str">
        <f>VLOOKUP(A1136,'Store Data'!$E:$F,2,0)</f>
        <v>BMW</v>
      </c>
      <c r="J1136" t="str">
        <f>VLOOKUP(A1136,'Store Data'!$A:$B,2,0)</f>
        <v>Texas</v>
      </c>
    </row>
    <row r="1137" spans="1:10" ht="21" x14ac:dyDescent="0.2">
      <c r="A1137" s="3" t="s">
        <v>23</v>
      </c>
      <c r="B1137" s="3" t="s">
        <v>143</v>
      </c>
      <c r="C1137" s="5">
        <v>43</v>
      </c>
      <c r="D1137" s="5">
        <v>41</v>
      </c>
      <c r="E1137" s="7">
        <v>0.95340000000000003</v>
      </c>
      <c r="F1137" s="5">
        <v>0</v>
      </c>
      <c r="G1137" t="s">
        <v>125</v>
      </c>
      <c r="H1137" s="27">
        <v>2024</v>
      </c>
      <c r="I1137" t="str">
        <f>VLOOKUP(A1137,'Store Data'!$E:$F,2,0)</f>
        <v>BMW</v>
      </c>
      <c r="J1137" t="str">
        <f>VLOOKUP(A1137,'Store Data'!$A:$B,2,0)</f>
        <v>Texas</v>
      </c>
    </row>
    <row r="1138" spans="1:10" ht="21" x14ac:dyDescent="0.2">
      <c r="A1138" s="3" t="s">
        <v>24</v>
      </c>
      <c r="B1138" s="3" t="s">
        <v>144</v>
      </c>
      <c r="C1138" s="5">
        <v>18</v>
      </c>
      <c r="D1138" s="5">
        <v>13</v>
      </c>
      <c r="E1138" s="7">
        <v>0.72219999999999995</v>
      </c>
      <c r="F1138" s="5">
        <v>1</v>
      </c>
      <c r="G1138" t="s">
        <v>125</v>
      </c>
      <c r="H1138" s="27">
        <v>2024</v>
      </c>
      <c r="I1138" t="str">
        <f>VLOOKUP(A1138,'Store Data'!$E:$F,2,0)</f>
        <v>BMW</v>
      </c>
      <c r="J1138" t="str">
        <f>VLOOKUP(A1138,'Store Data'!$A:$B,2,0)</f>
        <v>Southern CA</v>
      </c>
    </row>
    <row r="1139" spans="1:10" ht="21" x14ac:dyDescent="0.2">
      <c r="A1139" s="3" t="s">
        <v>24</v>
      </c>
      <c r="B1139" s="3" t="s">
        <v>145</v>
      </c>
      <c r="C1139" s="5">
        <v>4</v>
      </c>
      <c r="D1139" s="5">
        <v>4</v>
      </c>
      <c r="E1139" s="7">
        <v>1</v>
      </c>
      <c r="F1139" s="5">
        <v>0</v>
      </c>
      <c r="G1139" t="s">
        <v>125</v>
      </c>
      <c r="H1139" s="27">
        <v>2024</v>
      </c>
      <c r="I1139" t="str">
        <f>VLOOKUP(A1139,'Store Data'!$E:$F,2,0)</f>
        <v>BMW</v>
      </c>
      <c r="J1139" t="str">
        <f>VLOOKUP(A1139,'Store Data'!$A:$B,2,0)</f>
        <v>Southern CA</v>
      </c>
    </row>
    <row r="1140" spans="1:10" ht="21" x14ac:dyDescent="0.2">
      <c r="A1140" s="3" t="s">
        <v>24</v>
      </c>
      <c r="B1140" s="3" t="s">
        <v>143</v>
      </c>
      <c r="C1140" s="5">
        <v>32</v>
      </c>
      <c r="D1140" s="5">
        <v>31</v>
      </c>
      <c r="E1140" s="7">
        <v>0.96870000000000001</v>
      </c>
      <c r="F1140" s="5">
        <v>3</v>
      </c>
      <c r="G1140" t="s">
        <v>125</v>
      </c>
      <c r="H1140" s="27">
        <v>2024</v>
      </c>
      <c r="I1140" t="str">
        <f>VLOOKUP(A1140,'Store Data'!$E:$F,2,0)</f>
        <v>BMW</v>
      </c>
      <c r="J1140" t="str">
        <f>VLOOKUP(A1140,'Store Data'!$A:$B,2,0)</f>
        <v>Southern CA</v>
      </c>
    </row>
    <row r="1141" spans="1:10" ht="21" x14ac:dyDescent="0.2">
      <c r="A1141" s="3" t="s">
        <v>25</v>
      </c>
      <c r="B1141" s="3" t="s">
        <v>144</v>
      </c>
      <c r="C1141" s="5">
        <v>57</v>
      </c>
      <c r="D1141" s="5">
        <v>43</v>
      </c>
      <c r="E1141" s="7">
        <v>0.75429999999999997</v>
      </c>
      <c r="F1141" s="5">
        <v>8</v>
      </c>
      <c r="G1141" t="s">
        <v>125</v>
      </c>
      <c r="H1141" s="27">
        <v>2024</v>
      </c>
      <c r="I1141" t="str">
        <f>VLOOKUP(A1141,'Store Data'!$E:$F,2,0)</f>
        <v>BMW</v>
      </c>
      <c r="J1141" t="str">
        <f>VLOOKUP(A1141,'Store Data'!$A:$B,2,0)</f>
        <v>Orange County</v>
      </c>
    </row>
    <row r="1142" spans="1:10" ht="21" x14ac:dyDescent="0.2">
      <c r="A1142" s="3" t="s">
        <v>25</v>
      </c>
      <c r="B1142" s="3" t="s">
        <v>145</v>
      </c>
      <c r="C1142" s="5">
        <v>35</v>
      </c>
      <c r="D1142" s="5">
        <v>30</v>
      </c>
      <c r="E1142" s="7">
        <v>0.85709999999999997</v>
      </c>
      <c r="F1142" s="5">
        <v>7</v>
      </c>
      <c r="G1142" t="s">
        <v>125</v>
      </c>
      <c r="H1142" s="27">
        <v>2024</v>
      </c>
      <c r="I1142" t="str">
        <f>VLOOKUP(A1142,'Store Data'!$E:$F,2,0)</f>
        <v>BMW</v>
      </c>
      <c r="J1142" t="str">
        <f>VLOOKUP(A1142,'Store Data'!$A:$B,2,0)</f>
        <v>Orange County</v>
      </c>
    </row>
    <row r="1143" spans="1:10" ht="21" x14ac:dyDescent="0.2">
      <c r="A1143" s="3" t="s">
        <v>25</v>
      </c>
      <c r="B1143" s="3" t="s">
        <v>143</v>
      </c>
      <c r="C1143" s="5">
        <v>51</v>
      </c>
      <c r="D1143" s="5">
        <v>46</v>
      </c>
      <c r="E1143" s="7">
        <v>0.90190000000000003</v>
      </c>
      <c r="F1143" s="5">
        <v>5</v>
      </c>
      <c r="G1143" t="s">
        <v>125</v>
      </c>
      <c r="H1143" s="27">
        <v>2024</v>
      </c>
      <c r="I1143" t="str">
        <f>VLOOKUP(A1143,'Store Data'!$E:$F,2,0)</f>
        <v>BMW</v>
      </c>
      <c r="J1143" t="str">
        <f>VLOOKUP(A1143,'Store Data'!$A:$B,2,0)</f>
        <v>Orange County</v>
      </c>
    </row>
    <row r="1144" spans="1:10" ht="21" x14ac:dyDescent="0.2">
      <c r="A1144" s="3" t="s">
        <v>26</v>
      </c>
      <c r="B1144" s="3" t="s">
        <v>144</v>
      </c>
      <c r="C1144" s="5">
        <v>38</v>
      </c>
      <c r="D1144" s="5">
        <v>31</v>
      </c>
      <c r="E1144" s="7">
        <v>0.81569999999999998</v>
      </c>
      <c r="F1144" s="5">
        <v>3</v>
      </c>
      <c r="G1144" t="s">
        <v>125</v>
      </c>
      <c r="H1144" s="27">
        <v>2024</v>
      </c>
      <c r="I1144" t="str">
        <f>VLOOKUP(A1144,'Store Data'!$E:$F,2,0)</f>
        <v>BMW</v>
      </c>
      <c r="J1144" t="str">
        <f>VLOOKUP(A1144,'Store Data'!$A:$B,2,0)</f>
        <v>Southern CA</v>
      </c>
    </row>
    <row r="1145" spans="1:10" ht="21" x14ac:dyDescent="0.2">
      <c r="A1145" s="3" t="s">
        <v>26</v>
      </c>
      <c r="B1145" s="3" t="s">
        <v>145</v>
      </c>
      <c r="C1145" s="5">
        <v>35</v>
      </c>
      <c r="D1145" s="5">
        <v>35</v>
      </c>
      <c r="E1145" s="7">
        <v>1</v>
      </c>
      <c r="F1145" s="5">
        <v>4</v>
      </c>
      <c r="G1145" t="s">
        <v>125</v>
      </c>
      <c r="H1145" s="27">
        <v>2024</v>
      </c>
      <c r="I1145" t="str">
        <f>VLOOKUP(A1145,'Store Data'!$E:$F,2,0)</f>
        <v>BMW</v>
      </c>
      <c r="J1145" t="str">
        <f>VLOOKUP(A1145,'Store Data'!$A:$B,2,0)</f>
        <v>Southern CA</v>
      </c>
    </row>
    <row r="1146" spans="1:10" ht="21" x14ac:dyDescent="0.2">
      <c r="A1146" s="3" t="s">
        <v>26</v>
      </c>
      <c r="B1146" s="3" t="s">
        <v>143</v>
      </c>
      <c r="C1146" s="5">
        <v>79</v>
      </c>
      <c r="D1146" s="5">
        <v>68</v>
      </c>
      <c r="E1146" s="7">
        <v>0.86070000000000002</v>
      </c>
      <c r="F1146" s="5">
        <v>7</v>
      </c>
      <c r="G1146" t="s">
        <v>125</v>
      </c>
      <c r="H1146" s="27">
        <v>2024</v>
      </c>
      <c r="I1146" t="str">
        <f>VLOOKUP(A1146,'Store Data'!$E:$F,2,0)</f>
        <v>BMW</v>
      </c>
      <c r="J1146" t="str">
        <f>VLOOKUP(A1146,'Store Data'!$A:$B,2,0)</f>
        <v>Southern CA</v>
      </c>
    </row>
    <row r="1147" spans="1:10" ht="21" x14ac:dyDescent="0.2">
      <c r="A1147" s="3" t="s">
        <v>123</v>
      </c>
      <c r="B1147" s="3" t="s">
        <v>144</v>
      </c>
      <c r="C1147" s="5">
        <v>6</v>
      </c>
      <c r="D1147" s="5">
        <v>3</v>
      </c>
      <c r="E1147" s="7">
        <v>0.5</v>
      </c>
      <c r="F1147" s="5">
        <v>0</v>
      </c>
      <c r="G1147" t="s">
        <v>125</v>
      </c>
      <c r="H1147" s="27">
        <v>2024</v>
      </c>
      <c r="I1147" t="str">
        <f>VLOOKUP(A1147,'Store Data'!$E:$F,2,0)</f>
        <v>Acura</v>
      </c>
      <c r="J1147" t="str">
        <f>VLOOKUP(A1147,'Store Data'!$A:$B,2,0)</f>
        <v>Northern CA</v>
      </c>
    </row>
    <row r="1148" spans="1:10" ht="21" x14ac:dyDescent="0.2">
      <c r="A1148" s="3" t="s">
        <v>123</v>
      </c>
      <c r="B1148" s="3" t="s">
        <v>145</v>
      </c>
      <c r="C1148" s="5">
        <v>6</v>
      </c>
      <c r="D1148" s="5">
        <v>4</v>
      </c>
      <c r="E1148" s="7">
        <v>0.66659999999999997</v>
      </c>
      <c r="F1148" s="5">
        <v>0</v>
      </c>
      <c r="G1148" t="s">
        <v>125</v>
      </c>
      <c r="H1148" s="27">
        <v>2024</v>
      </c>
      <c r="I1148" t="str">
        <f>VLOOKUP(A1148,'Store Data'!$E:$F,2,0)</f>
        <v>Acura</v>
      </c>
      <c r="J1148" t="str">
        <f>VLOOKUP(A1148,'Store Data'!$A:$B,2,0)</f>
        <v>Northern CA</v>
      </c>
    </row>
    <row r="1149" spans="1:10" ht="21" x14ac:dyDescent="0.2">
      <c r="A1149" s="3" t="s">
        <v>123</v>
      </c>
      <c r="B1149" s="3" t="s">
        <v>143</v>
      </c>
      <c r="C1149" s="5">
        <v>24</v>
      </c>
      <c r="D1149" s="5">
        <v>20</v>
      </c>
      <c r="E1149" s="7">
        <v>0.83330000000000004</v>
      </c>
      <c r="F1149" s="5">
        <v>0</v>
      </c>
      <c r="G1149" t="s">
        <v>125</v>
      </c>
      <c r="H1149" s="27">
        <v>2024</v>
      </c>
      <c r="I1149" t="str">
        <f>VLOOKUP(A1149,'Store Data'!$E:$F,2,0)</f>
        <v>Acura</v>
      </c>
      <c r="J1149" t="str">
        <f>VLOOKUP(A1149,'Store Data'!$A:$B,2,0)</f>
        <v>Northern CA</v>
      </c>
    </row>
    <row r="1150" spans="1:10" ht="21" x14ac:dyDescent="0.2">
      <c r="A1150" s="3" t="s">
        <v>27</v>
      </c>
      <c r="B1150" s="3" t="s">
        <v>144</v>
      </c>
      <c r="C1150" s="5">
        <v>64</v>
      </c>
      <c r="D1150" s="5">
        <v>57</v>
      </c>
      <c r="E1150" s="7">
        <v>0.89059999999999995</v>
      </c>
      <c r="F1150" s="5">
        <v>9</v>
      </c>
      <c r="G1150" t="s">
        <v>125</v>
      </c>
      <c r="H1150" s="27">
        <v>2024</v>
      </c>
      <c r="I1150" t="str">
        <f>VLOOKUP(A1150,'Store Data'!$E:$F,2,0)</f>
        <v>Honda</v>
      </c>
      <c r="J1150" t="str">
        <f>VLOOKUP(A1150,'Store Data'!$A:$B,2,0)</f>
        <v>Northern CA</v>
      </c>
    </row>
    <row r="1151" spans="1:10" ht="21" x14ac:dyDescent="0.2">
      <c r="A1151" s="3" t="s">
        <v>27</v>
      </c>
      <c r="B1151" s="3" t="s">
        <v>145</v>
      </c>
      <c r="C1151" s="5">
        <v>18</v>
      </c>
      <c r="D1151" s="5">
        <v>17</v>
      </c>
      <c r="E1151" s="7">
        <v>0.94440000000000002</v>
      </c>
      <c r="F1151" s="5">
        <v>3</v>
      </c>
      <c r="G1151" t="s">
        <v>125</v>
      </c>
      <c r="H1151" s="27">
        <v>2024</v>
      </c>
      <c r="I1151" t="str">
        <f>VLOOKUP(A1151,'Store Data'!$E:$F,2,0)</f>
        <v>Honda</v>
      </c>
      <c r="J1151" t="str">
        <f>VLOOKUP(A1151,'Store Data'!$A:$B,2,0)</f>
        <v>Northern CA</v>
      </c>
    </row>
    <row r="1152" spans="1:10" ht="21" x14ac:dyDescent="0.2">
      <c r="A1152" s="3" t="s">
        <v>27</v>
      </c>
      <c r="B1152" s="3" t="s">
        <v>143</v>
      </c>
      <c r="C1152" s="5">
        <v>129</v>
      </c>
      <c r="D1152" s="5">
        <v>114</v>
      </c>
      <c r="E1152" s="7">
        <v>0.88370000000000004</v>
      </c>
      <c r="F1152" s="5">
        <v>15</v>
      </c>
      <c r="G1152" t="s">
        <v>125</v>
      </c>
      <c r="H1152" s="27">
        <v>2024</v>
      </c>
      <c r="I1152" t="str">
        <f>VLOOKUP(A1152,'Store Data'!$E:$F,2,0)</f>
        <v>Honda</v>
      </c>
      <c r="J1152" t="str">
        <f>VLOOKUP(A1152,'Store Data'!$A:$B,2,0)</f>
        <v>Northern CA</v>
      </c>
    </row>
    <row r="1153" spans="1:10" ht="21" x14ac:dyDescent="0.2">
      <c r="A1153" s="3" t="s">
        <v>28</v>
      </c>
      <c r="B1153" s="3" t="s">
        <v>144</v>
      </c>
      <c r="C1153" s="5">
        <v>62</v>
      </c>
      <c r="D1153" s="5">
        <v>39</v>
      </c>
      <c r="E1153" s="7">
        <v>0.629</v>
      </c>
      <c r="F1153" s="5">
        <v>9</v>
      </c>
      <c r="G1153" t="s">
        <v>125</v>
      </c>
      <c r="H1153" s="27">
        <v>2024</v>
      </c>
      <c r="I1153" t="str">
        <f>VLOOKUP(A1153,'Store Data'!$E:$F,2,0)</f>
        <v>BMW</v>
      </c>
      <c r="J1153" t="str">
        <f>VLOOKUP(A1153,'Store Data'!$A:$B,2,0)</f>
        <v>Orange County</v>
      </c>
    </row>
    <row r="1154" spans="1:10" ht="21" x14ac:dyDescent="0.2">
      <c r="A1154" s="3" t="s">
        <v>28</v>
      </c>
      <c r="B1154" s="3" t="s">
        <v>145</v>
      </c>
      <c r="C1154" s="5">
        <v>55</v>
      </c>
      <c r="D1154" s="5">
        <v>32</v>
      </c>
      <c r="E1154" s="7">
        <v>0.58179999999999998</v>
      </c>
      <c r="F1154" s="5">
        <v>5</v>
      </c>
      <c r="G1154" t="s">
        <v>125</v>
      </c>
      <c r="H1154" s="27">
        <v>2024</v>
      </c>
      <c r="I1154" t="str">
        <f>VLOOKUP(A1154,'Store Data'!$E:$F,2,0)</f>
        <v>BMW</v>
      </c>
      <c r="J1154" t="str">
        <f>VLOOKUP(A1154,'Store Data'!$A:$B,2,0)</f>
        <v>Orange County</v>
      </c>
    </row>
    <row r="1155" spans="1:10" ht="21" x14ac:dyDescent="0.2">
      <c r="A1155" s="3" t="s">
        <v>28</v>
      </c>
      <c r="B1155" s="3" t="s">
        <v>143</v>
      </c>
      <c r="C1155" s="5">
        <v>58</v>
      </c>
      <c r="D1155" s="5">
        <v>51</v>
      </c>
      <c r="E1155" s="7">
        <v>0.87929999999999997</v>
      </c>
      <c r="F1155" s="5">
        <v>6</v>
      </c>
      <c r="G1155" t="s">
        <v>125</v>
      </c>
      <c r="H1155" s="27">
        <v>2024</v>
      </c>
      <c r="I1155" t="str">
        <f>VLOOKUP(A1155,'Store Data'!$E:$F,2,0)</f>
        <v>BMW</v>
      </c>
      <c r="J1155" t="str">
        <f>VLOOKUP(A1155,'Store Data'!$A:$B,2,0)</f>
        <v>Orange County</v>
      </c>
    </row>
    <row r="1156" spans="1:10" ht="21" x14ac:dyDescent="0.2">
      <c r="A1156" s="3" t="s">
        <v>29</v>
      </c>
      <c r="B1156" s="3" t="s">
        <v>144</v>
      </c>
      <c r="C1156" s="5">
        <v>6</v>
      </c>
      <c r="D1156" s="5">
        <v>5</v>
      </c>
      <c r="E1156" s="7">
        <v>0.83330000000000004</v>
      </c>
      <c r="F1156" s="5">
        <v>0</v>
      </c>
      <c r="G1156" t="s">
        <v>125</v>
      </c>
      <c r="H1156" s="27">
        <v>2024</v>
      </c>
      <c r="I1156" t="str">
        <f>VLOOKUP(A1156,'Store Data'!$E:$F,2,0)</f>
        <v>MINI</v>
      </c>
      <c r="J1156" t="str">
        <f>VLOOKUP(A1156,'Store Data'!$A:$B,2,0)</f>
        <v>Orange County</v>
      </c>
    </row>
    <row r="1157" spans="1:10" ht="21" x14ac:dyDescent="0.2">
      <c r="A1157" s="3" t="s">
        <v>29</v>
      </c>
      <c r="B1157" s="3" t="s">
        <v>145</v>
      </c>
      <c r="C1157" s="5">
        <v>0</v>
      </c>
      <c r="D1157" s="5">
        <v>0</v>
      </c>
      <c r="E1157" s="5"/>
      <c r="F1157" s="5">
        <v>0</v>
      </c>
      <c r="G1157" t="s">
        <v>125</v>
      </c>
      <c r="H1157" s="27">
        <v>2024</v>
      </c>
      <c r="I1157" t="str">
        <f>VLOOKUP(A1157,'Store Data'!$E:$F,2,0)</f>
        <v>MINI</v>
      </c>
      <c r="J1157" t="str">
        <f>VLOOKUP(A1157,'Store Data'!$A:$B,2,0)</f>
        <v>Orange County</v>
      </c>
    </row>
    <row r="1158" spans="1:10" ht="21" x14ac:dyDescent="0.2">
      <c r="A1158" s="3" t="s">
        <v>29</v>
      </c>
      <c r="B1158" s="3" t="s">
        <v>143</v>
      </c>
      <c r="C1158" s="5">
        <v>11</v>
      </c>
      <c r="D1158" s="5">
        <v>10</v>
      </c>
      <c r="E1158" s="7">
        <v>0.90900000000000003</v>
      </c>
      <c r="F1158" s="5">
        <v>1</v>
      </c>
      <c r="G1158" t="s">
        <v>125</v>
      </c>
      <c r="H1158" s="27">
        <v>2024</v>
      </c>
      <c r="I1158" t="str">
        <f>VLOOKUP(A1158,'Store Data'!$E:$F,2,0)</f>
        <v>MINI</v>
      </c>
      <c r="J1158" t="str">
        <f>VLOOKUP(A1158,'Store Data'!$A:$B,2,0)</f>
        <v>Orange County</v>
      </c>
    </row>
    <row r="1159" spans="1:10" ht="21" x14ac:dyDescent="0.2">
      <c r="A1159" s="3" t="s">
        <v>30</v>
      </c>
      <c r="B1159" s="3" t="s">
        <v>144</v>
      </c>
      <c r="C1159" s="5">
        <v>16</v>
      </c>
      <c r="D1159" s="5">
        <v>14</v>
      </c>
      <c r="E1159" s="7">
        <v>0.875</v>
      </c>
      <c r="F1159" s="5">
        <v>5</v>
      </c>
      <c r="G1159" t="s">
        <v>125</v>
      </c>
      <c r="H1159" s="27">
        <v>2024</v>
      </c>
      <c r="I1159" t="str">
        <f>VLOOKUP(A1159,'Store Data'!$E:$F,2,0)</f>
        <v>Genesis</v>
      </c>
      <c r="J1159" t="str">
        <f>VLOOKUP(A1159,'Store Data'!$A:$B,2,0)</f>
        <v>Texas</v>
      </c>
    </row>
    <row r="1160" spans="1:10" ht="21" x14ac:dyDescent="0.2">
      <c r="A1160" s="3" t="s">
        <v>30</v>
      </c>
      <c r="B1160" s="3" t="s">
        <v>145</v>
      </c>
      <c r="C1160" s="5">
        <v>7</v>
      </c>
      <c r="D1160" s="5">
        <v>7</v>
      </c>
      <c r="E1160" s="7">
        <v>1</v>
      </c>
      <c r="F1160" s="5">
        <v>2</v>
      </c>
      <c r="G1160" t="s">
        <v>125</v>
      </c>
      <c r="H1160" s="27">
        <v>2024</v>
      </c>
      <c r="I1160" t="str">
        <f>VLOOKUP(A1160,'Store Data'!$E:$F,2,0)</f>
        <v>Genesis</v>
      </c>
      <c r="J1160" t="str">
        <f>VLOOKUP(A1160,'Store Data'!$A:$B,2,0)</f>
        <v>Texas</v>
      </c>
    </row>
    <row r="1161" spans="1:10" ht="21" x14ac:dyDescent="0.2">
      <c r="A1161" s="3" t="s">
        <v>30</v>
      </c>
      <c r="B1161" s="3" t="s">
        <v>143</v>
      </c>
      <c r="C1161" s="5">
        <v>10</v>
      </c>
      <c r="D1161" s="5">
        <v>6</v>
      </c>
      <c r="E1161" s="7">
        <v>0.6</v>
      </c>
      <c r="F1161" s="5">
        <v>0</v>
      </c>
      <c r="G1161" t="s">
        <v>125</v>
      </c>
      <c r="H1161" s="27">
        <v>2024</v>
      </c>
      <c r="I1161" t="str">
        <f>VLOOKUP(A1161,'Store Data'!$E:$F,2,0)</f>
        <v>Genesis</v>
      </c>
      <c r="J1161" t="str">
        <f>VLOOKUP(A1161,'Store Data'!$A:$B,2,0)</f>
        <v>Texas</v>
      </c>
    </row>
    <row r="1162" spans="1:10" ht="21" x14ac:dyDescent="0.2">
      <c r="A1162" s="3" t="s">
        <v>31</v>
      </c>
      <c r="B1162" s="3" t="s">
        <v>144</v>
      </c>
      <c r="C1162" s="5">
        <v>51</v>
      </c>
      <c r="D1162" s="5">
        <v>22</v>
      </c>
      <c r="E1162" s="7">
        <v>0.43130000000000002</v>
      </c>
      <c r="F1162" s="5">
        <v>4</v>
      </c>
      <c r="G1162" t="s">
        <v>125</v>
      </c>
      <c r="H1162" s="27">
        <v>2024</v>
      </c>
      <c r="I1162" t="str">
        <f>VLOOKUP(A1162,'Store Data'!$E:$F,2,0)</f>
        <v>Honda</v>
      </c>
      <c r="J1162" t="str">
        <f>VLOOKUP(A1162,'Store Data'!$A:$B,2,0)</f>
        <v>Texas</v>
      </c>
    </row>
    <row r="1163" spans="1:10" ht="21" x14ac:dyDescent="0.2">
      <c r="A1163" s="3" t="s">
        <v>31</v>
      </c>
      <c r="B1163" s="3" t="s">
        <v>145</v>
      </c>
      <c r="C1163" s="5">
        <v>36</v>
      </c>
      <c r="D1163" s="5">
        <v>20</v>
      </c>
      <c r="E1163" s="7">
        <v>0.55549999999999999</v>
      </c>
      <c r="F1163" s="5">
        <v>6</v>
      </c>
      <c r="G1163" t="s">
        <v>125</v>
      </c>
      <c r="H1163" s="27">
        <v>2024</v>
      </c>
      <c r="I1163" t="str">
        <f>VLOOKUP(A1163,'Store Data'!$E:$F,2,0)</f>
        <v>Honda</v>
      </c>
      <c r="J1163" t="str">
        <f>VLOOKUP(A1163,'Store Data'!$A:$B,2,0)</f>
        <v>Texas</v>
      </c>
    </row>
    <row r="1164" spans="1:10" ht="21" x14ac:dyDescent="0.2">
      <c r="A1164" s="3" t="s">
        <v>31</v>
      </c>
      <c r="B1164" s="3" t="s">
        <v>143</v>
      </c>
      <c r="C1164" s="5">
        <v>89</v>
      </c>
      <c r="D1164" s="5">
        <v>83</v>
      </c>
      <c r="E1164" s="7">
        <v>0.9325</v>
      </c>
      <c r="F1164" s="5">
        <v>17</v>
      </c>
      <c r="G1164" t="s">
        <v>125</v>
      </c>
      <c r="H1164" s="27">
        <v>2024</v>
      </c>
      <c r="I1164" t="str">
        <f>VLOOKUP(A1164,'Store Data'!$E:$F,2,0)</f>
        <v>Honda</v>
      </c>
      <c r="J1164" t="str">
        <f>VLOOKUP(A1164,'Store Data'!$A:$B,2,0)</f>
        <v>Texas</v>
      </c>
    </row>
    <row r="1165" spans="1:10" ht="21" x14ac:dyDescent="0.2">
      <c r="A1165" s="3" t="s">
        <v>32</v>
      </c>
      <c r="B1165" s="3" t="s">
        <v>144</v>
      </c>
      <c r="C1165" s="5">
        <v>32</v>
      </c>
      <c r="D1165" s="5">
        <v>27</v>
      </c>
      <c r="E1165" s="7">
        <v>0.84370000000000001</v>
      </c>
      <c r="F1165" s="5">
        <v>3</v>
      </c>
      <c r="G1165" t="s">
        <v>125</v>
      </c>
      <c r="H1165" s="27">
        <v>2024</v>
      </c>
      <c r="I1165" t="str">
        <f>VLOOKUP(A1165,'Store Data'!$E:$F,2,0)</f>
        <v>Honda</v>
      </c>
      <c r="J1165" t="str">
        <f>VLOOKUP(A1165,'Store Data'!$A:$B,2,0)</f>
        <v>Northern CA</v>
      </c>
    </row>
    <row r="1166" spans="1:10" ht="21" x14ac:dyDescent="0.2">
      <c r="A1166" s="3" t="s">
        <v>32</v>
      </c>
      <c r="B1166" s="3" t="s">
        <v>145</v>
      </c>
      <c r="C1166" s="5">
        <v>13</v>
      </c>
      <c r="D1166" s="5">
        <v>12</v>
      </c>
      <c r="E1166" s="7">
        <v>0.92300000000000004</v>
      </c>
      <c r="F1166" s="5">
        <v>2</v>
      </c>
      <c r="G1166" t="s">
        <v>125</v>
      </c>
      <c r="H1166" s="27">
        <v>2024</v>
      </c>
      <c r="I1166" t="str">
        <f>VLOOKUP(A1166,'Store Data'!$E:$F,2,0)</f>
        <v>Honda</v>
      </c>
      <c r="J1166" t="str">
        <f>VLOOKUP(A1166,'Store Data'!$A:$B,2,0)</f>
        <v>Northern CA</v>
      </c>
    </row>
    <row r="1167" spans="1:10" ht="21" x14ac:dyDescent="0.2">
      <c r="A1167" s="3" t="s">
        <v>32</v>
      </c>
      <c r="B1167" s="3" t="s">
        <v>143</v>
      </c>
      <c r="C1167" s="5">
        <v>41</v>
      </c>
      <c r="D1167" s="5">
        <v>37</v>
      </c>
      <c r="E1167" s="7">
        <v>0.90239999999999998</v>
      </c>
      <c r="F1167" s="5">
        <v>0</v>
      </c>
      <c r="G1167" t="s">
        <v>125</v>
      </c>
      <c r="H1167" s="27">
        <v>2024</v>
      </c>
      <c r="I1167" t="str">
        <f>VLOOKUP(A1167,'Store Data'!$E:$F,2,0)</f>
        <v>Honda</v>
      </c>
      <c r="J1167" t="str">
        <f>VLOOKUP(A1167,'Store Data'!$A:$B,2,0)</f>
        <v>Northern CA</v>
      </c>
    </row>
    <row r="1168" spans="1:10" ht="21" x14ac:dyDescent="0.2">
      <c r="A1168" s="3" t="s">
        <v>33</v>
      </c>
      <c r="B1168" s="3" t="s">
        <v>144</v>
      </c>
      <c r="C1168" s="5">
        <v>34</v>
      </c>
      <c r="D1168" s="5">
        <v>24</v>
      </c>
      <c r="E1168" s="7">
        <v>0.70579999999999998</v>
      </c>
      <c r="F1168" s="5">
        <v>1</v>
      </c>
      <c r="G1168" t="s">
        <v>125</v>
      </c>
      <c r="H1168" s="27">
        <v>2024</v>
      </c>
      <c r="I1168" t="str">
        <f>VLOOKUP(A1168,'Store Data'!$E:$F,2,0)</f>
        <v>Honda</v>
      </c>
      <c r="J1168" t="str">
        <f>VLOOKUP(A1168,'Store Data'!$A:$B,2,0)</f>
        <v>Southern CA</v>
      </c>
    </row>
    <row r="1169" spans="1:10" ht="21" x14ac:dyDescent="0.2">
      <c r="A1169" s="3" t="s">
        <v>33</v>
      </c>
      <c r="B1169" s="3" t="s">
        <v>145</v>
      </c>
      <c r="C1169" s="5">
        <v>9</v>
      </c>
      <c r="D1169" s="5">
        <v>8</v>
      </c>
      <c r="E1169" s="7">
        <v>0.88880000000000003</v>
      </c>
      <c r="F1169" s="5">
        <v>0</v>
      </c>
      <c r="G1169" t="s">
        <v>125</v>
      </c>
      <c r="H1169" s="27">
        <v>2024</v>
      </c>
      <c r="I1169" t="str">
        <f>VLOOKUP(A1169,'Store Data'!$E:$F,2,0)</f>
        <v>Honda</v>
      </c>
      <c r="J1169" t="str">
        <f>VLOOKUP(A1169,'Store Data'!$A:$B,2,0)</f>
        <v>Southern CA</v>
      </c>
    </row>
    <row r="1170" spans="1:10" ht="21" x14ac:dyDescent="0.2">
      <c r="A1170" s="3" t="s">
        <v>33</v>
      </c>
      <c r="B1170" s="3" t="s">
        <v>143</v>
      </c>
      <c r="C1170" s="5">
        <v>31</v>
      </c>
      <c r="D1170" s="5">
        <v>28</v>
      </c>
      <c r="E1170" s="7">
        <v>0.9032</v>
      </c>
      <c r="F1170" s="5">
        <v>0</v>
      </c>
      <c r="G1170" t="s">
        <v>125</v>
      </c>
      <c r="H1170" s="27">
        <v>2024</v>
      </c>
      <c r="I1170" t="str">
        <f>VLOOKUP(A1170,'Store Data'!$E:$F,2,0)</f>
        <v>Honda</v>
      </c>
      <c r="J1170" t="str">
        <f>VLOOKUP(A1170,'Store Data'!$A:$B,2,0)</f>
        <v>Southern CA</v>
      </c>
    </row>
    <row r="1171" spans="1:10" ht="21" x14ac:dyDescent="0.2">
      <c r="A1171" s="3" t="s">
        <v>34</v>
      </c>
      <c r="B1171" s="3" t="s">
        <v>144</v>
      </c>
      <c r="C1171" s="5">
        <v>14</v>
      </c>
      <c r="D1171" s="5">
        <v>8</v>
      </c>
      <c r="E1171" s="7">
        <v>0.57140000000000002</v>
      </c>
      <c r="F1171" s="5">
        <v>1</v>
      </c>
      <c r="G1171" t="s">
        <v>125</v>
      </c>
      <c r="H1171" s="27">
        <v>2024</v>
      </c>
      <c r="I1171" t="str">
        <f>VLOOKUP(A1171,'Store Data'!$E:$F,2,0)</f>
        <v>Hyundai</v>
      </c>
      <c r="J1171" t="str">
        <f>VLOOKUP(A1171,'Store Data'!$A:$B,2,0)</f>
        <v>Texas</v>
      </c>
    </row>
    <row r="1172" spans="1:10" ht="21" x14ac:dyDescent="0.2">
      <c r="A1172" s="3" t="s">
        <v>34</v>
      </c>
      <c r="B1172" s="3" t="s">
        <v>145</v>
      </c>
      <c r="C1172" s="5">
        <v>13</v>
      </c>
      <c r="D1172" s="5">
        <v>5</v>
      </c>
      <c r="E1172" s="7">
        <v>0.3846</v>
      </c>
      <c r="F1172" s="5">
        <v>0</v>
      </c>
      <c r="G1172" t="s">
        <v>125</v>
      </c>
      <c r="H1172" s="27">
        <v>2024</v>
      </c>
      <c r="I1172" t="str">
        <f>VLOOKUP(A1172,'Store Data'!$E:$F,2,0)</f>
        <v>Hyundai</v>
      </c>
      <c r="J1172" t="str">
        <f>VLOOKUP(A1172,'Store Data'!$A:$B,2,0)</f>
        <v>Texas</v>
      </c>
    </row>
    <row r="1173" spans="1:10" ht="21" x14ac:dyDescent="0.2">
      <c r="A1173" s="3" t="s">
        <v>34</v>
      </c>
      <c r="B1173" s="3" t="s">
        <v>143</v>
      </c>
      <c r="C1173" s="5">
        <v>22</v>
      </c>
      <c r="D1173" s="5">
        <v>17</v>
      </c>
      <c r="E1173" s="7">
        <v>0.77270000000000005</v>
      </c>
      <c r="F1173" s="5">
        <v>3</v>
      </c>
      <c r="G1173" t="s">
        <v>125</v>
      </c>
      <c r="H1173" s="27">
        <v>2024</v>
      </c>
      <c r="I1173" t="str">
        <f>VLOOKUP(A1173,'Store Data'!$E:$F,2,0)</f>
        <v>Hyundai</v>
      </c>
      <c r="J1173" t="str">
        <f>VLOOKUP(A1173,'Store Data'!$A:$B,2,0)</f>
        <v>Texas</v>
      </c>
    </row>
    <row r="1174" spans="1:10" ht="21" x14ac:dyDescent="0.2">
      <c r="A1174" s="3" t="s">
        <v>35</v>
      </c>
      <c r="B1174" s="3" t="s">
        <v>144</v>
      </c>
      <c r="C1174" s="5">
        <v>13</v>
      </c>
      <c r="D1174" s="5">
        <v>6</v>
      </c>
      <c r="E1174" s="7">
        <v>0.46150000000000002</v>
      </c>
      <c r="F1174" s="5">
        <v>0</v>
      </c>
      <c r="G1174" t="s">
        <v>125</v>
      </c>
      <c r="H1174" s="27">
        <v>2024</v>
      </c>
      <c r="I1174" t="str">
        <f>VLOOKUP(A1174,'Store Data'!$E:$F,2,0)</f>
        <v>Acura</v>
      </c>
      <c r="J1174" t="str">
        <f>VLOOKUP(A1174,'Store Data'!$A:$B,2,0)</f>
        <v>Southern CA</v>
      </c>
    </row>
    <row r="1175" spans="1:10" ht="21" x14ac:dyDescent="0.2">
      <c r="A1175" s="3" t="s">
        <v>35</v>
      </c>
      <c r="B1175" s="3" t="s">
        <v>145</v>
      </c>
      <c r="C1175" s="5">
        <v>13</v>
      </c>
      <c r="D1175" s="5">
        <v>10</v>
      </c>
      <c r="E1175" s="7">
        <v>0.76919999999999999</v>
      </c>
      <c r="F1175" s="5">
        <v>3</v>
      </c>
      <c r="G1175" t="s">
        <v>125</v>
      </c>
      <c r="H1175" s="27">
        <v>2024</v>
      </c>
      <c r="I1175" t="str">
        <f>VLOOKUP(A1175,'Store Data'!$E:$F,2,0)</f>
        <v>Acura</v>
      </c>
      <c r="J1175" t="str">
        <f>VLOOKUP(A1175,'Store Data'!$A:$B,2,0)</f>
        <v>Southern CA</v>
      </c>
    </row>
    <row r="1176" spans="1:10" ht="21" x14ac:dyDescent="0.2">
      <c r="A1176" s="3" t="s">
        <v>35</v>
      </c>
      <c r="B1176" s="3" t="s">
        <v>143</v>
      </c>
      <c r="C1176" s="5">
        <v>17</v>
      </c>
      <c r="D1176" s="5">
        <v>15</v>
      </c>
      <c r="E1176" s="7">
        <v>0.88229999999999997</v>
      </c>
      <c r="F1176" s="5">
        <v>0</v>
      </c>
      <c r="G1176" t="s">
        <v>125</v>
      </c>
      <c r="H1176" s="27">
        <v>2024</v>
      </c>
      <c r="I1176" t="str">
        <f>VLOOKUP(A1176,'Store Data'!$E:$F,2,0)</f>
        <v>Acura</v>
      </c>
      <c r="J1176" t="str">
        <f>VLOOKUP(A1176,'Store Data'!$A:$B,2,0)</f>
        <v>Southern CA</v>
      </c>
    </row>
    <row r="1177" spans="1:10" ht="21" x14ac:dyDescent="0.2">
      <c r="A1177" s="3" t="s">
        <v>36</v>
      </c>
      <c r="B1177" s="3" t="s">
        <v>144</v>
      </c>
      <c r="C1177" s="5">
        <v>29</v>
      </c>
      <c r="D1177" s="5">
        <v>22</v>
      </c>
      <c r="E1177" s="7">
        <v>0.75860000000000005</v>
      </c>
      <c r="F1177" s="5">
        <v>3</v>
      </c>
      <c r="G1177" t="s">
        <v>125</v>
      </c>
      <c r="H1177" s="27">
        <v>2024</v>
      </c>
      <c r="I1177" t="str">
        <f>VLOOKUP(A1177,'Store Data'!$E:$F,2,0)</f>
        <v>Toyota</v>
      </c>
      <c r="J1177" t="str">
        <f>VLOOKUP(A1177,'Store Data'!$A:$B,2,0)</f>
        <v>Southern CA</v>
      </c>
    </row>
    <row r="1178" spans="1:10" ht="21" x14ac:dyDescent="0.2">
      <c r="A1178" s="3" t="s">
        <v>36</v>
      </c>
      <c r="B1178" s="3" t="s">
        <v>145</v>
      </c>
      <c r="C1178" s="5">
        <v>21</v>
      </c>
      <c r="D1178" s="5">
        <v>17</v>
      </c>
      <c r="E1178" s="7">
        <v>0.8095</v>
      </c>
      <c r="F1178" s="5">
        <v>2</v>
      </c>
      <c r="G1178" t="s">
        <v>125</v>
      </c>
      <c r="H1178" s="27">
        <v>2024</v>
      </c>
      <c r="I1178" t="str">
        <f>VLOOKUP(A1178,'Store Data'!$E:$F,2,0)</f>
        <v>Toyota</v>
      </c>
      <c r="J1178" t="str">
        <f>VLOOKUP(A1178,'Store Data'!$A:$B,2,0)</f>
        <v>Southern CA</v>
      </c>
    </row>
    <row r="1179" spans="1:10" ht="21" x14ac:dyDescent="0.2">
      <c r="A1179" s="3" t="s">
        <v>36</v>
      </c>
      <c r="B1179" s="3" t="s">
        <v>143</v>
      </c>
      <c r="C1179" s="5">
        <v>97</v>
      </c>
      <c r="D1179" s="5">
        <v>79</v>
      </c>
      <c r="E1179" s="7">
        <v>0.81440000000000001</v>
      </c>
      <c r="F1179" s="5">
        <v>23</v>
      </c>
      <c r="G1179" t="s">
        <v>125</v>
      </c>
      <c r="H1179" s="27">
        <v>2024</v>
      </c>
      <c r="I1179" t="str">
        <f>VLOOKUP(A1179,'Store Data'!$E:$F,2,0)</f>
        <v>Toyota</v>
      </c>
      <c r="J1179" t="str">
        <f>VLOOKUP(A1179,'Store Data'!$A:$B,2,0)</f>
        <v>Southern CA</v>
      </c>
    </row>
    <row r="1180" spans="1:10" ht="21" x14ac:dyDescent="0.2">
      <c r="A1180" s="3" t="s">
        <v>113</v>
      </c>
      <c r="B1180" s="3" t="s">
        <v>144</v>
      </c>
      <c r="C1180" s="5">
        <v>14</v>
      </c>
      <c r="D1180" s="5">
        <v>9</v>
      </c>
      <c r="E1180" s="7">
        <v>0.64280000000000004</v>
      </c>
      <c r="F1180" s="5">
        <v>1</v>
      </c>
      <c r="G1180" t="s">
        <v>125</v>
      </c>
      <c r="H1180" s="27">
        <v>2024</v>
      </c>
      <c r="I1180" t="str">
        <f>VLOOKUP(A1180,'Store Data'!$E:$F,2,0)</f>
        <v>Land Rover</v>
      </c>
      <c r="J1180" t="str">
        <f>VLOOKUP(A1180,'Store Data'!$A:$B,2,0)</f>
        <v>Arizona</v>
      </c>
    </row>
    <row r="1181" spans="1:10" ht="21" x14ac:dyDescent="0.2">
      <c r="A1181" s="3" t="s">
        <v>113</v>
      </c>
      <c r="B1181" s="3" t="s">
        <v>145</v>
      </c>
      <c r="C1181" s="5">
        <v>5</v>
      </c>
      <c r="D1181" s="5">
        <v>4</v>
      </c>
      <c r="E1181" s="7">
        <v>0.8</v>
      </c>
      <c r="F1181" s="5">
        <v>0</v>
      </c>
      <c r="G1181" t="s">
        <v>125</v>
      </c>
      <c r="H1181" s="27">
        <v>2024</v>
      </c>
      <c r="I1181" t="str">
        <f>VLOOKUP(A1181,'Store Data'!$E:$F,2,0)</f>
        <v>Land Rover</v>
      </c>
      <c r="J1181" t="str">
        <f>VLOOKUP(A1181,'Store Data'!$A:$B,2,0)</f>
        <v>Arizona</v>
      </c>
    </row>
    <row r="1182" spans="1:10" ht="21" x14ac:dyDescent="0.2">
      <c r="A1182" s="3" t="s">
        <v>113</v>
      </c>
      <c r="B1182" s="3" t="s">
        <v>143</v>
      </c>
      <c r="C1182" s="5">
        <v>26</v>
      </c>
      <c r="D1182" s="5">
        <v>23</v>
      </c>
      <c r="E1182" s="7">
        <v>0.88460000000000005</v>
      </c>
      <c r="F1182" s="5">
        <v>0</v>
      </c>
      <c r="G1182" t="s">
        <v>125</v>
      </c>
      <c r="H1182" s="27">
        <v>2024</v>
      </c>
      <c r="I1182" t="str">
        <f>VLOOKUP(A1182,'Store Data'!$E:$F,2,0)</f>
        <v>Land Rover</v>
      </c>
      <c r="J1182" t="str">
        <f>VLOOKUP(A1182,'Store Data'!$A:$B,2,0)</f>
        <v>Arizona</v>
      </c>
    </row>
    <row r="1183" spans="1:10" ht="21" x14ac:dyDescent="0.2">
      <c r="A1183" s="3" t="s">
        <v>37</v>
      </c>
      <c r="B1183" s="3" t="s">
        <v>144</v>
      </c>
      <c r="C1183" s="5">
        <v>36</v>
      </c>
      <c r="D1183" s="5">
        <v>25</v>
      </c>
      <c r="E1183" s="7">
        <v>0.69440000000000002</v>
      </c>
      <c r="F1183" s="5">
        <v>4</v>
      </c>
      <c r="G1183" t="s">
        <v>125</v>
      </c>
      <c r="H1183" s="27">
        <v>2024</v>
      </c>
      <c r="I1183" t="str">
        <f>VLOOKUP(A1183,'Store Data'!$E:$F,2,0)</f>
        <v>Land Rover</v>
      </c>
      <c r="J1183" t="str">
        <f>VLOOKUP(A1183,'Store Data'!$A:$B,2,0)</f>
        <v>Arizona</v>
      </c>
    </row>
    <row r="1184" spans="1:10" ht="21" x14ac:dyDescent="0.2">
      <c r="A1184" s="3" t="s">
        <v>37</v>
      </c>
      <c r="B1184" s="3" t="s">
        <v>145</v>
      </c>
      <c r="C1184" s="5">
        <v>61</v>
      </c>
      <c r="D1184" s="5">
        <v>40</v>
      </c>
      <c r="E1184" s="7">
        <v>0.65569999999999995</v>
      </c>
      <c r="F1184" s="5">
        <v>10</v>
      </c>
      <c r="G1184" t="s">
        <v>125</v>
      </c>
      <c r="H1184" s="27">
        <v>2024</v>
      </c>
      <c r="I1184" t="str">
        <f>VLOOKUP(A1184,'Store Data'!$E:$F,2,0)</f>
        <v>Land Rover</v>
      </c>
      <c r="J1184" t="str">
        <f>VLOOKUP(A1184,'Store Data'!$A:$B,2,0)</f>
        <v>Arizona</v>
      </c>
    </row>
    <row r="1185" spans="1:10" ht="21" x14ac:dyDescent="0.2">
      <c r="A1185" s="3" t="s">
        <v>37</v>
      </c>
      <c r="B1185" s="3" t="s">
        <v>143</v>
      </c>
      <c r="C1185" s="5">
        <v>29</v>
      </c>
      <c r="D1185" s="5">
        <v>24</v>
      </c>
      <c r="E1185" s="7">
        <v>0.82750000000000001</v>
      </c>
      <c r="F1185" s="5">
        <v>6</v>
      </c>
      <c r="G1185" t="s">
        <v>125</v>
      </c>
      <c r="H1185" s="27">
        <v>2024</v>
      </c>
      <c r="I1185" t="str">
        <f>VLOOKUP(A1185,'Store Data'!$E:$F,2,0)</f>
        <v>Land Rover</v>
      </c>
      <c r="J1185" t="str">
        <f>VLOOKUP(A1185,'Store Data'!$A:$B,2,0)</f>
        <v>Arizona</v>
      </c>
    </row>
    <row r="1186" spans="1:10" ht="21" x14ac:dyDescent="0.2">
      <c r="A1186" s="3" t="s">
        <v>39</v>
      </c>
      <c r="B1186" s="3" t="s">
        <v>144</v>
      </c>
      <c r="C1186" s="5">
        <v>86</v>
      </c>
      <c r="D1186" s="5">
        <v>62</v>
      </c>
      <c r="E1186" s="7">
        <v>0.72089999999999999</v>
      </c>
      <c r="F1186" s="5">
        <v>6</v>
      </c>
      <c r="G1186" t="s">
        <v>125</v>
      </c>
      <c r="H1186" s="27">
        <v>2024</v>
      </c>
      <c r="I1186" t="str">
        <f>VLOOKUP(A1186,'Store Data'!$E:$F,2,0)</f>
        <v>Lexus</v>
      </c>
      <c r="J1186" t="str">
        <f>VLOOKUP(A1186,'Store Data'!$A:$B,2,0)</f>
        <v>Southern CA</v>
      </c>
    </row>
    <row r="1187" spans="1:10" ht="21" x14ac:dyDescent="0.2">
      <c r="A1187" s="3" t="s">
        <v>39</v>
      </c>
      <c r="B1187" s="3" t="s">
        <v>145</v>
      </c>
      <c r="C1187" s="5">
        <v>18</v>
      </c>
      <c r="D1187" s="5">
        <v>12</v>
      </c>
      <c r="E1187" s="7">
        <v>0.66659999999999997</v>
      </c>
      <c r="F1187" s="5">
        <v>6</v>
      </c>
      <c r="G1187" t="s">
        <v>125</v>
      </c>
      <c r="H1187" s="27">
        <v>2024</v>
      </c>
      <c r="I1187" t="str">
        <f>VLOOKUP(A1187,'Store Data'!$E:$F,2,0)</f>
        <v>Lexus</v>
      </c>
      <c r="J1187" t="str">
        <f>VLOOKUP(A1187,'Store Data'!$A:$B,2,0)</f>
        <v>Southern CA</v>
      </c>
    </row>
    <row r="1188" spans="1:10" ht="21" x14ac:dyDescent="0.2">
      <c r="A1188" s="3" t="s">
        <v>39</v>
      </c>
      <c r="B1188" s="3" t="s">
        <v>143</v>
      </c>
      <c r="C1188" s="5">
        <v>37</v>
      </c>
      <c r="D1188" s="5">
        <v>32</v>
      </c>
      <c r="E1188" s="7">
        <v>0.86480000000000001</v>
      </c>
      <c r="F1188" s="5">
        <v>0</v>
      </c>
      <c r="G1188" t="s">
        <v>125</v>
      </c>
      <c r="H1188" s="27">
        <v>2024</v>
      </c>
      <c r="I1188" t="str">
        <f>VLOOKUP(A1188,'Store Data'!$E:$F,2,0)</f>
        <v>Lexus</v>
      </c>
      <c r="J1188" t="str">
        <f>VLOOKUP(A1188,'Store Data'!$A:$B,2,0)</f>
        <v>Southern CA</v>
      </c>
    </row>
    <row r="1189" spans="1:10" ht="21" x14ac:dyDescent="0.2">
      <c r="A1189" s="3" t="s">
        <v>38</v>
      </c>
      <c r="B1189" s="3" t="s">
        <v>144</v>
      </c>
      <c r="C1189" s="5">
        <v>80</v>
      </c>
      <c r="D1189" s="5">
        <v>62</v>
      </c>
      <c r="E1189" s="7">
        <v>0.77500000000000002</v>
      </c>
      <c r="F1189" s="5">
        <v>10</v>
      </c>
      <c r="G1189" t="s">
        <v>125</v>
      </c>
      <c r="H1189" s="27">
        <v>2024</v>
      </c>
      <c r="I1189" t="str">
        <f>VLOOKUP(A1189,'Store Data'!$E:$F,2,0)</f>
        <v>Lexus</v>
      </c>
      <c r="J1189" t="str">
        <f>VLOOKUP(A1189,'Store Data'!$A:$B,2,0)</f>
        <v>Texas</v>
      </c>
    </row>
    <row r="1190" spans="1:10" ht="21" x14ac:dyDescent="0.2">
      <c r="A1190" s="3" t="s">
        <v>38</v>
      </c>
      <c r="B1190" s="3" t="s">
        <v>145</v>
      </c>
      <c r="C1190" s="5">
        <v>29</v>
      </c>
      <c r="D1190" s="5">
        <v>17</v>
      </c>
      <c r="E1190" s="7">
        <v>0.58620000000000005</v>
      </c>
      <c r="F1190" s="5">
        <v>3</v>
      </c>
      <c r="G1190" t="s">
        <v>125</v>
      </c>
      <c r="H1190" s="27">
        <v>2024</v>
      </c>
      <c r="I1190" t="str">
        <f>VLOOKUP(A1190,'Store Data'!$E:$F,2,0)</f>
        <v>Lexus</v>
      </c>
      <c r="J1190" t="str">
        <f>VLOOKUP(A1190,'Store Data'!$A:$B,2,0)</f>
        <v>Texas</v>
      </c>
    </row>
    <row r="1191" spans="1:10" ht="21" x14ac:dyDescent="0.2">
      <c r="A1191" s="3" t="s">
        <v>38</v>
      </c>
      <c r="B1191" s="3" t="s">
        <v>143</v>
      </c>
      <c r="C1191" s="5">
        <v>75</v>
      </c>
      <c r="D1191" s="5">
        <v>64</v>
      </c>
      <c r="E1191" s="7">
        <v>0.85329999999999995</v>
      </c>
      <c r="F1191" s="5">
        <v>0</v>
      </c>
      <c r="G1191" t="s">
        <v>125</v>
      </c>
      <c r="H1191" s="27">
        <v>2024</v>
      </c>
      <c r="I1191" t="str">
        <f>VLOOKUP(A1191,'Store Data'!$E:$F,2,0)</f>
        <v>Lexus</v>
      </c>
      <c r="J1191" t="str">
        <f>VLOOKUP(A1191,'Store Data'!$A:$B,2,0)</f>
        <v>Texas</v>
      </c>
    </row>
    <row r="1192" spans="1:10" ht="21" x14ac:dyDescent="0.2">
      <c r="A1192" s="3" t="s">
        <v>114</v>
      </c>
      <c r="B1192" s="3" t="s">
        <v>144</v>
      </c>
      <c r="C1192" s="5">
        <v>33</v>
      </c>
      <c r="D1192" s="5">
        <v>24</v>
      </c>
      <c r="E1192" s="7">
        <v>0.72719999999999996</v>
      </c>
      <c r="F1192" s="5">
        <v>0</v>
      </c>
      <c r="G1192" t="s">
        <v>125</v>
      </c>
      <c r="H1192" s="27">
        <v>2024</v>
      </c>
      <c r="I1192" t="str">
        <f>VLOOKUP(A1192,'Store Data'!$E:$F,2,0)</f>
        <v>Lexus</v>
      </c>
      <c r="J1192" t="str">
        <f>VLOOKUP(A1192,'Store Data'!$A:$B,2,0)</f>
        <v>Arizona</v>
      </c>
    </row>
    <row r="1193" spans="1:10" ht="21" x14ac:dyDescent="0.2">
      <c r="A1193" s="3" t="s">
        <v>114</v>
      </c>
      <c r="B1193" s="3" t="s">
        <v>145</v>
      </c>
      <c r="C1193" s="5">
        <v>8</v>
      </c>
      <c r="D1193" s="5">
        <v>7</v>
      </c>
      <c r="E1193" s="7">
        <v>0.875</v>
      </c>
      <c r="F1193" s="5">
        <v>1</v>
      </c>
      <c r="G1193" t="s">
        <v>125</v>
      </c>
      <c r="H1193" s="27">
        <v>2024</v>
      </c>
      <c r="I1193" t="str">
        <f>VLOOKUP(A1193,'Store Data'!$E:$F,2,0)</f>
        <v>Lexus</v>
      </c>
      <c r="J1193" t="str">
        <f>VLOOKUP(A1193,'Store Data'!$A:$B,2,0)</f>
        <v>Arizona</v>
      </c>
    </row>
    <row r="1194" spans="1:10" ht="21" x14ac:dyDescent="0.2">
      <c r="A1194" s="3" t="s">
        <v>114</v>
      </c>
      <c r="B1194" s="3" t="s">
        <v>143</v>
      </c>
      <c r="C1194" s="5">
        <v>19</v>
      </c>
      <c r="D1194" s="5">
        <v>18</v>
      </c>
      <c r="E1194" s="7">
        <v>0.94730000000000003</v>
      </c>
      <c r="F1194" s="5">
        <v>2</v>
      </c>
      <c r="G1194" t="s">
        <v>125</v>
      </c>
      <c r="H1194" s="27">
        <v>2024</v>
      </c>
      <c r="I1194" t="str">
        <f>VLOOKUP(A1194,'Store Data'!$E:$F,2,0)</f>
        <v>Lexus</v>
      </c>
      <c r="J1194" t="str">
        <f>VLOOKUP(A1194,'Store Data'!$A:$B,2,0)</f>
        <v>Arizona</v>
      </c>
    </row>
    <row r="1195" spans="1:10" ht="21" x14ac:dyDescent="0.2">
      <c r="A1195" s="3" t="s">
        <v>40</v>
      </c>
      <c r="B1195" s="3" t="s">
        <v>144</v>
      </c>
      <c r="C1195" s="5">
        <v>5</v>
      </c>
      <c r="D1195" s="5">
        <v>3</v>
      </c>
      <c r="E1195" s="7">
        <v>0.6</v>
      </c>
      <c r="F1195" s="5">
        <v>0</v>
      </c>
      <c r="G1195" t="s">
        <v>125</v>
      </c>
      <c r="H1195" s="27">
        <v>2024</v>
      </c>
      <c r="I1195" t="str">
        <f>VLOOKUP(A1195,'Store Data'!$E:$F,2,0)</f>
        <v>Lincoln</v>
      </c>
      <c r="J1195" t="str">
        <f>VLOOKUP(A1195,'Store Data'!$A:$B,2,0)</f>
        <v>Orange County</v>
      </c>
    </row>
    <row r="1196" spans="1:10" ht="21" x14ac:dyDescent="0.2">
      <c r="A1196" s="3" t="s">
        <v>40</v>
      </c>
      <c r="B1196" s="3" t="s">
        <v>145</v>
      </c>
      <c r="C1196" s="5">
        <v>3</v>
      </c>
      <c r="D1196" s="5">
        <v>3</v>
      </c>
      <c r="E1196" s="7">
        <v>1</v>
      </c>
      <c r="F1196" s="5">
        <v>0</v>
      </c>
      <c r="G1196" t="s">
        <v>125</v>
      </c>
      <c r="H1196" s="27">
        <v>2024</v>
      </c>
      <c r="I1196" t="str">
        <f>VLOOKUP(A1196,'Store Data'!$E:$F,2,0)</f>
        <v>Lincoln</v>
      </c>
      <c r="J1196" t="str">
        <f>VLOOKUP(A1196,'Store Data'!$A:$B,2,0)</f>
        <v>Orange County</v>
      </c>
    </row>
    <row r="1197" spans="1:10" ht="21" x14ac:dyDescent="0.2">
      <c r="A1197" s="3" t="s">
        <v>40</v>
      </c>
      <c r="B1197" s="3" t="s">
        <v>143</v>
      </c>
      <c r="C1197" s="5">
        <v>6</v>
      </c>
      <c r="D1197" s="5">
        <v>5</v>
      </c>
      <c r="E1197" s="7">
        <v>0.83330000000000004</v>
      </c>
      <c r="F1197" s="5">
        <v>0</v>
      </c>
      <c r="G1197" t="s">
        <v>125</v>
      </c>
      <c r="H1197" s="27">
        <v>2024</v>
      </c>
      <c r="I1197" t="str">
        <f>VLOOKUP(A1197,'Store Data'!$E:$F,2,0)</f>
        <v>Lincoln</v>
      </c>
      <c r="J1197" t="str">
        <f>VLOOKUP(A1197,'Store Data'!$A:$B,2,0)</f>
        <v>Orange County</v>
      </c>
    </row>
    <row r="1198" spans="1:10" ht="21" x14ac:dyDescent="0.2">
      <c r="A1198" s="3" t="s">
        <v>44</v>
      </c>
      <c r="B1198" s="3" t="s">
        <v>144</v>
      </c>
      <c r="C1198" s="5">
        <v>6</v>
      </c>
      <c r="D1198" s="5">
        <v>6</v>
      </c>
      <c r="E1198" s="7">
        <v>1</v>
      </c>
      <c r="F1198" s="5">
        <v>1</v>
      </c>
      <c r="G1198" t="s">
        <v>125</v>
      </c>
      <c r="H1198" s="27">
        <v>2024</v>
      </c>
      <c r="I1198" t="str">
        <f>VLOOKUP(A1198,'Store Data'!$E:$F,2,0)</f>
        <v>MINI</v>
      </c>
      <c r="J1198" t="str">
        <f>VLOOKUP(A1198,'Store Data'!$A:$B,2,0)</f>
        <v>Arizona</v>
      </c>
    </row>
    <row r="1199" spans="1:10" ht="21" x14ac:dyDescent="0.2">
      <c r="A1199" s="3" t="s">
        <v>44</v>
      </c>
      <c r="B1199" s="3" t="s">
        <v>145</v>
      </c>
      <c r="C1199" s="5">
        <v>4</v>
      </c>
      <c r="D1199" s="5">
        <v>3</v>
      </c>
      <c r="E1199" s="7">
        <v>0.75</v>
      </c>
      <c r="F1199" s="5">
        <v>0</v>
      </c>
      <c r="G1199" t="s">
        <v>125</v>
      </c>
      <c r="H1199" s="27">
        <v>2024</v>
      </c>
      <c r="I1199" t="str">
        <f>VLOOKUP(A1199,'Store Data'!$E:$F,2,0)</f>
        <v>MINI</v>
      </c>
      <c r="J1199" t="str">
        <f>VLOOKUP(A1199,'Store Data'!$A:$B,2,0)</f>
        <v>Arizona</v>
      </c>
    </row>
    <row r="1200" spans="1:10" ht="21" x14ac:dyDescent="0.2">
      <c r="A1200" s="3" t="s">
        <v>44</v>
      </c>
      <c r="B1200" s="3" t="s">
        <v>143</v>
      </c>
      <c r="C1200" s="5">
        <v>22</v>
      </c>
      <c r="D1200" s="5">
        <v>21</v>
      </c>
      <c r="E1200" s="7">
        <v>0.95450000000000002</v>
      </c>
      <c r="F1200" s="5">
        <v>0</v>
      </c>
      <c r="G1200" t="s">
        <v>125</v>
      </c>
      <c r="H1200" s="27">
        <v>2024</v>
      </c>
      <c r="I1200" t="str">
        <f>VLOOKUP(A1200,'Store Data'!$E:$F,2,0)</f>
        <v>MINI</v>
      </c>
      <c r="J1200" t="str">
        <f>VLOOKUP(A1200,'Store Data'!$A:$B,2,0)</f>
        <v>Arizona</v>
      </c>
    </row>
    <row r="1201" spans="1:10" ht="21" x14ac:dyDescent="0.2">
      <c r="A1201" s="3" t="s">
        <v>45</v>
      </c>
      <c r="B1201" s="3" t="s">
        <v>144</v>
      </c>
      <c r="C1201" s="5">
        <v>4</v>
      </c>
      <c r="D1201" s="5">
        <v>3</v>
      </c>
      <c r="E1201" s="7">
        <v>0.75</v>
      </c>
      <c r="F1201" s="5">
        <v>0</v>
      </c>
      <c r="G1201" t="s">
        <v>125</v>
      </c>
      <c r="H1201" s="27">
        <v>2024</v>
      </c>
      <c r="I1201" t="str">
        <f>VLOOKUP(A1201,'Store Data'!$E:$F,2,0)</f>
        <v>MINI</v>
      </c>
      <c r="J1201" t="str">
        <f>VLOOKUP(A1201,'Store Data'!$A:$B,2,0)</f>
        <v>Southern CA</v>
      </c>
    </row>
    <row r="1202" spans="1:10" ht="21" x14ac:dyDescent="0.2">
      <c r="A1202" s="3" t="s">
        <v>45</v>
      </c>
      <c r="B1202" s="3" t="s">
        <v>145</v>
      </c>
      <c r="C1202" s="5">
        <v>4</v>
      </c>
      <c r="D1202" s="5">
        <v>3</v>
      </c>
      <c r="E1202" s="7">
        <v>0.75</v>
      </c>
      <c r="F1202" s="5">
        <v>0</v>
      </c>
      <c r="G1202" t="s">
        <v>125</v>
      </c>
      <c r="H1202" s="27">
        <v>2024</v>
      </c>
      <c r="I1202" t="str">
        <f>VLOOKUP(A1202,'Store Data'!$E:$F,2,0)</f>
        <v>MINI</v>
      </c>
      <c r="J1202" t="str">
        <f>VLOOKUP(A1202,'Store Data'!$A:$B,2,0)</f>
        <v>Southern CA</v>
      </c>
    </row>
    <row r="1203" spans="1:10" ht="21" x14ac:dyDescent="0.2">
      <c r="A1203" s="3" t="s">
        <v>45</v>
      </c>
      <c r="B1203" s="3" t="s">
        <v>143</v>
      </c>
      <c r="C1203" s="5">
        <v>4</v>
      </c>
      <c r="D1203" s="5">
        <v>4</v>
      </c>
      <c r="E1203" s="7">
        <v>1</v>
      </c>
      <c r="F1203" s="5">
        <v>2</v>
      </c>
      <c r="G1203" t="s">
        <v>125</v>
      </c>
      <c r="H1203" s="27">
        <v>2024</v>
      </c>
      <c r="I1203" t="str">
        <f>VLOOKUP(A1203,'Store Data'!$E:$F,2,0)</f>
        <v>MINI</v>
      </c>
      <c r="J1203" t="str">
        <f>VLOOKUP(A1203,'Store Data'!$A:$B,2,0)</f>
        <v>Southern CA</v>
      </c>
    </row>
    <row r="1204" spans="1:10" ht="21" x14ac:dyDescent="0.2">
      <c r="A1204" s="3" t="s">
        <v>48</v>
      </c>
      <c r="B1204" s="3" t="s">
        <v>144</v>
      </c>
      <c r="C1204" s="5">
        <v>10</v>
      </c>
      <c r="D1204" s="5">
        <v>6</v>
      </c>
      <c r="E1204" s="7">
        <v>0.6</v>
      </c>
      <c r="F1204" s="5">
        <v>1</v>
      </c>
      <c r="G1204" t="s">
        <v>125</v>
      </c>
      <c r="H1204" s="27">
        <v>2024</v>
      </c>
      <c r="I1204" t="str">
        <f>VLOOKUP(A1204,'Store Data'!$E:$F,2,0)</f>
        <v>MINI</v>
      </c>
      <c r="J1204" t="str">
        <f>VLOOKUP(A1204,'Store Data'!$A:$B,2,0)</f>
        <v>Northern CA</v>
      </c>
    </row>
    <row r="1205" spans="1:10" ht="21" x14ac:dyDescent="0.2">
      <c r="A1205" s="3" t="s">
        <v>48</v>
      </c>
      <c r="B1205" s="3" t="s">
        <v>145</v>
      </c>
      <c r="C1205" s="5">
        <v>2</v>
      </c>
      <c r="D1205" s="5">
        <v>1</v>
      </c>
      <c r="E1205" s="7">
        <v>0.5</v>
      </c>
      <c r="F1205" s="5">
        <v>0</v>
      </c>
      <c r="G1205" t="s">
        <v>125</v>
      </c>
      <c r="H1205" s="27">
        <v>2024</v>
      </c>
      <c r="I1205" t="str">
        <f>VLOOKUP(A1205,'Store Data'!$E:$F,2,0)</f>
        <v>MINI</v>
      </c>
      <c r="J1205" t="str">
        <f>VLOOKUP(A1205,'Store Data'!$A:$B,2,0)</f>
        <v>Northern CA</v>
      </c>
    </row>
    <row r="1206" spans="1:10" ht="21" x14ac:dyDescent="0.2">
      <c r="A1206" s="3" t="s">
        <v>48</v>
      </c>
      <c r="B1206" s="3" t="s">
        <v>143</v>
      </c>
      <c r="C1206" s="5">
        <v>11</v>
      </c>
      <c r="D1206" s="5">
        <v>9</v>
      </c>
      <c r="E1206" s="7">
        <v>0.81810000000000005</v>
      </c>
      <c r="F1206" s="5">
        <v>0</v>
      </c>
      <c r="G1206" t="s">
        <v>125</v>
      </c>
      <c r="H1206" s="27">
        <v>2024</v>
      </c>
      <c r="I1206" t="str">
        <f>VLOOKUP(A1206,'Store Data'!$E:$F,2,0)</f>
        <v>MINI</v>
      </c>
      <c r="J1206" t="str">
        <f>VLOOKUP(A1206,'Store Data'!$A:$B,2,0)</f>
        <v>Northern CA</v>
      </c>
    </row>
    <row r="1207" spans="1:10" ht="21" x14ac:dyDescent="0.2">
      <c r="A1207" s="3" t="s">
        <v>53</v>
      </c>
      <c r="B1207" s="3" t="s">
        <v>144</v>
      </c>
      <c r="C1207" s="5">
        <v>7</v>
      </c>
      <c r="D1207" s="5">
        <v>6</v>
      </c>
      <c r="E1207" s="7">
        <v>0.85709999999999997</v>
      </c>
      <c r="F1207" s="5">
        <v>0</v>
      </c>
      <c r="G1207" t="s">
        <v>125</v>
      </c>
      <c r="H1207" s="27">
        <v>2024</v>
      </c>
      <c r="I1207" t="str">
        <f>VLOOKUP(A1207,'Store Data'!$E:$F,2,0)</f>
        <v>MINI</v>
      </c>
      <c r="J1207" t="str">
        <f>VLOOKUP(A1207,'Store Data'!$A:$B,2,0)</f>
        <v>Orange County</v>
      </c>
    </row>
    <row r="1208" spans="1:10" ht="21" x14ac:dyDescent="0.2">
      <c r="A1208" s="3" t="s">
        <v>53</v>
      </c>
      <c r="B1208" s="3" t="s">
        <v>145</v>
      </c>
      <c r="C1208" s="5">
        <v>3</v>
      </c>
      <c r="D1208" s="5">
        <v>2</v>
      </c>
      <c r="E1208" s="7">
        <v>0.66659999999999997</v>
      </c>
      <c r="F1208" s="5">
        <v>0</v>
      </c>
      <c r="G1208" t="s">
        <v>125</v>
      </c>
      <c r="H1208" s="27">
        <v>2024</v>
      </c>
      <c r="I1208" t="str">
        <f>VLOOKUP(A1208,'Store Data'!$E:$F,2,0)</f>
        <v>MINI</v>
      </c>
      <c r="J1208" t="str">
        <f>VLOOKUP(A1208,'Store Data'!$A:$B,2,0)</f>
        <v>Orange County</v>
      </c>
    </row>
    <row r="1209" spans="1:10" ht="21" x14ac:dyDescent="0.2">
      <c r="A1209" s="3" t="s">
        <v>53</v>
      </c>
      <c r="B1209" s="3" t="s">
        <v>143</v>
      </c>
      <c r="C1209" s="5">
        <v>13</v>
      </c>
      <c r="D1209" s="5">
        <v>13</v>
      </c>
      <c r="E1209" s="7">
        <v>1</v>
      </c>
      <c r="F1209" s="5">
        <v>1</v>
      </c>
      <c r="G1209" t="s">
        <v>125</v>
      </c>
      <c r="H1209" s="27">
        <v>2024</v>
      </c>
      <c r="I1209" t="str">
        <f>VLOOKUP(A1209,'Store Data'!$E:$F,2,0)</f>
        <v>MINI</v>
      </c>
      <c r="J1209" t="str">
        <f>VLOOKUP(A1209,'Store Data'!$A:$B,2,0)</f>
        <v>Orange County</v>
      </c>
    </row>
    <row r="1210" spans="1:10" ht="21" x14ac:dyDescent="0.2">
      <c r="A1210" s="3" t="s">
        <v>58</v>
      </c>
      <c r="B1210" s="3" t="s">
        <v>144</v>
      </c>
      <c r="C1210" s="5">
        <v>12</v>
      </c>
      <c r="D1210" s="5">
        <v>10</v>
      </c>
      <c r="E1210" s="7">
        <v>0.83330000000000004</v>
      </c>
      <c r="F1210" s="5">
        <v>2</v>
      </c>
      <c r="G1210" t="s">
        <v>125</v>
      </c>
      <c r="H1210" s="27">
        <v>2024</v>
      </c>
      <c r="I1210" t="str">
        <f>VLOOKUP(A1210,'Store Data'!$E:$F,2,0)</f>
        <v>MINI</v>
      </c>
      <c r="J1210" t="str">
        <f>VLOOKUP(A1210,'Store Data'!$A:$B,2,0)</f>
        <v>Southern CA</v>
      </c>
    </row>
    <row r="1211" spans="1:10" ht="21" x14ac:dyDescent="0.2">
      <c r="A1211" s="3" t="s">
        <v>58</v>
      </c>
      <c r="B1211" s="3" t="s">
        <v>145</v>
      </c>
      <c r="C1211" s="5">
        <v>7</v>
      </c>
      <c r="D1211" s="5">
        <v>4</v>
      </c>
      <c r="E1211" s="7">
        <v>0.57140000000000002</v>
      </c>
      <c r="F1211" s="5">
        <v>1</v>
      </c>
      <c r="G1211" t="s">
        <v>125</v>
      </c>
      <c r="H1211" s="27">
        <v>2024</v>
      </c>
      <c r="I1211" t="str">
        <f>VLOOKUP(A1211,'Store Data'!$E:$F,2,0)</f>
        <v>MINI</v>
      </c>
      <c r="J1211" t="str">
        <f>VLOOKUP(A1211,'Store Data'!$A:$B,2,0)</f>
        <v>Southern CA</v>
      </c>
    </row>
    <row r="1212" spans="1:10" ht="21" x14ac:dyDescent="0.2">
      <c r="A1212" s="3" t="s">
        <v>58</v>
      </c>
      <c r="B1212" s="3" t="s">
        <v>143</v>
      </c>
      <c r="C1212" s="5">
        <v>21</v>
      </c>
      <c r="D1212" s="5">
        <v>18</v>
      </c>
      <c r="E1212" s="7">
        <v>0.85709999999999997</v>
      </c>
      <c r="F1212" s="5">
        <v>0</v>
      </c>
      <c r="G1212" t="s">
        <v>125</v>
      </c>
      <c r="H1212" s="27">
        <v>2024</v>
      </c>
      <c r="I1212" t="str">
        <f>VLOOKUP(A1212,'Store Data'!$E:$F,2,0)</f>
        <v>MINI</v>
      </c>
      <c r="J1212" t="str">
        <f>VLOOKUP(A1212,'Store Data'!$A:$B,2,0)</f>
        <v>Southern CA</v>
      </c>
    </row>
    <row r="1213" spans="1:10" ht="21" x14ac:dyDescent="0.2">
      <c r="A1213" s="3" t="s">
        <v>116</v>
      </c>
      <c r="B1213" s="3" t="s">
        <v>144</v>
      </c>
      <c r="C1213" s="5">
        <v>13</v>
      </c>
      <c r="D1213" s="5">
        <v>10</v>
      </c>
      <c r="E1213" s="7">
        <v>0.76919999999999999</v>
      </c>
      <c r="F1213" s="5">
        <v>2</v>
      </c>
      <c r="G1213" t="s">
        <v>125</v>
      </c>
      <c r="H1213" s="27">
        <v>2024</v>
      </c>
      <c r="I1213" t="str">
        <f>VLOOKUP(A1213,'Store Data'!$E:$F,2,0)</f>
        <v>MINI</v>
      </c>
      <c r="J1213" t="str">
        <f>VLOOKUP(A1213,'Store Data'!$A:$B,2,0)</f>
        <v>Arizona</v>
      </c>
    </row>
    <row r="1214" spans="1:10" ht="21" x14ac:dyDescent="0.2">
      <c r="A1214" s="3" t="s">
        <v>116</v>
      </c>
      <c r="B1214" s="3" t="s">
        <v>145</v>
      </c>
      <c r="C1214" s="5">
        <v>2</v>
      </c>
      <c r="D1214" s="5">
        <v>0</v>
      </c>
      <c r="E1214" s="7">
        <v>0</v>
      </c>
      <c r="F1214" s="5">
        <v>0</v>
      </c>
      <c r="G1214" t="s">
        <v>125</v>
      </c>
      <c r="H1214" s="27">
        <v>2024</v>
      </c>
      <c r="I1214" t="str">
        <f>VLOOKUP(A1214,'Store Data'!$E:$F,2,0)</f>
        <v>MINI</v>
      </c>
      <c r="J1214" t="str">
        <f>VLOOKUP(A1214,'Store Data'!$A:$B,2,0)</f>
        <v>Arizona</v>
      </c>
    </row>
    <row r="1215" spans="1:10" ht="21" x14ac:dyDescent="0.2">
      <c r="A1215" s="3" t="s">
        <v>116</v>
      </c>
      <c r="B1215" s="3" t="s">
        <v>143</v>
      </c>
      <c r="C1215" s="5">
        <v>13</v>
      </c>
      <c r="D1215" s="5">
        <v>13</v>
      </c>
      <c r="E1215" s="7">
        <v>1</v>
      </c>
      <c r="F1215" s="5">
        <v>0</v>
      </c>
      <c r="G1215" t="s">
        <v>125</v>
      </c>
      <c r="H1215" s="27">
        <v>2024</v>
      </c>
      <c r="I1215" t="str">
        <f>VLOOKUP(A1215,'Store Data'!$E:$F,2,0)</f>
        <v>MINI</v>
      </c>
      <c r="J1215" t="str">
        <f>VLOOKUP(A1215,'Store Data'!$A:$B,2,0)</f>
        <v>Arizona</v>
      </c>
    </row>
    <row r="1216" spans="1:10" ht="21" x14ac:dyDescent="0.2">
      <c r="A1216" s="3" t="s">
        <v>41</v>
      </c>
      <c r="B1216" s="3" t="s">
        <v>144</v>
      </c>
      <c r="C1216" s="5">
        <v>15</v>
      </c>
      <c r="D1216" s="5">
        <v>13</v>
      </c>
      <c r="E1216" s="7">
        <v>0.86660000000000004</v>
      </c>
      <c r="F1216" s="5">
        <v>1</v>
      </c>
      <c r="G1216" t="s">
        <v>125</v>
      </c>
      <c r="H1216" s="27">
        <v>2024</v>
      </c>
      <c r="I1216" t="str">
        <f>VLOOKUP(A1216,'Store Data'!$E:$F,2,0)</f>
        <v>Mazda</v>
      </c>
      <c r="J1216" t="str">
        <f>VLOOKUP(A1216,'Store Data'!$A:$B,2,0)</f>
        <v>Southern CA</v>
      </c>
    </row>
    <row r="1217" spans="1:10" ht="21" x14ac:dyDescent="0.2">
      <c r="A1217" s="3" t="s">
        <v>41</v>
      </c>
      <c r="B1217" s="3" t="s">
        <v>145</v>
      </c>
      <c r="C1217" s="5">
        <v>14</v>
      </c>
      <c r="D1217" s="5">
        <v>12</v>
      </c>
      <c r="E1217" s="7">
        <v>0.85709999999999997</v>
      </c>
      <c r="F1217" s="5">
        <v>5</v>
      </c>
      <c r="G1217" t="s">
        <v>125</v>
      </c>
      <c r="H1217" s="27">
        <v>2024</v>
      </c>
      <c r="I1217" t="str">
        <f>VLOOKUP(A1217,'Store Data'!$E:$F,2,0)</f>
        <v>Mazda</v>
      </c>
      <c r="J1217" t="str">
        <f>VLOOKUP(A1217,'Store Data'!$A:$B,2,0)</f>
        <v>Southern CA</v>
      </c>
    </row>
    <row r="1218" spans="1:10" ht="21" x14ac:dyDescent="0.2">
      <c r="A1218" s="3" t="s">
        <v>41</v>
      </c>
      <c r="B1218" s="3" t="s">
        <v>143</v>
      </c>
      <c r="C1218" s="5">
        <v>18</v>
      </c>
      <c r="D1218" s="5">
        <v>16</v>
      </c>
      <c r="E1218" s="7">
        <v>0.88880000000000003</v>
      </c>
      <c r="F1218" s="5">
        <v>2</v>
      </c>
      <c r="G1218" t="s">
        <v>125</v>
      </c>
      <c r="H1218" s="27">
        <v>2024</v>
      </c>
      <c r="I1218" t="str">
        <f>VLOOKUP(A1218,'Store Data'!$E:$F,2,0)</f>
        <v>Mazda</v>
      </c>
      <c r="J1218" t="str">
        <f>VLOOKUP(A1218,'Store Data'!$A:$B,2,0)</f>
        <v>Southern CA</v>
      </c>
    </row>
    <row r="1219" spans="1:10" ht="21" x14ac:dyDescent="0.2">
      <c r="A1219" s="3" t="s">
        <v>117</v>
      </c>
      <c r="B1219" s="3" t="s">
        <v>144</v>
      </c>
      <c r="C1219" s="5">
        <v>21</v>
      </c>
      <c r="D1219" s="5">
        <v>15</v>
      </c>
      <c r="E1219" s="7">
        <v>0.71419999999999995</v>
      </c>
      <c r="F1219" s="5">
        <v>1</v>
      </c>
      <c r="G1219" t="s">
        <v>125</v>
      </c>
      <c r="H1219" s="27">
        <v>2024</v>
      </c>
      <c r="I1219" t="str">
        <f>VLOOKUP(A1219,'Store Data'!$E:$F,2,0)</f>
        <v>Mercedes-Benz</v>
      </c>
      <c r="J1219" t="str">
        <f>VLOOKUP(A1219,'Store Data'!$A:$B,2,0)</f>
        <v>Arizona</v>
      </c>
    </row>
    <row r="1220" spans="1:10" ht="21" x14ac:dyDescent="0.2">
      <c r="A1220" s="3" t="s">
        <v>117</v>
      </c>
      <c r="B1220" s="3" t="s">
        <v>145</v>
      </c>
      <c r="C1220" s="5">
        <v>13</v>
      </c>
      <c r="D1220" s="5">
        <v>7</v>
      </c>
      <c r="E1220" s="7">
        <v>0.53839999999999999</v>
      </c>
      <c r="F1220" s="5">
        <v>0</v>
      </c>
      <c r="G1220" t="s">
        <v>125</v>
      </c>
      <c r="H1220" s="27">
        <v>2024</v>
      </c>
      <c r="I1220" t="str">
        <f>VLOOKUP(A1220,'Store Data'!$E:$F,2,0)</f>
        <v>Mercedes-Benz</v>
      </c>
      <c r="J1220" t="str">
        <f>VLOOKUP(A1220,'Store Data'!$A:$B,2,0)</f>
        <v>Arizona</v>
      </c>
    </row>
    <row r="1221" spans="1:10" ht="21" x14ac:dyDescent="0.2">
      <c r="A1221" s="3" t="s">
        <v>117</v>
      </c>
      <c r="B1221" s="3" t="s">
        <v>143</v>
      </c>
      <c r="C1221" s="5">
        <v>45</v>
      </c>
      <c r="D1221" s="5">
        <v>38</v>
      </c>
      <c r="E1221" s="7">
        <v>0.84440000000000004</v>
      </c>
      <c r="F1221" s="5">
        <v>2</v>
      </c>
      <c r="G1221" t="s">
        <v>125</v>
      </c>
      <c r="H1221" s="27">
        <v>2024</v>
      </c>
      <c r="I1221" t="str">
        <f>VLOOKUP(A1221,'Store Data'!$E:$F,2,0)</f>
        <v>Mercedes-Benz</v>
      </c>
      <c r="J1221" t="str">
        <f>VLOOKUP(A1221,'Store Data'!$A:$B,2,0)</f>
        <v>Arizona</v>
      </c>
    </row>
    <row r="1222" spans="1:10" ht="21" x14ac:dyDescent="0.2">
      <c r="A1222" s="3" t="s">
        <v>42</v>
      </c>
      <c r="B1222" s="3" t="s">
        <v>144</v>
      </c>
      <c r="C1222" s="5">
        <v>14</v>
      </c>
      <c r="D1222" s="5">
        <v>6</v>
      </c>
      <c r="E1222" s="7">
        <v>0.42849999999999999</v>
      </c>
      <c r="F1222" s="5">
        <v>0</v>
      </c>
      <c r="G1222" t="s">
        <v>125</v>
      </c>
      <c r="H1222" s="27">
        <v>2024</v>
      </c>
      <c r="I1222" t="str">
        <f>VLOOKUP(A1222,'Store Data'!$E:$F,2,0)</f>
        <v>Mercedes-Benz</v>
      </c>
      <c r="J1222" t="str">
        <f>VLOOKUP(A1222,'Store Data'!$A:$B,2,0)</f>
        <v>Arizona</v>
      </c>
    </row>
    <row r="1223" spans="1:10" ht="21" x14ac:dyDescent="0.2">
      <c r="A1223" s="3" t="s">
        <v>42</v>
      </c>
      <c r="B1223" s="3" t="s">
        <v>145</v>
      </c>
      <c r="C1223" s="5">
        <v>22</v>
      </c>
      <c r="D1223" s="5">
        <v>13</v>
      </c>
      <c r="E1223" s="7">
        <v>0.59089999999999998</v>
      </c>
      <c r="F1223" s="5">
        <v>0</v>
      </c>
      <c r="G1223" t="s">
        <v>125</v>
      </c>
      <c r="H1223" s="27">
        <v>2024</v>
      </c>
      <c r="I1223" t="str">
        <f>VLOOKUP(A1223,'Store Data'!$E:$F,2,0)</f>
        <v>Mercedes-Benz</v>
      </c>
      <c r="J1223" t="str">
        <f>VLOOKUP(A1223,'Store Data'!$A:$B,2,0)</f>
        <v>Arizona</v>
      </c>
    </row>
    <row r="1224" spans="1:10" ht="21" x14ac:dyDescent="0.2">
      <c r="A1224" s="3" t="s">
        <v>42</v>
      </c>
      <c r="B1224" s="3" t="s">
        <v>143</v>
      </c>
      <c r="C1224" s="5">
        <v>40</v>
      </c>
      <c r="D1224" s="5">
        <v>35</v>
      </c>
      <c r="E1224" s="7">
        <v>0.875</v>
      </c>
      <c r="F1224" s="5">
        <v>0</v>
      </c>
      <c r="G1224" t="s">
        <v>125</v>
      </c>
      <c r="H1224" s="27">
        <v>2024</v>
      </c>
      <c r="I1224" t="str">
        <f>VLOOKUP(A1224,'Store Data'!$E:$F,2,0)</f>
        <v>Mercedes-Benz</v>
      </c>
      <c r="J1224" t="str">
        <f>VLOOKUP(A1224,'Store Data'!$A:$B,2,0)</f>
        <v>Arizona</v>
      </c>
    </row>
    <row r="1225" spans="1:10" ht="21" x14ac:dyDescent="0.2">
      <c r="A1225" s="3" t="s">
        <v>43</v>
      </c>
      <c r="B1225" s="3" t="s">
        <v>144</v>
      </c>
      <c r="C1225" s="5">
        <v>20</v>
      </c>
      <c r="D1225" s="5">
        <v>18</v>
      </c>
      <c r="E1225" s="7">
        <v>0.9</v>
      </c>
      <c r="F1225" s="5">
        <v>4</v>
      </c>
      <c r="G1225" t="s">
        <v>125</v>
      </c>
      <c r="H1225" s="27">
        <v>2024</v>
      </c>
      <c r="I1225" t="str">
        <f>VLOOKUP(A1225,'Store Data'!$E:$F,2,0)</f>
        <v>Mercedes-Benz</v>
      </c>
      <c r="J1225" t="str">
        <f>VLOOKUP(A1225,'Store Data'!$A:$B,2,0)</f>
        <v>Southern CA</v>
      </c>
    </row>
    <row r="1226" spans="1:10" ht="21" x14ac:dyDescent="0.2">
      <c r="A1226" s="3" t="s">
        <v>43</v>
      </c>
      <c r="B1226" s="3" t="s">
        <v>145</v>
      </c>
      <c r="C1226" s="5">
        <v>15</v>
      </c>
      <c r="D1226" s="5">
        <v>12</v>
      </c>
      <c r="E1226" s="7">
        <v>0.8</v>
      </c>
      <c r="F1226" s="5">
        <v>0</v>
      </c>
      <c r="G1226" t="s">
        <v>125</v>
      </c>
      <c r="H1226" s="27">
        <v>2024</v>
      </c>
      <c r="I1226" t="str">
        <f>VLOOKUP(A1226,'Store Data'!$E:$F,2,0)</f>
        <v>Mercedes-Benz</v>
      </c>
      <c r="J1226" t="str">
        <f>VLOOKUP(A1226,'Store Data'!$A:$B,2,0)</f>
        <v>Southern CA</v>
      </c>
    </row>
    <row r="1227" spans="1:10" ht="21" x14ac:dyDescent="0.2">
      <c r="A1227" s="3" t="s">
        <v>43</v>
      </c>
      <c r="B1227" s="3" t="s">
        <v>143</v>
      </c>
      <c r="C1227" s="5">
        <v>46</v>
      </c>
      <c r="D1227" s="5">
        <v>38</v>
      </c>
      <c r="E1227" s="7">
        <v>0.82599999999999996</v>
      </c>
      <c r="F1227" s="5">
        <v>3</v>
      </c>
      <c r="G1227" t="s">
        <v>125</v>
      </c>
      <c r="H1227" s="27">
        <v>2024</v>
      </c>
      <c r="I1227" t="str">
        <f>VLOOKUP(A1227,'Store Data'!$E:$F,2,0)</f>
        <v>Mercedes-Benz</v>
      </c>
      <c r="J1227" t="str">
        <f>VLOOKUP(A1227,'Store Data'!$A:$B,2,0)</f>
        <v>Southern CA</v>
      </c>
    </row>
    <row r="1228" spans="1:10" ht="21" x14ac:dyDescent="0.2">
      <c r="A1228" s="3" t="s">
        <v>60</v>
      </c>
      <c r="B1228" s="3" t="s">
        <v>144</v>
      </c>
      <c r="C1228" s="5">
        <v>49</v>
      </c>
      <c r="D1228" s="5">
        <v>45</v>
      </c>
      <c r="E1228" s="7">
        <v>0.91830000000000001</v>
      </c>
      <c r="F1228" s="5">
        <v>5</v>
      </c>
      <c r="G1228" t="s">
        <v>125</v>
      </c>
      <c r="H1228" s="27">
        <v>2024</v>
      </c>
      <c r="I1228" t="str">
        <f>VLOOKUP(A1228,'Store Data'!$E:$F,2,0)</f>
        <v>BMW</v>
      </c>
      <c r="J1228" t="str">
        <f>VLOOKUP(A1228,'Store Data'!$A:$B,2,0)</f>
        <v>Northern CA</v>
      </c>
    </row>
    <row r="1229" spans="1:10" ht="21" x14ac:dyDescent="0.2">
      <c r="A1229" s="3" t="s">
        <v>60</v>
      </c>
      <c r="B1229" s="3" t="s">
        <v>145</v>
      </c>
      <c r="C1229" s="5">
        <v>25</v>
      </c>
      <c r="D1229" s="5">
        <v>22</v>
      </c>
      <c r="E1229" s="7">
        <v>0.88</v>
      </c>
      <c r="F1229" s="5">
        <v>3</v>
      </c>
      <c r="G1229" t="s">
        <v>125</v>
      </c>
      <c r="H1229" s="27">
        <v>2024</v>
      </c>
      <c r="I1229" t="str">
        <f>VLOOKUP(A1229,'Store Data'!$E:$F,2,0)</f>
        <v>BMW</v>
      </c>
      <c r="J1229" t="str">
        <f>VLOOKUP(A1229,'Store Data'!$A:$B,2,0)</f>
        <v>Northern CA</v>
      </c>
    </row>
    <row r="1230" spans="1:10" ht="21" x14ac:dyDescent="0.2">
      <c r="A1230" s="3" t="s">
        <v>60</v>
      </c>
      <c r="B1230" s="3" t="s">
        <v>143</v>
      </c>
      <c r="C1230" s="5">
        <v>52</v>
      </c>
      <c r="D1230" s="5">
        <v>49</v>
      </c>
      <c r="E1230" s="7">
        <v>0.94230000000000003</v>
      </c>
      <c r="F1230" s="5">
        <v>7</v>
      </c>
      <c r="G1230" t="s">
        <v>125</v>
      </c>
      <c r="H1230" s="27">
        <v>2024</v>
      </c>
      <c r="I1230" t="str">
        <f>VLOOKUP(A1230,'Store Data'!$E:$F,2,0)</f>
        <v>BMW</v>
      </c>
      <c r="J1230" t="str">
        <f>VLOOKUP(A1230,'Store Data'!$A:$B,2,0)</f>
        <v>Northern CA</v>
      </c>
    </row>
    <row r="1231" spans="1:10" ht="21" x14ac:dyDescent="0.2">
      <c r="A1231" s="3" t="s">
        <v>62</v>
      </c>
      <c r="B1231" s="3" t="s">
        <v>144</v>
      </c>
      <c r="C1231" s="5">
        <v>23</v>
      </c>
      <c r="D1231" s="5">
        <v>16</v>
      </c>
      <c r="E1231" s="7">
        <v>0.6956</v>
      </c>
      <c r="F1231" s="5">
        <v>0</v>
      </c>
      <c r="G1231" t="s">
        <v>125</v>
      </c>
      <c r="H1231" s="27">
        <v>2024</v>
      </c>
      <c r="I1231" t="str">
        <f>VLOOKUP(A1231,'Store Data'!$E:$F,2,0)</f>
        <v>Porsche</v>
      </c>
      <c r="J1231" t="str">
        <f>VLOOKUP(A1231,'Store Data'!$A:$B,2,0)</f>
        <v>Arizona</v>
      </c>
    </row>
    <row r="1232" spans="1:10" ht="21" x14ac:dyDescent="0.2">
      <c r="A1232" s="3" t="s">
        <v>62</v>
      </c>
      <c r="B1232" s="3" t="s">
        <v>145</v>
      </c>
      <c r="C1232" s="5">
        <v>26</v>
      </c>
      <c r="D1232" s="5">
        <v>19</v>
      </c>
      <c r="E1232" s="7">
        <v>0.73070000000000002</v>
      </c>
      <c r="F1232" s="5">
        <v>3</v>
      </c>
      <c r="G1232" t="s">
        <v>125</v>
      </c>
      <c r="H1232" s="27">
        <v>2024</v>
      </c>
      <c r="I1232" t="str">
        <f>VLOOKUP(A1232,'Store Data'!$E:$F,2,0)</f>
        <v>Porsche</v>
      </c>
      <c r="J1232" t="str">
        <f>VLOOKUP(A1232,'Store Data'!$A:$B,2,0)</f>
        <v>Arizona</v>
      </c>
    </row>
    <row r="1233" spans="1:10" ht="21" x14ac:dyDescent="0.2">
      <c r="A1233" s="3" t="s">
        <v>62</v>
      </c>
      <c r="B1233" s="3" t="s">
        <v>143</v>
      </c>
      <c r="C1233" s="5">
        <v>36</v>
      </c>
      <c r="D1233" s="5">
        <v>34</v>
      </c>
      <c r="E1233" s="7">
        <v>0.94440000000000002</v>
      </c>
      <c r="F1233" s="5">
        <v>1</v>
      </c>
      <c r="G1233" t="s">
        <v>125</v>
      </c>
      <c r="H1233" s="27">
        <v>2024</v>
      </c>
      <c r="I1233" t="str">
        <f>VLOOKUP(A1233,'Store Data'!$E:$F,2,0)</f>
        <v>Porsche</v>
      </c>
      <c r="J1233" t="str">
        <f>VLOOKUP(A1233,'Store Data'!$A:$B,2,0)</f>
        <v>Arizona</v>
      </c>
    </row>
    <row r="1234" spans="1:10" ht="21" x14ac:dyDescent="0.2">
      <c r="A1234" s="3" t="s">
        <v>64</v>
      </c>
      <c r="B1234" s="3" t="s">
        <v>144</v>
      </c>
      <c r="C1234" s="5">
        <v>24</v>
      </c>
      <c r="D1234" s="5">
        <v>17</v>
      </c>
      <c r="E1234" s="7">
        <v>0.70830000000000004</v>
      </c>
      <c r="F1234" s="5">
        <v>5</v>
      </c>
      <c r="G1234" t="s">
        <v>125</v>
      </c>
      <c r="H1234" s="27">
        <v>2024</v>
      </c>
      <c r="I1234" t="str">
        <f>VLOOKUP(A1234,'Store Data'!$E:$F,2,0)</f>
        <v>Porsche</v>
      </c>
      <c r="J1234" t="str">
        <f>VLOOKUP(A1234,'Store Data'!$A:$B,2,0)</f>
        <v>Northern CA</v>
      </c>
    </row>
    <row r="1235" spans="1:10" ht="21" x14ac:dyDescent="0.2">
      <c r="A1235" s="3" t="s">
        <v>64</v>
      </c>
      <c r="B1235" s="3" t="s">
        <v>145</v>
      </c>
      <c r="C1235" s="5">
        <v>5</v>
      </c>
      <c r="D1235" s="5">
        <v>2</v>
      </c>
      <c r="E1235" s="7">
        <v>0.4</v>
      </c>
      <c r="F1235" s="5">
        <v>0</v>
      </c>
      <c r="G1235" t="s">
        <v>125</v>
      </c>
      <c r="H1235" s="27">
        <v>2024</v>
      </c>
      <c r="I1235" t="str">
        <f>VLOOKUP(A1235,'Store Data'!$E:$F,2,0)</f>
        <v>Porsche</v>
      </c>
      <c r="J1235" t="str">
        <f>VLOOKUP(A1235,'Store Data'!$A:$B,2,0)</f>
        <v>Northern CA</v>
      </c>
    </row>
    <row r="1236" spans="1:10" ht="21" x14ac:dyDescent="0.2">
      <c r="A1236" s="3" t="s">
        <v>64</v>
      </c>
      <c r="B1236" s="3" t="s">
        <v>143</v>
      </c>
      <c r="C1236" s="5">
        <v>35</v>
      </c>
      <c r="D1236" s="5">
        <v>33</v>
      </c>
      <c r="E1236" s="7">
        <v>0.94279999999999997</v>
      </c>
      <c r="F1236" s="5">
        <v>2</v>
      </c>
      <c r="G1236" t="s">
        <v>125</v>
      </c>
      <c r="H1236" s="27">
        <v>2024</v>
      </c>
      <c r="I1236" t="str">
        <f>VLOOKUP(A1236,'Store Data'!$E:$F,2,0)</f>
        <v>Porsche</v>
      </c>
      <c r="J1236" t="str">
        <f>VLOOKUP(A1236,'Store Data'!$A:$B,2,0)</f>
        <v>Northern CA</v>
      </c>
    </row>
    <row r="1237" spans="1:10" ht="21" x14ac:dyDescent="0.2">
      <c r="A1237" s="3" t="s">
        <v>66</v>
      </c>
      <c r="B1237" s="3" t="s">
        <v>144</v>
      </c>
      <c r="C1237" s="5">
        <v>78</v>
      </c>
      <c r="D1237" s="5">
        <v>59</v>
      </c>
      <c r="E1237" s="7">
        <v>0.75639999999999996</v>
      </c>
      <c r="F1237" s="5">
        <v>8</v>
      </c>
      <c r="G1237" t="s">
        <v>125</v>
      </c>
      <c r="H1237" s="27">
        <v>2024</v>
      </c>
      <c r="I1237" t="str">
        <f>VLOOKUP(A1237,'Store Data'!$E:$F,2,0)</f>
        <v>Honda</v>
      </c>
      <c r="J1237" t="str">
        <f>VLOOKUP(A1237,'Store Data'!$A:$B,2,0)</f>
        <v>Texas</v>
      </c>
    </row>
    <row r="1238" spans="1:10" ht="21" x14ac:dyDescent="0.2">
      <c r="A1238" s="3" t="s">
        <v>66</v>
      </c>
      <c r="B1238" s="3" t="s">
        <v>145</v>
      </c>
      <c r="C1238" s="5">
        <v>85</v>
      </c>
      <c r="D1238" s="5">
        <v>67</v>
      </c>
      <c r="E1238" s="7">
        <v>0.78820000000000001</v>
      </c>
      <c r="F1238" s="5">
        <v>11</v>
      </c>
      <c r="G1238" t="s">
        <v>125</v>
      </c>
      <c r="H1238" s="27">
        <v>2024</v>
      </c>
      <c r="I1238" t="str">
        <f>VLOOKUP(A1238,'Store Data'!$E:$F,2,0)</f>
        <v>Honda</v>
      </c>
      <c r="J1238" t="str">
        <f>VLOOKUP(A1238,'Store Data'!$A:$B,2,0)</f>
        <v>Texas</v>
      </c>
    </row>
    <row r="1239" spans="1:10" ht="21" x14ac:dyDescent="0.2">
      <c r="A1239" s="3" t="s">
        <v>66</v>
      </c>
      <c r="B1239" s="3" t="s">
        <v>143</v>
      </c>
      <c r="C1239" s="5">
        <v>103</v>
      </c>
      <c r="D1239" s="5">
        <v>92</v>
      </c>
      <c r="E1239" s="7">
        <v>0.89319999999999999</v>
      </c>
      <c r="F1239" s="5">
        <v>17</v>
      </c>
      <c r="G1239" t="s">
        <v>125</v>
      </c>
      <c r="H1239" s="27">
        <v>2024</v>
      </c>
      <c r="I1239" t="str">
        <f>VLOOKUP(A1239,'Store Data'!$E:$F,2,0)</f>
        <v>Honda</v>
      </c>
      <c r="J1239" t="str">
        <f>VLOOKUP(A1239,'Store Data'!$A:$B,2,0)</f>
        <v>Texas</v>
      </c>
    </row>
    <row r="1240" spans="1:10" ht="21" x14ac:dyDescent="0.2">
      <c r="A1240" s="3" t="s">
        <v>67</v>
      </c>
      <c r="B1240" s="3" t="s">
        <v>144</v>
      </c>
      <c r="C1240" s="5">
        <v>60</v>
      </c>
      <c r="D1240" s="5">
        <v>51</v>
      </c>
      <c r="E1240" s="7">
        <v>0.85</v>
      </c>
      <c r="F1240" s="5">
        <v>6</v>
      </c>
      <c r="G1240" t="s">
        <v>125</v>
      </c>
      <c r="H1240" s="27">
        <v>2024</v>
      </c>
      <c r="I1240" t="str">
        <f>VLOOKUP(A1240,'Store Data'!$E:$F,2,0)</f>
        <v>Hyundai</v>
      </c>
      <c r="J1240" t="str">
        <f>VLOOKUP(A1240,'Store Data'!$A:$B,2,0)</f>
        <v>Texas</v>
      </c>
    </row>
    <row r="1241" spans="1:10" ht="21" x14ac:dyDescent="0.2">
      <c r="A1241" s="3" t="s">
        <v>67</v>
      </c>
      <c r="B1241" s="3" t="s">
        <v>145</v>
      </c>
      <c r="C1241" s="5">
        <v>41</v>
      </c>
      <c r="D1241" s="5">
        <v>39</v>
      </c>
      <c r="E1241" s="7">
        <v>0.95120000000000005</v>
      </c>
      <c r="F1241" s="5">
        <v>8</v>
      </c>
      <c r="G1241" t="s">
        <v>125</v>
      </c>
      <c r="H1241" s="27">
        <v>2024</v>
      </c>
      <c r="I1241" t="str">
        <f>VLOOKUP(A1241,'Store Data'!$E:$F,2,0)</f>
        <v>Hyundai</v>
      </c>
      <c r="J1241" t="str">
        <f>VLOOKUP(A1241,'Store Data'!$A:$B,2,0)</f>
        <v>Texas</v>
      </c>
    </row>
    <row r="1242" spans="1:10" ht="21" x14ac:dyDescent="0.2">
      <c r="A1242" s="3" t="s">
        <v>67</v>
      </c>
      <c r="B1242" s="3" t="s">
        <v>143</v>
      </c>
      <c r="C1242" s="5">
        <v>89</v>
      </c>
      <c r="D1242" s="5">
        <v>52</v>
      </c>
      <c r="E1242" s="7">
        <v>0.58420000000000005</v>
      </c>
      <c r="F1242" s="5">
        <v>0</v>
      </c>
      <c r="G1242" t="s">
        <v>125</v>
      </c>
      <c r="H1242" s="27">
        <v>2024</v>
      </c>
      <c r="I1242" t="str">
        <f>VLOOKUP(A1242,'Store Data'!$E:$F,2,0)</f>
        <v>Hyundai</v>
      </c>
      <c r="J1242" t="str">
        <f>VLOOKUP(A1242,'Store Data'!$A:$B,2,0)</f>
        <v>Texas</v>
      </c>
    </row>
    <row r="1243" spans="1:10" ht="21" x14ac:dyDescent="0.2">
      <c r="A1243" s="3" t="s">
        <v>68</v>
      </c>
      <c r="B1243" s="3" t="s">
        <v>144</v>
      </c>
      <c r="C1243" s="5">
        <v>100</v>
      </c>
      <c r="D1243" s="5">
        <v>37</v>
      </c>
      <c r="E1243" s="7">
        <v>0.37</v>
      </c>
      <c r="F1243" s="5">
        <v>7</v>
      </c>
      <c r="G1243" t="s">
        <v>125</v>
      </c>
      <c r="H1243" s="27">
        <v>2024</v>
      </c>
      <c r="I1243" t="str">
        <f>VLOOKUP(A1243,'Store Data'!$E:$F,2,0)</f>
        <v>Toyota</v>
      </c>
      <c r="J1243" t="str">
        <f>VLOOKUP(A1243,'Store Data'!$A:$B,2,0)</f>
        <v>Texas</v>
      </c>
    </row>
    <row r="1244" spans="1:10" ht="21" x14ac:dyDescent="0.2">
      <c r="A1244" s="3" t="s">
        <v>68</v>
      </c>
      <c r="B1244" s="3" t="s">
        <v>145</v>
      </c>
      <c r="C1244" s="5">
        <v>48</v>
      </c>
      <c r="D1244" s="5">
        <v>25</v>
      </c>
      <c r="E1244" s="7">
        <v>0.52080000000000004</v>
      </c>
      <c r="F1244" s="5">
        <v>2</v>
      </c>
      <c r="G1244" t="s">
        <v>125</v>
      </c>
      <c r="H1244" s="27">
        <v>2024</v>
      </c>
      <c r="I1244" t="str">
        <f>VLOOKUP(A1244,'Store Data'!$E:$F,2,0)</f>
        <v>Toyota</v>
      </c>
      <c r="J1244" t="str">
        <f>VLOOKUP(A1244,'Store Data'!$A:$B,2,0)</f>
        <v>Texas</v>
      </c>
    </row>
    <row r="1245" spans="1:10" ht="21" x14ac:dyDescent="0.2">
      <c r="A1245" s="3" t="s">
        <v>68</v>
      </c>
      <c r="B1245" s="3" t="s">
        <v>143</v>
      </c>
      <c r="C1245" s="5">
        <v>59</v>
      </c>
      <c r="D1245" s="5">
        <v>48</v>
      </c>
      <c r="E1245" s="7">
        <v>0.8135</v>
      </c>
      <c r="F1245" s="5">
        <v>5</v>
      </c>
      <c r="G1245" t="s">
        <v>125</v>
      </c>
      <c r="H1245" s="27">
        <v>2024</v>
      </c>
      <c r="I1245" t="str">
        <f>VLOOKUP(A1245,'Store Data'!$E:$F,2,0)</f>
        <v>Toyota</v>
      </c>
      <c r="J1245" t="str">
        <f>VLOOKUP(A1245,'Store Data'!$A:$B,2,0)</f>
        <v>Texas</v>
      </c>
    </row>
    <row r="1246" spans="1:10" ht="21" x14ac:dyDescent="0.2">
      <c r="A1246" s="3" t="s">
        <v>69</v>
      </c>
      <c r="B1246" s="3" t="s">
        <v>144</v>
      </c>
      <c r="C1246" s="5">
        <v>3</v>
      </c>
      <c r="D1246" s="5">
        <v>2</v>
      </c>
      <c r="E1246" s="7">
        <v>0.66659999999999997</v>
      </c>
      <c r="F1246" s="5">
        <v>0</v>
      </c>
      <c r="G1246" t="s">
        <v>125</v>
      </c>
      <c r="H1246" s="27">
        <v>2024</v>
      </c>
      <c r="I1246" t="str">
        <f>VLOOKUP(A1246,'Store Data'!$E:$F,2,0)</f>
        <v>Maserati</v>
      </c>
      <c r="J1246" t="str">
        <f>VLOOKUP(A1246,'Store Data'!$A:$B,2,0)</f>
        <v>Arizona</v>
      </c>
    </row>
    <row r="1247" spans="1:10" ht="21" x14ac:dyDescent="0.2">
      <c r="A1247" s="3" t="s">
        <v>69</v>
      </c>
      <c r="B1247" s="3" t="s">
        <v>145</v>
      </c>
      <c r="C1247" s="5">
        <v>2</v>
      </c>
      <c r="D1247" s="5">
        <v>1</v>
      </c>
      <c r="E1247" s="7">
        <v>0.5</v>
      </c>
      <c r="F1247" s="5">
        <v>1</v>
      </c>
      <c r="G1247" t="s">
        <v>125</v>
      </c>
      <c r="H1247" s="27">
        <v>2024</v>
      </c>
      <c r="I1247" t="str">
        <f>VLOOKUP(A1247,'Store Data'!$E:$F,2,0)</f>
        <v>Maserati</v>
      </c>
      <c r="J1247" t="str">
        <f>VLOOKUP(A1247,'Store Data'!$A:$B,2,0)</f>
        <v>Arizona</v>
      </c>
    </row>
    <row r="1248" spans="1:10" ht="21" x14ac:dyDescent="0.2">
      <c r="A1248" s="3" t="s">
        <v>69</v>
      </c>
      <c r="B1248" s="3" t="s">
        <v>143</v>
      </c>
      <c r="C1248" s="5">
        <v>6</v>
      </c>
      <c r="D1248" s="5">
        <v>5</v>
      </c>
      <c r="E1248" s="7">
        <v>0.83330000000000004</v>
      </c>
      <c r="F1248" s="5">
        <v>0</v>
      </c>
      <c r="G1248" t="s">
        <v>125</v>
      </c>
      <c r="H1248" s="27">
        <v>2024</v>
      </c>
      <c r="I1248" t="str">
        <f>VLOOKUP(A1248,'Store Data'!$E:$F,2,0)</f>
        <v>Maserati</v>
      </c>
      <c r="J1248" t="str">
        <f>VLOOKUP(A1248,'Store Data'!$A:$B,2,0)</f>
        <v>Arizona</v>
      </c>
    </row>
    <row r="1249" spans="1:10" ht="21" x14ac:dyDescent="0.2">
      <c r="A1249" s="3" t="s">
        <v>70</v>
      </c>
      <c r="B1249" s="3" t="s">
        <v>144</v>
      </c>
      <c r="C1249" s="5">
        <v>16</v>
      </c>
      <c r="D1249" s="5">
        <v>12</v>
      </c>
      <c r="E1249" s="7">
        <v>0.75</v>
      </c>
      <c r="F1249" s="5">
        <v>2</v>
      </c>
      <c r="G1249" t="s">
        <v>125</v>
      </c>
      <c r="H1249" s="27">
        <v>2024</v>
      </c>
      <c r="I1249" t="str">
        <f>VLOOKUP(A1249,'Store Data'!$E:$F,2,0)</f>
        <v>Subaru</v>
      </c>
      <c r="J1249" t="str">
        <f>VLOOKUP(A1249,'Store Data'!$A:$B,2,0)</f>
        <v>Orange County</v>
      </c>
    </row>
    <row r="1250" spans="1:10" ht="21" x14ac:dyDescent="0.2">
      <c r="A1250" s="3" t="s">
        <v>70</v>
      </c>
      <c r="B1250" s="3" t="s">
        <v>145</v>
      </c>
      <c r="C1250" s="5">
        <v>3</v>
      </c>
      <c r="D1250" s="5">
        <v>1</v>
      </c>
      <c r="E1250" s="7">
        <v>0.33329999999999999</v>
      </c>
      <c r="F1250" s="5">
        <v>0</v>
      </c>
      <c r="G1250" t="s">
        <v>125</v>
      </c>
      <c r="H1250" s="27">
        <v>2024</v>
      </c>
      <c r="I1250" t="str">
        <f>VLOOKUP(A1250,'Store Data'!$E:$F,2,0)</f>
        <v>Subaru</v>
      </c>
      <c r="J1250" t="str">
        <f>VLOOKUP(A1250,'Store Data'!$A:$B,2,0)</f>
        <v>Orange County</v>
      </c>
    </row>
    <row r="1251" spans="1:10" ht="21" x14ac:dyDescent="0.2">
      <c r="A1251" s="3" t="s">
        <v>70</v>
      </c>
      <c r="B1251" s="3" t="s">
        <v>143</v>
      </c>
      <c r="C1251" s="5">
        <v>23</v>
      </c>
      <c r="D1251" s="5">
        <v>20</v>
      </c>
      <c r="E1251" s="7">
        <v>0.86950000000000005</v>
      </c>
      <c r="F1251" s="5">
        <v>3</v>
      </c>
      <c r="G1251" t="s">
        <v>125</v>
      </c>
      <c r="H1251" s="27">
        <v>2024</v>
      </c>
      <c r="I1251" t="str">
        <f>VLOOKUP(A1251,'Store Data'!$E:$F,2,0)</f>
        <v>Subaru</v>
      </c>
      <c r="J1251" t="str">
        <f>VLOOKUP(A1251,'Store Data'!$A:$B,2,0)</f>
        <v>Orange County</v>
      </c>
    </row>
    <row r="1252" spans="1:10" ht="21" x14ac:dyDescent="0.2">
      <c r="A1252" s="3" t="s">
        <v>118</v>
      </c>
      <c r="B1252" s="3" t="s">
        <v>144</v>
      </c>
      <c r="C1252" s="5">
        <v>53</v>
      </c>
      <c r="D1252" s="5">
        <v>24</v>
      </c>
      <c r="E1252" s="7">
        <v>0.45279999999999998</v>
      </c>
      <c r="F1252" s="5">
        <v>3</v>
      </c>
      <c r="G1252" t="s">
        <v>125</v>
      </c>
      <c r="H1252" s="27">
        <v>2024</v>
      </c>
      <c r="I1252" t="str">
        <f>VLOOKUP(A1252,'Store Data'!$E:$F,2,0)</f>
        <v>Honda</v>
      </c>
      <c r="J1252" t="str">
        <f>VLOOKUP(A1252,'Store Data'!$A:$B,2,0)</f>
        <v>Arizona</v>
      </c>
    </row>
    <row r="1253" spans="1:10" ht="21" x14ac:dyDescent="0.2">
      <c r="A1253" s="3" t="s">
        <v>118</v>
      </c>
      <c r="B1253" s="3" t="s">
        <v>145</v>
      </c>
      <c r="C1253" s="5">
        <v>39</v>
      </c>
      <c r="D1253" s="5">
        <v>20</v>
      </c>
      <c r="E1253" s="7">
        <v>0.51280000000000003</v>
      </c>
      <c r="F1253" s="5">
        <v>0</v>
      </c>
      <c r="G1253" t="s">
        <v>125</v>
      </c>
      <c r="H1253" s="27">
        <v>2024</v>
      </c>
      <c r="I1253" t="str">
        <f>VLOOKUP(A1253,'Store Data'!$E:$F,2,0)</f>
        <v>Honda</v>
      </c>
      <c r="J1253" t="str">
        <f>VLOOKUP(A1253,'Store Data'!$A:$B,2,0)</f>
        <v>Arizona</v>
      </c>
    </row>
    <row r="1254" spans="1:10" ht="21" x14ac:dyDescent="0.2">
      <c r="A1254" s="3" t="s">
        <v>118</v>
      </c>
      <c r="B1254" s="3" t="s">
        <v>143</v>
      </c>
      <c r="C1254" s="5">
        <v>110</v>
      </c>
      <c r="D1254" s="5">
        <v>96</v>
      </c>
      <c r="E1254" s="7">
        <v>0.87270000000000003</v>
      </c>
      <c r="F1254" s="5">
        <v>9</v>
      </c>
      <c r="G1254" t="s">
        <v>125</v>
      </c>
      <c r="H1254" s="27">
        <v>2024</v>
      </c>
      <c r="I1254" t="str">
        <f>VLOOKUP(A1254,'Store Data'!$E:$F,2,0)</f>
        <v>Honda</v>
      </c>
      <c r="J1254" t="str">
        <f>VLOOKUP(A1254,'Store Data'!$A:$B,2,0)</f>
        <v>Arizona</v>
      </c>
    </row>
    <row r="1255" spans="1:10" ht="21" x14ac:dyDescent="0.2">
      <c r="A1255" s="3" t="s">
        <v>73</v>
      </c>
      <c r="B1255" s="3" t="s">
        <v>144</v>
      </c>
      <c r="C1255" s="5">
        <v>23</v>
      </c>
      <c r="D1255" s="5">
        <v>12</v>
      </c>
      <c r="E1255" s="7">
        <v>0.52170000000000005</v>
      </c>
      <c r="F1255" s="5">
        <v>1</v>
      </c>
      <c r="G1255" t="s">
        <v>125</v>
      </c>
      <c r="H1255" s="27">
        <v>2024</v>
      </c>
      <c r="I1255" t="str">
        <f>VLOOKUP(A1255,'Store Data'!$E:$F,2,0)</f>
        <v>Toyota</v>
      </c>
      <c r="J1255" t="str">
        <f>VLOOKUP(A1255,'Store Data'!$A:$B,2,0)</f>
        <v>Northern CA</v>
      </c>
    </row>
    <row r="1256" spans="1:10" ht="21" x14ac:dyDescent="0.2">
      <c r="A1256" s="3" t="s">
        <v>73</v>
      </c>
      <c r="B1256" s="3" t="s">
        <v>145</v>
      </c>
      <c r="C1256" s="5">
        <v>25</v>
      </c>
      <c r="D1256" s="5">
        <v>22</v>
      </c>
      <c r="E1256" s="7">
        <v>0.88</v>
      </c>
      <c r="F1256" s="5">
        <v>2</v>
      </c>
      <c r="G1256" t="s">
        <v>125</v>
      </c>
      <c r="H1256" s="27">
        <v>2024</v>
      </c>
      <c r="I1256" t="str">
        <f>VLOOKUP(A1256,'Store Data'!$E:$F,2,0)</f>
        <v>Toyota</v>
      </c>
      <c r="J1256" t="str">
        <f>VLOOKUP(A1256,'Store Data'!$A:$B,2,0)</f>
        <v>Northern CA</v>
      </c>
    </row>
    <row r="1257" spans="1:10" ht="21" x14ac:dyDescent="0.2">
      <c r="A1257" s="3" t="s">
        <v>73</v>
      </c>
      <c r="B1257" s="3" t="s">
        <v>143</v>
      </c>
      <c r="C1257" s="5">
        <v>44</v>
      </c>
      <c r="D1257" s="5">
        <v>41</v>
      </c>
      <c r="E1257" s="7">
        <v>0.93179999999999996</v>
      </c>
      <c r="F1257" s="5">
        <v>9</v>
      </c>
      <c r="G1257" t="s">
        <v>125</v>
      </c>
      <c r="H1257" s="27">
        <v>2024</v>
      </c>
      <c r="I1257" t="str">
        <f>VLOOKUP(A1257,'Store Data'!$E:$F,2,0)</f>
        <v>Toyota</v>
      </c>
      <c r="J1257" t="str">
        <f>VLOOKUP(A1257,'Store Data'!$A:$B,2,0)</f>
        <v>Northern CA</v>
      </c>
    </row>
    <row r="1258" spans="1:10" ht="21" x14ac:dyDescent="0.2">
      <c r="A1258" s="3" t="s">
        <v>75</v>
      </c>
      <c r="B1258" s="3" t="s">
        <v>144</v>
      </c>
      <c r="C1258" s="5">
        <v>27</v>
      </c>
      <c r="D1258" s="5">
        <v>21</v>
      </c>
      <c r="E1258" s="7">
        <v>0.77769999999999995</v>
      </c>
      <c r="F1258" s="5">
        <v>1</v>
      </c>
      <c r="G1258" t="s">
        <v>125</v>
      </c>
      <c r="H1258" s="27">
        <v>2024</v>
      </c>
      <c r="I1258" t="str">
        <f>VLOOKUP(A1258,'Store Data'!$E:$F,2,0)</f>
        <v>Toyota</v>
      </c>
      <c r="J1258" t="str">
        <f>VLOOKUP(A1258,'Store Data'!$A:$B,2,0)</f>
        <v>Texas</v>
      </c>
    </row>
    <row r="1259" spans="1:10" ht="21" x14ac:dyDescent="0.2">
      <c r="A1259" s="3" t="s">
        <v>75</v>
      </c>
      <c r="B1259" s="3" t="s">
        <v>145</v>
      </c>
      <c r="C1259" s="5">
        <v>31</v>
      </c>
      <c r="D1259" s="5">
        <v>25</v>
      </c>
      <c r="E1259" s="7">
        <v>0.80640000000000001</v>
      </c>
      <c r="F1259" s="5">
        <v>3</v>
      </c>
      <c r="G1259" t="s">
        <v>125</v>
      </c>
      <c r="H1259" s="27">
        <v>2024</v>
      </c>
      <c r="I1259" t="str">
        <f>VLOOKUP(A1259,'Store Data'!$E:$F,2,0)</f>
        <v>Toyota</v>
      </c>
      <c r="J1259" t="str">
        <f>VLOOKUP(A1259,'Store Data'!$A:$B,2,0)</f>
        <v>Texas</v>
      </c>
    </row>
    <row r="1260" spans="1:10" ht="21" x14ac:dyDescent="0.2">
      <c r="A1260" s="3" t="s">
        <v>75</v>
      </c>
      <c r="B1260" s="3" t="s">
        <v>143</v>
      </c>
      <c r="C1260" s="5">
        <v>58</v>
      </c>
      <c r="D1260" s="5">
        <v>55</v>
      </c>
      <c r="E1260" s="7">
        <v>0.94820000000000004</v>
      </c>
      <c r="F1260" s="5">
        <v>9</v>
      </c>
      <c r="G1260" t="s">
        <v>125</v>
      </c>
      <c r="H1260" s="27">
        <v>2024</v>
      </c>
      <c r="I1260" t="str">
        <f>VLOOKUP(A1260,'Store Data'!$E:$F,2,0)</f>
        <v>Toyota</v>
      </c>
      <c r="J1260" t="str">
        <f>VLOOKUP(A1260,'Store Data'!$A:$B,2,0)</f>
        <v>Texas</v>
      </c>
    </row>
    <row r="1261" spans="1:10" ht="21" x14ac:dyDescent="0.2">
      <c r="A1261" s="3" t="s">
        <v>77</v>
      </c>
      <c r="B1261" s="3" t="s">
        <v>144</v>
      </c>
      <c r="C1261" s="5">
        <v>47</v>
      </c>
      <c r="D1261" s="5">
        <v>23</v>
      </c>
      <c r="E1261" s="7">
        <v>0.48930000000000001</v>
      </c>
      <c r="F1261" s="5">
        <v>1</v>
      </c>
      <c r="G1261" t="s">
        <v>125</v>
      </c>
      <c r="H1261" s="27">
        <v>2024</v>
      </c>
      <c r="I1261" t="str">
        <f>VLOOKUP(A1261,'Store Data'!$E:$F,2,0)</f>
        <v>Toyota</v>
      </c>
      <c r="J1261" t="str">
        <f>VLOOKUP(A1261,'Store Data'!$A:$B,2,0)</f>
        <v>Arizona</v>
      </c>
    </row>
    <row r="1262" spans="1:10" ht="21" x14ac:dyDescent="0.2">
      <c r="A1262" s="3" t="s">
        <v>77</v>
      </c>
      <c r="B1262" s="3" t="s">
        <v>145</v>
      </c>
      <c r="C1262" s="5">
        <v>13</v>
      </c>
      <c r="D1262" s="5">
        <v>8</v>
      </c>
      <c r="E1262" s="7">
        <v>0.61529999999999996</v>
      </c>
      <c r="F1262" s="5">
        <v>1</v>
      </c>
      <c r="G1262" t="s">
        <v>125</v>
      </c>
      <c r="H1262" s="27">
        <v>2024</v>
      </c>
      <c r="I1262" t="str">
        <f>VLOOKUP(A1262,'Store Data'!$E:$F,2,0)</f>
        <v>Toyota</v>
      </c>
      <c r="J1262" t="str">
        <f>VLOOKUP(A1262,'Store Data'!$A:$B,2,0)</f>
        <v>Arizona</v>
      </c>
    </row>
    <row r="1263" spans="1:10" ht="21" x14ac:dyDescent="0.2">
      <c r="A1263" s="3" t="s">
        <v>77</v>
      </c>
      <c r="B1263" s="3" t="s">
        <v>143</v>
      </c>
      <c r="C1263" s="5">
        <v>28</v>
      </c>
      <c r="D1263" s="5">
        <v>21</v>
      </c>
      <c r="E1263" s="7">
        <v>0.75</v>
      </c>
      <c r="F1263" s="5">
        <v>3</v>
      </c>
      <c r="G1263" t="s">
        <v>125</v>
      </c>
      <c r="H1263" s="27">
        <v>2024</v>
      </c>
      <c r="I1263" t="str">
        <f>VLOOKUP(A1263,'Store Data'!$E:$F,2,0)</f>
        <v>Toyota</v>
      </c>
      <c r="J1263" t="str">
        <f>VLOOKUP(A1263,'Store Data'!$A:$B,2,0)</f>
        <v>Arizona</v>
      </c>
    </row>
    <row r="1264" spans="1:10" ht="21" x14ac:dyDescent="0.2">
      <c r="A1264" s="3" t="s">
        <v>79</v>
      </c>
      <c r="B1264" s="3" t="s">
        <v>144</v>
      </c>
      <c r="C1264" s="5">
        <v>11</v>
      </c>
      <c r="D1264" s="5">
        <v>6</v>
      </c>
      <c r="E1264" s="7">
        <v>0.5454</v>
      </c>
      <c r="F1264" s="5">
        <v>0</v>
      </c>
      <c r="G1264" t="s">
        <v>125</v>
      </c>
      <c r="H1264" s="27">
        <v>2024</v>
      </c>
      <c r="I1264" t="str">
        <f>VLOOKUP(A1264,'Store Data'!$E:$F,2,0)</f>
        <v>Volkswagen</v>
      </c>
      <c r="J1264" t="str">
        <f>VLOOKUP(A1264,'Store Data'!$A:$B,2,0)</f>
        <v>Arizona</v>
      </c>
    </row>
    <row r="1265" spans="1:10" ht="21" x14ac:dyDescent="0.2">
      <c r="A1265" s="3" t="s">
        <v>79</v>
      </c>
      <c r="B1265" s="3" t="s">
        <v>145</v>
      </c>
      <c r="C1265" s="5">
        <v>7</v>
      </c>
      <c r="D1265" s="5">
        <v>2</v>
      </c>
      <c r="E1265" s="7">
        <v>0.28570000000000001</v>
      </c>
      <c r="F1265" s="5">
        <v>0</v>
      </c>
      <c r="G1265" t="s">
        <v>125</v>
      </c>
      <c r="H1265" s="27">
        <v>2024</v>
      </c>
      <c r="I1265" t="str">
        <f>VLOOKUP(A1265,'Store Data'!$E:$F,2,0)</f>
        <v>Volkswagen</v>
      </c>
      <c r="J1265" t="str">
        <f>VLOOKUP(A1265,'Store Data'!$A:$B,2,0)</f>
        <v>Arizona</v>
      </c>
    </row>
    <row r="1266" spans="1:10" ht="21" x14ac:dyDescent="0.2">
      <c r="A1266" s="3" t="s">
        <v>79</v>
      </c>
      <c r="B1266" s="3" t="s">
        <v>143</v>
      </c>
      <c r="C1266" s="5">
        <v>13</v>
      </c>
      <c r="D1266" s="5">
        <v>13</v>
      </c>
      <c r="E1266" s="7">
        <v>1</v>
      </c>
      <c r="F1266" s="5">
        <v>2</v>
      </c>
      <c r="G1266" t="s">
        <v>125</v>
      </c>
      <c r="H1266" s="27">
        <v>2024</v>
      </c>
      <c r="I1266" t="str">
        <f>VLOOKUP(A1266,'Store Data'!$E:$F,2,0)</f>
        <v>Volkswagen</v>
      </c>
      <c r="J1266" t="str">
        <f>VLOOKUP(A1266,'Store Data'!$A:$B,2,0)</f>
        <v>Arizona</v>
      </c>
    </row>
    <row r="1267" spans="1:10" ht="21" x14ac:dyDescent="0.2">
      <c r="A1267" s="3" t="s">
        <v>81</v>
      </c>
      <c r="B1267" s="3" t="s">
        <v>144</v>
      </c>
      <c r="C1267" s="5">
        <v>17</v>
      </c>
      <c r="D1267" s="5">
        <v>14</v>
      </c>
      <c r="E1267" s="7">
        <v>0.82350000000000001</v>
      </c>
      <c r="F1267" s="5">
        <v>2</v>
      </c>
      <c r="G1267" t="s">
        <v>125</v>
      </c>
      <c r="H1267" s="27">
        <v>2024</v>
      </c>
      <c r="I1267" t="str">
        <f>VLOOKUP(A1267,'Store Data'!$E:$F,2,0)</f>
        <v>Volkswagen</v>
      </c>
      <c r="J1267" t="str">
        <f>VLOOKUP(A1267,'Store Data'!$A:$B,2,0)</f>
        <v>Orange County</v>
      </c>
    </row>
    <row r="1268" spans="1:10" ht="21" x14ac:dyDescent="0.2">
      <c r="A1268" s="3" t="s">
        <v>81</v>
      </c>
      <c r="B1268" s="3" t="s">
        <v>145</v>
      </c>
      <c r="C1268" s="5">
        <v>5</v>
      </c>
      <c r="D1268" s="5">
        <v>5</v>
      </c>
      <c r="E1268" s="7">
        <v>1</v>
      </c>
      <c r="F1268" s="5">
        <v>0</v>
      </c>
      <c r="G1268" t="s">
        <v>125</v>
      </c>
      <c r="H1268" s="27">
        <v>2024</v>
      </c>
      <c r="I1268" t="str">
        <f>VLOOKUP(A1268,'Store Data'!$E:$F,2,0)</f>
        <v>Volkswagen</v>
      </c>
      <c r="J1268" t="str">
        <f>VLOOKUP(A1268,'Store Data'!$A:$B,2,0)</f>
        <v>Orange County</v>
      </c>
    </row>
    <row r="1269" spans="1:10" ht="21" x14ac:dyDescent="0.2">
      <c r="A1269" s="3" t="s">
        <v>81</v>
      </c>
      <c r="B1269" s="3" t="s">
        <v>143</v>
      </c>
      <c r="C1269" s="5">
        <v>18</v>
      </c>
      <c r="D1269" s="5">
        <v>16</v>
      </c>
      <c r="E1269" s="7">
        <v>0.88880000000000003</v>
      </c>
      <c r="F1269" s="5">
        <v>1</v>
      </c>
      <c r="G1269" t="s">
        <v>125</v>
      </c>
      <c r="H1269" s="27">
        <v>2024</v>
      </c>
      <c r="I1269" t="str">
        <f>VLOOKUP(A1269,'Store Data'!$E:$F,2,0)</f>
        <v>Volkswagen</v>
      </c>
      <c r="J1269" t="str">
        <f>VLOOKUP(A1269,'Store Data'!$A:$B,2,0)</f>
        <v>Orange County</v>
      </c>
    </row>
    <row r="1270" spans="1:10" ht="21" x14ac:dyDescent="0.2">
      <c r="A1270" s="3" t="s">
        <v>11</v>
      </c>
      <c r="B1270" s="3" t="s">
        <v>144</v>
      </c>
      <c r="C1270" s="5">
        <v>11</v>
      </c>
      <c r="D1270" s="5">
        <v>7</v>
      </c>
      <c r="E1270" s="7">
        <v>0.63629999999999998</v>
      </c>
      <c r="F1270" s="5">
        <v>1</v>
      </c>
      <c r="G1270" t="s">
        <v>126</v>
      </c>
      <c r="H1270" s="27">
        <v>2024</v>
      </c>
      <c r="I1270" t="str">
        <f>VLOOKUP(A1270,'Store Data'!$E:$F,2,0)</f>
        <v>Acura</v>
      </c>
      <c r="J1270" t="str">
        <f>VLOOKUP(A1270,'Store Data'!$A:$B,2,0)</f>
        <v>Arizona</v>
      </c>
    </row>
    <row r="1271" spans="1:10" ht="21" x14ac:dyDescent="0.2">
      <c r="A1271" s="3" t="s">
        <v>11</v>
      </c>
      <c r="B1271" s="3" t="s">
        <v>145</v>
      </c>
      <c r="C1271" s="5">
        <v>17</v>
      </c>
      <c r="D1271" s="5">
        <v>16</v>
      </c>
      <c r="E1271" s="7">
        <v>0.94110000000000005</v>
      </c>
      <c r="F1271" s="5">
        <v>1</v>
      </c>
      <c r="G1271" t="s">
        <v>126</v>
      </c>
      <c r="H1271" s="27">
        <v>2024</v>
      </c>
      <c r="I1271" t="str">
        <f>VLOOKUP(A1271,'Store Data'!$E:$F,2,0)</f>
        <v>Acura</v>
      </c>
      <c r="J1271" t="str">
        <f>VLOOKUP(A1271,'Store Data'!$A:$B,2,0)</f>
        <v>Arizona</v>
      </c>
    </row>
    <row r="1272" spans="1:10" ht="21" x14ac:dyDescent="0.2">
      <c r="A1272" s="3" t="s">
        <v>11</v>
      </c>
      <c r="B1272" s="3" t="s">
        <v>143</v>
      </c>
      <c r="C1272" s="5">
        <v>33</v>
      </c>
      <c r="D1272" s="5">
        <v>31</v>
      </c>
      <c r="E1272" s="7">
        <v>0.93930000000000002</v>
      </c>
      <c r="F1272" s="5">
        <v>3</v>
      </c>
      <c r="G1272" t="s">
        <v>126</v>
      </c>
      <c r="H1272" s="27">
        <v>2024</v>
      </c>
      <c r="I1272" t="str">
        <f>VLOOKUP(A1272,'Store Data'!$E:$F,2,0)</f>
        <v>Acura</v>
      </c>
      <c r="J1272" t="str">
        <f>VLOOKUP(A1272,'Store Data'!$A:$B,2,0)</f>
        <v>Arizona</v>
      </c>
    </row>
    <row r="1273" spans="1:10" ht="21" x14ac:dyDescent="0.2">
      <c r="A1273" s="3" t="s">
        <v>16</v>
      </c>
      <c r="B1273" s="3" t="s">
        <v>144</v>
      </c>
      <c r="C1273" s="5">
        <v>9</v>
      </c>
      <c r="D1273" s="5">
        <v>6</v>
      </c>
      <c r="E1273" s="7">
        <v>0.66659999999999997</v>
      </c>
      <c r="F1273" s="5">
        <v>0</v>
      </c>
      <c r="G1273" t="s">
        <v>126</v>
      </c>
      <c r="H1273" s="27">
        <v>2024</v>
      </c>
      <c r="I1273" t="str">
        <f>VLOOKUP(A1273,'Store Data'!$E:$F,2,0)</f>
        <v>Acura</v>
      </c>
      <c r="J1273" t="str">
        <f>VLOOKUP(A1273,'Store Data'!$A:$B,2,0)</f>
        <v>Southern CA</v>
      </c>
    </row>
    <row r="1274" spans="1:10" ht="21" x14ac:dyDescent="0.2">
      <c r="A1274" s="3" t="s">
        <v>16</v>
      </c>
      <c r="B1274" s="3" t="s">
        <v>145</v>
      </c>
      <c r="C1274" s="5">
        <v>5</v>
      </c>
      <c r="D1274" s="5">
        <v>5</v>
      </c>
      <c r="E1274" s="7">
        <v>1</v>
      </c>
      <c r="F1274" s="5">
        <v>0</v>
      </c>
      <c r="G1274" t="s">
        <v>126</v>
      </c>
      <c r="H1274" s="27">
        <v>2024</v>
      </c>
      <c r="I1274" t="str">
        <f>VLOOKUP(A1274,'Store Data'!$E:$F,2,0)</f>
        <v>Acura</v>
      </c>
      <c r="J1274" t="str">
        <f>VLOOKUP(A1274,'Store Data'!$A:$B,2,0)</f>
        <v>Southern CA</v>
      </c>
    </row>
    <row r="1275" spans="1:10" ht="21" x14ac:dyDescent="0.2">
      <c r="A1275" s="3" t="s">
        <v>16</v>
      </c>
      <c r="B1275" s="3" t="s">
        <v>143</v>
      </c>
      <c r="C1275" s="5">
        <v>10</v>
      </c>
      <c r="D1275" s="5">
        <v>10</v>
      </c>
      <c r="E1275" s="7">
        <v>1</v>
      </c>
      <c r="F1275" s="5">
        <v>1</v>
      </c>
      <c r="G1275" t="s">
        <v>126</v>
      </c>
      <c r="H1275" s="27">
        <v>2024</v>
      </c>
      <c r="I1275" t="str">
        <f>VLOOKUP(A1275,'Store Data'!$E:$F,2,0)</f>
        <v>Acura</v>
      </c>
      <c r="J1275" t="str">
        <f>VLOOKUP(A1275,'Store Data'!$A:$B,2,0)</f>
        <v>Southern CA</v>
      </c>
    </row>
    <row r="1276" spans="1:10" ht="21" x14ac:dyDescent="0.2">
      <c r="A1276" s="3" t="s">
        <v>17</v>
      </c>
      <c r="B1276" s="3" t="s">
        <v>144</v>
      </c>
      <c r="C1276" s="5">
        <v>12</v>
      </c>
      <c r="D1276" s="5">
        <v>6</v>
      </c>
      <c r="E1276" s="7">
        <v>0.5</v>
      </c>
      <c r="F1276" s="5">
        <v>1</v>
      </c>
      <c r="G1276" t="s">
        <v>126</v>
      </c>
      <c r="H1276" s="27">
        <v>2024</v>
      </c>
      <c r="I1276" t="str">
        <f>VLOOKUP(A1276,'Store Data'!$E:$F,2,0)</f>
        <v>Audi</v>
      </c>
      <c r="J1276" t="str">
        <f>VLOOKUP(A1276,'Store Data'!$A:$B,2,0)</f>
        <v>Arizona</v>
      </c>
    </row>
    <row r="1277" spans="1:10" ht="21" x14ac:dyDescent="0.2">
      <c r="A1277" s="3" t="s">
        <v>17</v>
      </c>
      <c r="B1277" s="3" t="s">
        <v>145</v>
      </c>
      <c r="C1277" s="5">
        <v>8</v>
      </c>
      <c r="D1277" s="5">
        <v>4</v>
      </c>
      <c r="E1277" s="7">
        <v>0.5</v>
      </c>
      <c r="F1277" s="5">
        <v>0</v>
      </c>
      <c r="G1277" t="s">
        <v>126</v>
      </c>
      <c r="H1277" s="27">
        <v>2024</v>
      </c>
      <c r="I1277" t="str">
        <f>VLOOKUP(A1277,'Store Data'!$E:$F,2,0)</f>
        <v>Audi</v>
      </c>
      <c r="J1277" t="str">
        <f>VLOOKUP(A1277,'Store Data'!$A:$B,2,0)</f>
        <v>Arizona</v>
      </c>
    </row>
    <row r="1278" spans="1:10" ht="21" x14ac:dyDescent="0.2">
      <c r="A1278" s="3" t="s">
        <v>17</v>
      </c>
      <c r="B1278" s="3" t="s">
        <v>143</v>
      </c>
      <c r="C1278" s="5">
        <v>7</v>
      </c>
      <c r="D1278" s="5">
        <v>6</v>
      </c>
      <c r="E1278" s="7">
        <v>0.85709999999999997</v>
      </c>
      <c r="F1278" s="5">
        <v>1</v>
      </c>
      <c r="G1278" t="s">
        <v>126</v>
      </c>
      <c r="H1278" s="27">
        <v>2024</v>
      </c>
      <c r="I1278" t="str">
        <f>VLOOKUP(A1278,'Store Data'!$E:$F,2,0)</f>
        <v>Audi</v>
      </c>
      <c r="J1278" t="str">
        <f>VLOOKUP(A1278,'Store Data'!$A:$B,2,0)</f>
        <v>Arizona</v>
      </c>
    </row>
    <row r="1279" spans="1:10" ht="21" x14ac:dyDescent="0.2">
      <c r="A1279" s="3" t="s">
        <v>18</v>
      </c>
      <c r="B1279" s="3" t="s">
        <v>144</v>
      </c>
      <c r="C1279" s="5">
        <v>7</v>
      </c>
      <c r="D1279" s="5">
        <v>6</v>
      </c>
      <c r="E1279" s="7">
        <v>0.85709999999999997</v>
      </c>
      <c r="F1279" s="5">
        <v>0</v>
      </c>
      <c r="G1279" t="s">
        <v>126</v>
      </c>
      <c r="H1279" s="27">
        <v>2024</v>
      </c>
      <c r="I1279" t="str">
        <f>VLOOKUP(A1279,'Store Data'!$E:$F,2,0)</f>
        <v>Audi</v>
      </c>
      <c r="J1279" t="str">
        <f>VLOOKUP(A1279,'Store Data'!$A:$B,2,0)</f>
        <v>Southern CA</v>
      </c>
    </row>
    <row r="1280" spans="1:10" ht="21" x14ac:dyDescent="0.2">
      <c r="A1280" s="3" t="s">
        <v>18</v>
      </c>
      <c r="B1280" s="3" t="s">
        <v>145</v>
      </c>
      <c r="C1280" s="5">
        <v>4</v>
      </c>
      <c r="D1280" s="5">
        <v>4</v>
      </c>
      <c r="E1280" s="7">
        <v>1</v>
      </c>
      <c r="F1280" s="5">
        <v>0</v>
      </c>
      <c r="G1280" t="s">
        <v>126</v>
      </c>
      <c r="H1280" s="27">
        <v>2024</v>
      </c>
      <c r="I1280" t="str">
        <f>VLOOKUP(A1280,'Store Data'!$E:$F,2,0)</f>
        <v>Audi</v>
      </c>
      <c r="J1280" t="str">
        <f>VLOOKUP(A1280,'Store Data'!$A:$B,2,0)</f>
        <v>Southern CA</v>
      </c>
    </row>
    <row r="1281" spans="1:10" ht="21" x14ac:dyDescent="0.2">
      <c r="A1281" s="3" t="s">
        <v>18</v>
      </c>
      <c r="B1281" s="3" t="s">
        <v>143</v>
      </c>
      <c r="C1281" s="5">
        <v>12</v>
      </c>
      <c r="D1281" s="5">
        <v>12</v>
      </c>
      <c r="E1281" s="7">
        <v>1</v>
      </c>
      <c r="F1281" s="5">
        <v>3</v>
      </c>
      <c r="G1281" t="s">
        <v>126</v>
      </c>
      <c r="H1281" s="27">
        <v>2024</v>
      </c>
      <c r="I1281" t="str">
        <f>VLOOKUP(A1281,'Store Data'!$E:$F,2,0)</f>
        <v>Audi</v>
      </c>
      <c r="J1281" t="str">
        <f>VLOOKUP(A1281,'Store Data'!$A:$B,2,0)</f>
        <v>Southern CA</v>
      </c>
    </row>
    <row r="1282" spans="1:10" ht="21" x14ac:dyDescent="0.2">
      <c r="A1282" s="3" t="s">
        <v>19</v>
      </c>
      <c r="B1282" s="3" t="s">
        <v>144</v>
      </c>
      <c r="C1282" s="5">
        <v>8</v>
      </c>
      <c r="D1282" s="5">
        <v>5</v>
      </c>
      <c r="E1282" s="7">
        <v>0.625</v>
      </c>
      <c r="F1282" s="5">
        <v>0</v>
      </c>
      <c r="G1282" t="s">
        <v>126</v>
      </c>
      <c r="H1282" s="27">
        <v>2024</v>
      </c>
      <c r="I1282" t="str">
        <f>VLOOKUP(A1282,'Store Data'!$E:$F,2,0)</f>
        <v>Audi</v>
      </c>
      <c r="J1282" t="str">
        <f>VLOOKUP(A1282,'Store Data'!$A:$B,2,0)</f>
        <v>Orange County</v>
      </c>
    </row>
    <row r="1283" spans="1:10" ht="21" x14ac:dyDescent="0.2">
      <c r="A1283" s="3" t="s">
        <v>19</v>
      </c>
      <c r="B1283" s="3" t="s">
        <v>145</v>
      </c>
      <c r="C1283" s="5">
        <v>2</v>
      </c>
      <c r="D1283" s="5">
        <v>1</v>
      </c>
      <c r="E1283" s="7">
        <v>0.5</v>
      </c>
      <c r="F1283" s="5">
        <v>0</v>
      </c>
      <c r="G1283" t="s">
        <v>126</v>
      </c>
      <c r="H1283" s="27">
        <v>2024</v>
      </c>
      <c r="I1283" t="str">
        <f>VLOOKUP(A1283,'Store Data'!$E:$F,2,0)</f>
        <v>Audi</v>
      </c>
      <c r="J1283" t="str">
        <f>VLOOKUP(A1283,'Store Data'!$A:$B,2,0)</f>
        <v>Orange County</v>
      </c>
    </row>
    <row r="1284" spans="1:10" ht="21" x14ac:dyDescent="0.2">
      <c r="A1284" s="3" t="s">
        <v>19</v>
      </c>
      <c r="B1284" s="3" t="s">
        <v>143</v>
      </c>
      <c r="C1284" s="5">
        <v>14</v>
      </c>
      <c r="D1284" s="5">
        <v>13</v>
      </c>
      <c r="E1284" s="7">
        <v>0.92849999999999999</v>
      </c>
      <c r="F1284" s="5">
        <v>0</v>
      </c>
      <c r="G1284" t="s">
        <v>126</v>
      </c>
      <c r="H1284" s="27">
        <v>2024</v>
      </c>
      <c r="I1284" t="str">
        <f>VLOOKUP(A1284,'Store Data'!$E:$F,2,0)</f>
        <v>Audi</v>
      </c>
      <c r="J1284" t="str">
        <f>VLOOKUP(A1284,'Store Data'!$A:$B,2,0)</f>
        <v>Orange County</v>
      </c>
    </row>
    <row r="1285" spans="1:10" ht="21" x14ac:dyDescent="0.2">
      <c r="A1285" s="3" t="s">
        <v>20</v>
      </c>
      <c r="B1285" s="3" t="s">
        <v>144</v>
      </c>
      <c r="C1285" s="5">
        <v>7</v>
      </c>
      <c r="D1285" s="5">
        <v>3</v>
      </c>
      <c r="E1285" s="7">
        <v>0.42849999999999999</v>
      </c>
      <c r="F1285" s="5">
        <v>0</v>
      </c>
      <c r="G1285" t="s">
        <v>126</v>
      </c>
      <c r="H1285" s="27">
        <v>2024</v>
      </c>
      <c r="I1285" t="str">
        <f>VLOOKUP(A1285,'Store Data'!$E:$F,2,0)</f>
        <v>Audi</v>
      </c>
      <c r="J1285" t="str">
        <f>VLOOKUP(A1285,'Store Data'!$A:$B,2,0)</f>
        <v>Arizona</v>
      </c>
    </row>
    <row r="1286" spans="1:10" ht="21" x14ac:dyDescent="0.2">
      <c r="A1286" s="3" t="s">
        <v>20</v>
      </c>
      <c r="B1286" s="3" t="s">
        <v>145</v>
      </c>
      <c r="C1286" s="5">
        <v>16</v>
      </c>
      <c r="D1286" s="5">
        <v>12</v>
      </c>
      <c r="E1286" s="7">
        <v>0.75</v>
      </c>
      <c r="F1286" s="5">
        <v>7</v>
      </c>
      <c r="G1286" t="s">
        <v>126</v>
      </c>
      <c r="H1286" s="27">
        <v>2024</v>
      </c>
      <c r="I1286" t="str">
        <f>VLOOKUP(A1286,'Store Data'!$E:$F,2,0)</f>
        <v>Audi</v>
      </c>
      <c r="J1286" t="str">
        <f>VLOOKUP(A1286,'Store Data'!$A:$B,2,0)</f>
        <v>Arizona</v>
      </c>
    </row>
    <row r="1287" spans="1:10" ht="21" x14ac:dyDescent="0.2">
      <c r="A1287" s="3" t="s">
        <v>20</v>
      </c>
      <c r="B1287" s="3" t="s">
        <v>143</v>
      </c>
      <c r="C1287" s="5">
        <v>34</v>
      </c>
      <c r="D1287" s="5">
        <v>29</v>
      </c>
      <c r="E1287" s="7">
        <v>0.85289999999999999</v>
      </c>
      <c r="F1287" s="5">
        <v>3</v>
      </c>
      <c r="G1287" t="s">
        <v>126</v>
      </c>
      <c r="H1287" s="27">
        <v>2024</v>
      </c>
      <c r="I1287" t="str">
        <f>VLOOKUP(A1287,'Store Data'!$E:$F,2,0)</f>
        <v>Audi</v>
      </c>
      <c r="J1287" t="str">
        <f>VLOOKUP(A1287,'Store Data'!$A:$B,2,0)</f>
        <v>Arizona</v>
      </c>
    </row>
    <row r="1288" spans="1:10" ht="21" x14ac:dyDescent="0.2">
      <c r="A1288" s="3" t="s">
        <v>21</v>
      </c>
      <c r="B1288" s="3" t="s">
        <v>144</v>
      </c>
      <c r="C1288" s="5">
        <v>16</v>
      </c>
      <c r="D1288" s="5">
        <v>14</v>
      </c>
      <c r="E1288" s="7">
        <v>0.875</v>
      </c>
      <c r="F1288" s="5">
        <v>0</v>
      </c>
      <c r="G1288" t="s">
        <v>126</v>
      </c>
      <c r="H1288" s="27">
        <v>2024</v>
      </c>
      <c r="I1288" t="str">
        <f>VLOOKUP(A1288,'Store Data'!$E:$F,2,0)</f>
        <v>Audi</v>
      </c>
      <c r="J1288" t="str">
        <f>VLOOKUP(A1288,'Store Data'!$A:$B,2,0)</f>
        <v>Orange County</v>
      </c>
    </row>
    <row r="1289" spans="1:10" ht="21" x14ac:dyDescent="0.2">
      <c r="A1289" s="3" t="s">
        <v>21</v>
      </c>
      <c r="B1289" s="3" t="s">
        <v>145</v>
      </c>
      <c r="C1289" s="5">
        <v>7</v>
      </c>
      <c r="D1289" s="5">
        <v>4</v>
      </c>
      <c r="E1289" s="7">
        <v>0.57140000000000002</v>
      </c>
      <c r="F1289" s="5">
        <v>0</v>
      </c>
      <c r="G1289" t="s">
        <v>126</v>
      </c>
      <c r="H1289" s="27">
        <v>2024</v>
      </c>
      <c r="I1289" t="str">
        <f>VLOOKUP(A1289,'Store Data'!$E:$F,2,0)</f>
        <v>Audi</v>
      </c>
      <c r="J1289" t="str">
        <f>VLOOKUP(A1289,'Store Data'!$A:$B,2,0)</f>
        <v>Orange County</v>
      </c>
    </row>
    <row r="1290" spans="1:10" ht="21" x14ac:dyDescent="0.2">
      <c r="A1290" s="3" t="s">
        <v>21</v>
      </c>
      <c r="B1290" s="3" t="s">
        <v>143</v>
      </c>
      <c r="C1290" s="5">
        <v>21</v>
      </c>
      <c r="D1290" s="5">
        <v>20</v>
      </c>
      <c r="E1290" s="7">
        <v>0.95230000000000004</v>
      </c>
      <c r="F1290" s="5">
        <v>3</v>
      </c>
      <c r="G1290" t="s">
        <v>126</v>
      </c>
      <c r="H1290" s="27">
        <v>2024</v>
      </c>
      <c r="I1290" t="str">
        <f>VLOOKUP(A1290,'Store Data'!$E:$F,2,0)</f>
        <v>Audi</v>
      </c>
      <c r="J1290" t="str">
        <f>VLOOKUP(A1290,'Store Data'!$A:$B,2,0)</f>
        <v>Orange County</v>
      </c>
    </row>
    <row r="1291" spans="1:10" ht="21" x14ac:dyDescent="0.2">
      <c r="A1291" s="3" t="s">
        <v>110</v>
      </c>
      <c r="B1291" s="3" t="s">
        <v>144</v>
      </c>
      <c r="C1291" s="5">
        <v>27</v>
      </c>
      <c r="D1291" s="5">
        <v>23</v>
      </c>
      <c r="E1291" s="7">
        <v>0.8518</v>
      </c>
      <c r="F1291" s="5">
        <v>9</v>
      </c>
      <c r="G1291" t="s">
        <v>126</v>
      </c>
      <c r="H1291" s="27">
        <v>2024</v>
      </c>
      <c r="I1291" t="str">
        <f>VLOOKUP(A1291,'Store Data'!$E:$F,2,0)</f>
        <v>Audi</v>
      </c>
      <c r="J1291" t="str">
        <f>VLOOKUP(A1291,'Store Data'!$A:$B,2,0)</f>
        <v>Northern CA</v>
      </c>
    </row>
    <row r="1292" spans="1:10" ht="21" x14ac:dyDescent="0.2">
      <c r="A1292" s="3" t="s">
        <v>110</v>
      </c>
      <c r="B1292" s="3" t="s">
        <v>145</v>
      </c>
      <c r="C1292" s="5">
        <v>18</v>
      </c>
      <c r="D1292" s="5">
        <v>16</v>
      </c>
      <c r="E1292" s="7">
        <v>0.88880000000000003</v>
      </c>
      <c r="F1292" s="5">
        <v>0</v>
      </c>
      <c r="G1292" t="s">
        <v>126</v>
      </c>
      <c r="H1292" s="27">
        <v>2024</v>
      </c>
      <c r="I1292" t="str">
        <f>VLOOKUP(A1292,'Store Data'!$E:$F,2,0)</f>
        <v>Audi</v>
      </c>
      <c r="J1292" t="str">
        <f>VLOOKUP(A1292,'Store Data'!$A:$B,2,0)</f>
        <v>Northern CA</v>
      </c>
    </row>
    <row r="1293" spans="1:10" ht="21" x14ac:dyDescent="0.2">
      <c r="A1293" s="3" t="s">
        <v>110</v>
      </c>
      <c r="B1293" s="3" t="s">
        <v>143</v>
      </c>
      <c r="C1293" s="5">
        <v>66</v>
      </c>
      <c r="D1293" s="5">
        <v>60</v>
      </c>
      <c r="E1293" s="7">
        <v>0.90900000000000003</v>
      </c>
      <c r="F1293" s="5">
        <v>4</v>
      </c>
      <c r="G1293" t="s">
        <v>126</v>
      </c>
      <c r="H1293" s="27">
        <v>2024</v>
      </c>
      <c r="I1293" t="str">
        <f>VLOOKUP(A1293,'Store Data'!$E:$F,2,0)</f>
        <v>Audi</v>
      </c>
      <c r="J1293" t="str">
        <f>VLOOKUP(A1293,'Store Data'!$A:$B,2,0)</f>
        <v>Northern CA</v>
      </c>
    </row>
    <row r="1294" spans="1:10" ht="21" x14ac:dyDescent="0.2">
      <c r="A1294" s="3" t="s">
        <v>22</v>
      </c>
      <c r="B1294" s="3" t="s">
        <v>144</v>
      </c>
      <c r="C1294" s="5">
        <v>52</v>
      </c>
      <c r="D1294" s="5">
        <v>39</v>
      </c>
      <c r="E1294" s="7">
        <v>0.75</v>
      </c>
      <c r="F1294" s="5">
        <v>4</v>
      </c>
      <c r="G1294" t="s">
        <v>126</v>
      </c>
      <c r="H1294" s="27">
        <v>2024</v>
      </c>
      <c r="I1294" t="str">
        <f>VLOOKUP(A1294,'Store Data'!$E:$F,2,0)</f>
        <v>BMW</v>
      </c>
      <c r="J1294" t="str">
        <f>VLOOKUP(A1294,'Store Data'!$A:$B,2,0)</f>
        <v>Arizona</v>
      </c>
    </row>
    <row r="1295" spans="1:10" ht="21" x14ac:dyDescent="0.2">
      <c r="A1295" s="3" t="s">
        <v>22</v>
      </c>
      <c r="B1295" s="3" t="s">
        <v>145</v>
      </c>
      <c r="C1295" s="5">
        <v>65</v>
      </c>
      <c r="D1295" s="5">
        <v>40</v>
      </c>
      <c r="E1295" s="7">
        <v>0.61529999999999996</v>
      </c>
      <c r="F1295" s="5">
        <v>6</v>
      </c>
      <c r="G1295" t="s">
        <v>126</v>
      </c>
      <c r="H1295" s="27">
        <v>2024</v>
      </c>
      <c r="I1295" t="str">
        <f>VLOOKUP(A1295,'Store Data'!$E:$F,2,0)</f>
        <v>BMW</v>
      </c>
      <c r="J1295" t="str">
        <f>VLOOKUP(A1295,'Store Data'!$A:$B,2,0)</f>
        <v>Arizona</v>
      </c>
    </row>
    <row r="1296" spans="1:10" ht="21" x14ac:dyDescent="0.2">
      <c r="A1296" s="3" t="s">
        <v>22</v>
      </c>
      <c r="B1296" s="3" t="s">
        <v>143</v>
      </c>
      <c r="C1296" s="5">
        <v>84</v>
      </c>
      <c r="D1296" s="5">
        <v>67</v>
      </c>
      <c r="E1296" s="7">
        <v>0.79759999999999998</v>
      </c>
      <c r="F1296" s="5">
        <v>10</v>
      </c>
      <c r="G1296" t="s">
        <v>126</v>
      </c>
      <c r="H1296" s="27">
        <v>2024</v>
      </c>
      <c r="I1296" t="str">
        <f>VLOOKUP(A1296,'Store Data'!$E:$F,2,0)</f>
        <v>BMW</v>
      </c>
      <c r="J1296" t="str">
        <f>VLOOKUP(A1296,'Store Data'!$A:$B,2,0)</f>
        <v>Arizona</v>
      </c>
    </row>
    <row r="1297" spans="1:10" ht="21" x14ac:dyDescent="0.2">
      <c r="A1297" s="3" t="s">
        <v>23</v>
      </c>
      <c r="B1297" s="3" t="s">
        <v>144</v>
      </c>
      <c r="C1297" s="5">
        <v>33</v>
      </c>
      <c r="D1297" s="5">
        <v>28</v>
      </c>
      <c r="E1297" s="7">
        <v>0.84840000000000004</v>
      </c>
      <c r="F1297" s="5">
        <v>0</v>
      </c>
      <c r="G1297" t="s">
        <v>126</v>
      </c>
      <c r="H1297" s="27">
        <v>2024</v>
      </c>
      <c r="I1297" t="str">
        <f>VLOOKUP(A1297,'Store Data'!$E:$F,2,0)</f>
        <v>BMW</v>
      </c>
      <c r="J1297" t="str">
        <f>VLOOKUP(A1297,'Store Data'!$A:$B,2,0)</f>
        <v>Texas</v>
      </c>
    </row>
    <row r="1298" spans="1:10" ht="21" x14ac:dyDescent="0.2">
      <c r="A1298" s="3" t="s">
        <v>23</v>
      </c>
      <c r="B1298" s="3" t="s">
        <v>145</v>
      </c>
      <c r="C1298" s="5">
        <v>66</v>
      </c>
      <c r="D1298" s="5">
        <v>53</v>
      </c>
      <c r="E1298" s="7">
        <v>0.80300000000000005</v>
      </c>
      <c r="F1298" s="5">
        <v>0</v>
      </c>
      <c r="G1298" t="s">
        <v>126</v>
      </c>
      <c r="H1298" s="27">
        <v>2024</v>
      </c>
      <c r="I1298" t="str">
        <f>VLOOKUP(A1298,'Store Data'!$E:$F,2,0)</f>
        <v>BMW</v>
      </c>
      <c r="J1298" t="str">
        <f>VLOOKUP(A1298,'Store Data'!$A:$B,2,0)</f>
        <v>Texas</v>
      </c>
    </row>
    <row r="1299" spans="1:10" ht="21" x14ac:dyDescent="0.2">
      <c r="A1299" s="3" t="s">
        <v>23</v>
      </c>
      <c r="B1299" s="3" t="s">
        <v>143</v>
      </c>
      <c r="C1299" s="5">
        <v>29</v>
      </c>
      <c r="D1299" s="5">
        <v>28</v>
      </c>
      <c r="E1299" s="7">
        <v>0.96550000000000002</v>
      </c>
      <c r="F1299" s="5">
        <v>0</v>
      </c>
      <c r="G1299" t="s">
        <v>126</v>
      </c>
      <c r="H1299" s="27">
        <v>2024</v>
      </c>
      <c r="I1299" t="str">
        <f>VLOOKUP(A1299,'Store Data'!$E:$F,2,0)</f>
        <v>BMW</v>
      </c>
      <c r="J1299" t="str">
        <f>VLOOKUP(A1299,'Store Data'!$A:$B,2,0)</f>
        <v>Texas</v>
      </c>
    </row>
    <row r="1300" spans="1:10" ht="21" x14ac:dyDescent="0.2">
      <c r="A1300" s="3" t="s">
        <v>24</v>
      </c>
      <c r="B1300" s="3" t="s">
        <v>144</v>
      </c>
      <c r="C1300" s="5">
        <v>5</v>
      </c>
      <c r="D1300" s="5">
        <v>4</v>
      </c>
      <c r="E1300" s="7">
        <v>0.8</v>
      </c>
      <c r="F1300" s="5">
        <v>1</v>
      </c>
      <c r="G1300" t="s">
        <v>126</v>
      </c>
      <c r="H1300" s="27">
        <v>2024</v>
      </c>
      <c r="I1300" t="str">
        <f>VLOOKUP(A1300,'Store Data'!$E:$F,2,0)</f>
        <v>BMW</v>
      </c>
      <c r="J1300" t="str">
        <f>VLOOKUP(A1300,'Store Data'!$A:$B,2,0)</f>
        <v>Southern CA</v>
      </c>
    </row>
    <row r="1301" spans="1:10" ht="21" x14ac:dyDescent="0.2">
      <c r="A1301" s="3" t="s">
        <v>24</v>
      </c>
      <c r="B1301" s="3" t="s">
        <v>145</v>
      </c>
      <c r="C1301" s="5">
        <v>4</v>
      </c>
      <c r="D1301" s="5">
        <v>3</v>
      </c>
      <c r="E1301" s="7">
        <v>0.75</v>
      </c>
      <c r="F1301" s="5">
        <v>0</v>
      </c>
      <c r="G1301" t="s">
        <v>126</v>
      </c>
      <c r="H1301" s="27">
        <v>2024</v>
      </c>
      <c r="I1301" t="str">
        <f>VLOOKUP(A1301,'Store Data'!$E:$F,2,0)</f>
        <v>BMW</v>
      </c>
      <c r="J1301" t="str">
        <f>VLOOKUP(A1301,'Store Data'!$A:$B,2,0)</f>
        <v>Southern CA</v>
      </c>
    </row>
    <row r="1302" spans="1:10" ht="21" x14ac:dyDescent="0.2">
      <c r="A1302" s="3" t="s">
        <v>24</v>
      </c>
      <c r="B1302" s="3" t="s">
        <v>143</v>
      </c>
      <c r="C1302" s="5">
        <v>16</v>
      </c>
      <c r="D1302" s="5">
        <v>16</v>
      </c>
      <c r="E1302" s="7">
        <v>1</v>
      </c>
      <c r="F1302" s="5">
        <v>3</v>
      </c>
      <c r="G1302" t="s">
        <v>126</v>
      </c>
      <c r="H1302" s="27">
        <v>2024</v>
      </c>
      <c r="I1302" t="str">
        <f>VLOOKUP(A1302,'Store Data'!$E:$F,2,0)</f>
        <v>BMW</v>
      </c>
      <c r="J1302" t="str">
        <f>VLOOKUP(A1302,'Store Data'!$A:$B,2,0)</f>
        <v>Southern CA</v>
      </c>
    </row>
    <row r="1303" spans="1:10" ht="21" x14ac:dyDescent="0.2">
      <c r="A1303" s="3" t="s">
        <v>25</v>
      </c>
      <c r="B1303" s="3" t="s">
        <v>144</v>
      </c>
      <c r="C1303" s="5">
        <v>40</v>
      </c>
      <c r="D1303" s="5">
        <v>32</v>
      </c>
      <c r="E1303" s="7">
        <v>0.8</v>
      </c>
      <c r="F1303" s="5">
        <v>2</v>
      </c>
      <c r="G1303" t="s">
        <v>126</v>
      </c>
      <c r="H1303" s="27">
        <v>2024</v>
      </c>
      <c r="I1303" t="str">
        <f>VLOOKUP(A1303,'Store Data'!$E:$F,2,0)</f>
        <v>BMW</v>
      </c>
      <c r="J1303" t="str">
        <f>VLOOKUP(A1303,'Store Data'!$A:$B,2,0)</f>
        <v>Orange County</v>
      </c>
    </row>
    <row r="1304" spans="1:10" ht="21" x14ac:dyDescent="0.2">
      <c r="A1304" s="3" t="s">
        <v>25</v>
      </c>
      <c r="B1304" s="3" t="s">
        <v>145</v>
      </c>
      <c r="C1304" s="5">
        <v>35</v>
      </c>
      <c r="D1304" s="5">
        <v>27</v>
      </c>
      <c r="E1304" s="7">
        <v>0.77139999999999997</v>
      </c>
      <c r="F1304" s="5">
        <v>1</v>
      </c>
      <c r="G1304" t="s">
        <v>126</v>
      </c>
      <c r="H1304" s="27">
        <v>2024</v>
      </c>
      <c r="I1304" t="str">
        <f>VLOOKUP(A1304,'Store Data'!$E:$F,2,0)</f>
        <v>BMW</v>
      </c>
      <c r="J1304" t="str">
        <f>VLOOKUP(A1304,'Store Data'!$A:$B,2,0)</f>
        <v>Orange County</v>
      </c>
    </row>
    <row r="1305" spans="1:10" ht="21" x14ac:dyDescent="0.2">
      <c r="A1305" s="3" t="s">
        <v>25</v>
      </c>
      <c r="B1305" s="3" t="s">
        <v>143</v>
      </c>
      <c r="C1305" s="5">
        <v>40</v>
      </c>
      <c r="D1305" s="5">
        <v>36</v>
      </c>
      <c r="E1305" s="7">
        <v>0.9</v>
      </c>
      <c r="F1305" s="5">
        <v>4</v>
      </c>
      <c r="G1305" t="s">
        <v>126</v>
      </c>
      <c r="H1305" s="27">
        <v>2024</v>
      </c>
      <c r="I1305" t="str">
        <f>VLOOKUP(A1305,'Store Data'!$E:$F,2,0)</f>
        <v>BMW</v>
      </c>
      <c r="J1305" t="str">
        <f>VLOOKUP(A1305,'Store Data'!$A:$B,2,0)</f>
        <v>Orange County</v>
      </c>
    </row>
    <row r="1306" spans="1:10" ht="21" x14ac:dyDescent="0.2">
      <c r="A1306" s="3" t="s">
        <v>26</v>
      </c>
      <c r="B1306" s="3" t="s">
        <v>144</v>
      </c>
      <c r="C1306" s="5">
        <v>28</v>
      </c>
      <c r="D1306" s="5">
        <v>20</v>
      </c>
      <c r="E1306" s="7">
        <v>0.71419999999999995</v>
      </c>
      <c r="F1306" s="5">
        <v>2</v>
      </c>
      <c r="G1306" t="s">
        <v>126</v>
      </c>
      <c r="H1306" s="27">
        <v>2024</v>
      </c>
      <c r="I1306" t="str">
        <f>VLOOKUP(A1306,'Store Data'!$E:$F,2,0)</f>
        <v>BMW</v>
      </c>
      <c r="J1306" t="str">
        <f>VLOOKUP(A1306,'Store Data'!$A:$B,2,0)</f>
        <v>Southern CA</v>
      </c>
    </row>
    <row r="1307" spans="1:10" ht="21" x14ac:dyDescent="0.2">
      <c r="A1307" s="3" t="s">
        <v>26</v>
      </c>
      <c r="B1307" s="3" t="s">
        <v>145</v>
      </c>
      <c r="C1307" s="5">
        <v>27</v>
      </c>
      <c r="D1307" s="5">
        <v>24</v>
      </c>
      <c r="E1307" s="7">
        <v>0.88880000000000003</v>
      </c>
      <c r="F1307" s="5">
        <v>4</v>
      </c>
      <c r="G1307" t="s">
        <v>126</v>
      </c>
      <c r="H1307" s="27">
        <v>2024</v>
      </c>
      <c r="I1307" t="str">
        <f>VLOOKUP(A1307,'Store Data'!$E:$F,2,0)</f>
        <v>BMW</v>
      </c>
      <c r="J1307" t="str">
        <f>VLOOKUP(A1307,'Store Data'!$A:$B,2,0)</f>
        <v>Southern CA</v>
      </c>
    </row>
    <row r="1308" spans="1:10" ht="21" x14ac:dyDescent="0.2">
      <c r="A1308" s="3" t="s">
        <v>26</v>
      </c>
      <c r="B1308" s="3" t="s">
        <v>143</v>
      </c>
      <c r="C1308" s="5">
        <v>68</v>
      </c>
      <c r="D1308" s="5">
        <v>60</v>
      </c>
      <c r="E1308" s="7">
        <v>0.88229999999999997</v>
      </c>
      <c r="F1308" s="5">
        <v>16</v>
      </c>
      <c r="G1308" t="s">
        <v>126</v>
      </c>
      <c r="H1308" s="27">
        <v>2024</v>
      </c>
      <c r="I1308" t="str">
        <f>VLOOKUP(A1308,'Store Data'!$E:$F,2,0)</f>
        <v>BMW</v>
      </c>
      <c r="J1308" t="str">
        <f>VLOOKUP(A1308,'Store Data'!$A:$B,2,0)</f>
        <v>Southern CA</v>
      </c>
    </row>
    <row r="1309" spans="1:10" ht="21" x14ac:dyDescent="0.2">
      <c r="A1309" s="3" t="s">
        <v>123</v>
      </c>
      <c r="B1309" s="3" t="s">
        <v>144</v>
      </c>
      <c r="C1309" s="5">
        <v>4</v>
      </c>
      <c r="D1309" s="5">
        <v>1</v>
      </c>
      <c r="E1309" s="7">
        <v>0.25</v>
      </c>
      <c r="F1309" s="5">
        <v>1</v>
      </c>
      <c r="G1309" t="s">
        <v>126</v>
      </c>
      <c r="H1309" s="27">
        <v>2024</v>
      </c>
      <c r="I1309" t="str">
        <f>VLOOKUP(A1309,'Store Data'!$E:$F,2,0)</f>
        <v>Acura</v>
      </c>
      <c r="J1309" t="str">
        <f>VLOOKUP(A1309,'Store Data'!$A:$B,2,0)</f>
        <v>Northern CA</v>
      </c>
    </row>
    <row r="1310" spans="1:10" ht="21" x14ac:dyDescent="0.2">
      <c r="A1310" s="3" t="s">
        <v>123</v>
      </c>
      <c r="B1310" s="3" t="s">
        <v>145</v>
      </c>
      <c r="C1310" s="5">
        <v>10</v>
      </c>
      <c r="D1310" s="5">
        <v>5</v>
      </c>
      <c r="E1310" s="7">
        <v>0.5</v>
      </c>
      <c r="F1310" s="5">
        <v>1</v>
      </c>
      <c r="G1310" t="s">
        <v>126</v>
      </c>
      <c r="H1310" s="27">
        <v>2024</v>
      </c>
      <c r="I1310" t="str">
        <f>VLOOKUP(A1310,'Store Data'!$E:$F,2,0)</f>
        <v>Acura</v>
      </c>
      <c r="J1310" t="str">
        <f>VLOOKUP(A1310,'Store Data'!$A:$B,2,0)</f>
        <v>Northern CA</v>
      </c>
    </row>
    <row r="1311" spans="1:10" ht="21" x14ac:dyDescent="0.2">
      <c r="A1311" s="3" t="s">
        <v>123</v>
      </c>
      <c r="B1311" s="3" t="s">
        <v>143</v>
      </c>
      <c r="C1311" s="5">
        <v>15</v>
      </c>
      <c r="D1311" s="5">
        <v>15</v>
      </c>
      <c r="E1311" s="7">
        <v>1</v>
      </c>
      <c r="F1311" s="5">
        <v>2</v>
      </c>
      <c r="G1311" t="s">
        <v>126</v>
      </c>
      <c r="H1311" s="27">
        <v>2024</v>
      </c>
      <c r="I1311" t="str">
        <f>VLOOKUP(A1311,'Store Data'!$E:$F,2,0)</f>
        <v>Acura</v>
      </c>
      <c r="J1311" t="str">
        <f>VLOOKUP(A1311,'Store Data'!$A:$B,2,0)</f>
        <v>Northern CA</v>
      </c>
    </row>
    <row r="1312" spans="1:10" ht="21" x14ac:dyDescent="0.2">
      <c r="A1312" s="3" t="s">
        <v>27</v>
      </c>
      <c r="B1312" s="3" t="s">
        <v>144</v>
      </c>
      <c r="C1312" s="5">
        <v>72</v>
      </c>
      <c r="D1312" s="5">
        <v>55</v>
      </c>
      <c r="E1312" s="7">
        <v>0.76380000000000003</v>
      </c>
      <c r="F1312" s="5">
        <v>10</v>
      </c>
      <c r="G1312" t="s">
        <v>126</v>
      </c>
      <c r="H1312" s="27">
        <v>2024</v>
      </c>
      <c r="I1312" t="str">
        <f>VLOOKUP(A1312,'Store Data'!$E:$F,2,0)</f>
        <v>Honda</v>
      </c>
      <c r="J1312" t="str">
        <f>VLOOKUP(A1312,'Store Data'!$A:$B,2,0)</f>
        <v>Northern CA</v>
      </c>
    </row>
    <row r="1313" spans="1:10" ht="21" x14ac:dyDescent="0.2">
      <c r="A1313" s="3" t="s">
        <v>27</v>
      </c>
      <c r="B1313" s="3" t="s">
        <v>145</v>
      </c>
      <c r="C1313" s="5">
        <v>21</v>
      </c>
      <c r="D1313" s="5">
        <v>18</v>
      </c>
      <c r="E1313" s="7">
        <v>0.85709999999999997</v>
      </c>
      <c r="F1313" s="5">
        <v>3</v>
      </c>
      <c r="G1313" t="s">
        <v>126</v>
      </c>
      <c r="H1313" s="27">
        <v>2024</v>
      </c>
      <c r="I1313" t="str">
        <f>VLOOKUP(A1313,'Store Data'!$E:$F,2,0)</f>
        <v>Honda</v>
      </c>
      <c r="J1313" t="str">
        <f>VLOOKUP(A1313,'Store Data'!$A:$B,2,0)</f>
        <v>Northern CA</v>
      </c>
    </row>
    <row r="1314" spans="1:10" ht="21" x14ac:dyDescent="0.2">
      <c r="A1314" s="3" t="s">
        <v>27</v>
      </c>
      <c r="B1314" s="3" t="s">
        <v>143</v>
      </c>
      <c r="C1314" s="5">
        <v>114</v>
      </c>
      <c r="D1314" s="5">
        <v>100</v>
      </c>
      <c r="E1314" s="7">
        <v>0.87709999999999999</v>
      </c>
      <c r="F1314" s="5">
        <v>14</v>
      </c>
      <c r="G1314" t="s">
        <v>126</v>
      </c>
      <c r="H1314" s="27">
        <v>2024</v>
      </c>
      <c r="I1314" t="str">
        <f>VLOOKUP(A1314,'Store Data'!$E:$F,2,0)</f>
        <v>Honda</v>
      </c>
      <c r="J1314" t="str">
        <f>VLOOKUP(A1314,'Store Data'!$A:$B,2,0)</f>
        <v>Northern CA</v>
      </c>
    </row>
    <row r="1315" spans="1:10" ht="21" x14ac:dyDescent="0.2">
      <c r="A1315" s="3" t="s">
        <v>28</v>
      </c>
      <c r="B1315" s="3" t="s">
        <v>144</v>
      </c>
      <c r="C1315" s="5">
        <v>69</v>
      </c>
      <c r="D1315" s="5">
        <v>47</v>
      </c>
      <c r="E1315" s="7">
        <v>0.68110000000000004</v>
      </c>
      <c r="F1315" s="5">
        <v>3</v>
      </c>
      <c r="G1315" t="s">
        <v>126</v>
      </c>
      <c r="H1315" s="27">
        <v>2024</v>
      </c>
      <c r="I1315" t="str">
        <f>VLOOKUP(A1315,'Store Data'!$E:$F,2,0)</f>
        <v>BMW</v>
      </c>
      <c r="J1315" t="str">
        <f>VLOOKUP(A1315,'Store Data'!$A:$B,2,0)</f>
        <v>Orange County</v>
      </c>
    </row>
    <row r="1316" spans="1:10" ht="21" x14ac:dyDescent="0.2">
      <c r="A1316" s="3" t="s">
        <v>28</v>
      </c>
      <c r="B1316" s="3" t="s">
        <v>145</v>
      </c>
      <c r="C1316" s="5">
        <v>32</v>
      </c>
      <c r="D1316" s="5">
        <v>23</v>
      </c>
      <c r="E1316" s="7">
        <v>0.71870000000000001</v>
      </c>
      <c r="F1316" s="5">
        <v>3</v>
      </c>
      <c r="G1316" t="s">
        <v>126</v>
      </c>
      <c r="H1316" s="27">
        <v>2024</v>
      </c>
      <c r="I1316" t="str">
        <f>VLOOKUP(A1316,'Store Data'!$E:$F,2,0)</f>
        <v>BMW</v>
      </c>
      <c r="J1316" t="str">
        <f>VLOOKUP(A1316,'Store Data'!$A:$B,2,0)</f>
        <v>Orange County</v>
      </c>
    </row>
    <row r="1317" spans="1:10" ht="21" x14ac:dyDescent="0.2">
      <c r="A1317" s="3" t="s">
        <v>28</v>
      </c>
      <c r="B1317" s="3" t="s">
        <v>143</v>
      </c>
      <c r="C1317" s="5">
        <v>49</v>
      </c>
      <c r="D1317" s="5">
        <v>45</v>
      </c>
      <c r="E1317" s="7">
        <v>0.91830000000000001</v>
      </c>
      <c r="F1317" s="5">
        <v>4</v>
      </c>
      <c r="G1317" t="s">
        <v>126</v>
      </c>
      <c r="H1317" s="27">
        <v>2024</v>
      </c>
      <c r="I1317" t="str">
        <f>VLOOKUP(A1317,'Store Data'!$E:$F,2,0)</f>
        <v>BMW</v>
      </c>
      <c r="J1317" t="str">
        <f>VLOOKUP(A1317,'Store Data'!$A:$B,2,0)</f>
        <v>Orange County</v>
      </c>
    </row>
    <row r="1318" spans="1:10" ht="21" x14ac:dyDescent="0.2">
      <c r="A1318" s="3" t="s">
        <v>29</v>
      </c>
      <c r="B1318" s="3" t="s">
        <v>144</v>
      </c>
      <c r="C1318" s="5">
        <v>8</v>
      </c>
      <c r="D1318" s="5">
        <v>5</v>
      </c>
      <c r="E1318" s="7">
        <v>0.625</v>
      </c>
      <c r="F1318" s="5">
        <v>0</v>
      </c>
      <c r="G1318" t="s">
        <v>126</v>
      </c>
      <c r="H1318" s="27">
        <v>2024</v>
      </c>
      <c r="I1318" t="str">
        <f>VLOOKUP(A1318,'Store Data'!$E:$F,2,0)</f>
        <v>MINI</v>
      </c>
      <c r="J1318" t="str">
        <f>VLOOKUP(A1318,'Store Data'!$A:$B,2,0)</f>
        <v>Orange County</v>
      </c>
    </row>
    <row r="1319" spans="1:10" ht="21" x14ac:dyDescent="0.2">
      <c r="A1319" s="3" t="s">
        <v>29</v>
      </c>
      <c r="B1319" s="3" t="s">
        <v>145</v>
      </c>
      <c r="C1319" s="5">
        <v>2</v>
      </c>
      <c r="D1319" s="5">
        <v>0</v>
      </c>
      <c r="E1319" s="7">
        <v>0</v>
      </c>
      <c r="F1319" s="5">
        <v>0</v>
      </c>
      <c r="G1319" t="s">
        <v>126</v>
      </c>
      <c r="H1319" s="27">
        <v>2024</v>
      </c>
      <c r="I1319" t="str">
        <f>VLOOKUP(A1319,'Store Data'!$E:$F,2,0)</f>
        <v>MINI</v>
      </c>
      <c r="J1319" t="str">
        <f>VLOOKUP(A1319,'Store Data'!$A:$B,2,0)</f>
        <v>Orange County</v>
      </c>
    </row>
    <row r="1320" spans="1:10" ht="21" x14ac:dyDescent="0.2">
      <c r="A1320" s="3" t="s">
        <v>29</v>
      </c>
      <c r="B1320" s="3" t="s">
        <v>143</v>
      </c>
      <c r="C1320" s="5">
        <v>8</v>
      </c>
      <c r="D1320" s="5">
        <v>8</v>
      </c>
      <c r="E1320" s="7">
        <v>1</v>
      </c>
      <c r="F1320" s="5">
        <v>1</v>
      </c>
      <c r="G1320" t="s">
        <v>126</v>
      </c>
      <c r="H1320" s="27">
        <v>2024</v>
      </c>
      <c r="I1320" t="str">
        <f>VLOOKUP(A1320,'Store Data'!$E:$F,2,0)</f>
        <v>MINI</v>
      </c>
      <c r="J1320" t="str">
        <f>VLOOKUP(A1320,'Store Data'!$A:$B,2,0)</f>
        <v>Orange County</v>
      </c>
    </row>
    <row r="1321" spans="1:10" ht="21" x14ac:dyDescent="0.2">
      <c r="A1321" s="3" t="s">
        <v>30</v>
      </c>
      <c r="B1321" s="3" t="s">
        <v>144</v>
      </c>
      <c r="C1321" s="5">
        <v>12</v>
      </c>
      <c r="D1321" s="5">
        <v>10</v>
      </c>
      <c r="E1321" s="7">
        <v>0.83330000000000004</v>
      </c>
      <c r="F1321" s="5">
        <v>3</v>
      </c>
      <c r="G1321" t="s">
        <v>126</v>
      </c>
      <c r="H1321" s="27">
        <v>2024</v>
      </c>
      <c r="I1321" t="str">
        <f>VLOOKUP(A1321,'Store Data'!$E:$F,2,0)</f>
        <v>Genesis</v>
      </c>
      <c r="J1321" t="str">
        <f>VLOOKUP(A1321,'Store Data'!$A:$B,2,0)</f>
        <v>Texas</v>
      </c>
    </row>
    <row r="1322" spans="1:10" ht="21" x14ac:dyDescent="0.2">
      <c r="A1322" s="3" t="s">
        <v>30</v>
      </c>
      <c r="B1322" s="3" t="s">
        <v>145</v>
      </c>
      <c r="C1322" s="5">
        <v>2</v>
      </c>
      <c r="D1322" s="5">
        <v>2</v>
      </c>
      <c r="E1322" s="7">
        <v>1</v>
      </c>
      <c r="F1322" s="5">
        <v>0</v>
      </c>
      <c r="G1322" t="s">
        <v>126</v>
      </c>
      <c r="H1322" s="27">
        <v>2024</v>
      </c>
      <c r="I1322" t="str">
        <f>VLOOKUP(A1322,'Store Data'!$E:$F,2,0)</f>
        <v>Genesis</v>
      </c>
      <c r="J1322" t="str">
        <f>VLOOKUP(A1322,'Store Data'!$A:$B,2,0)</f>
        <v>Texas</v>
      </c>
    </row>
    <row r="1323" spans="1:10" ht="21" x14ac:dyDescent="0.2">
      <c r="A1323" s="3" t="s">
        <v>30</v>
      </c>
      <c r="B1323" s="3" t="s">
        <v>143</v>
      </c>
      <c r="C1323" s="5">
        <v>5</v>
      </c>
      <c r="D1323" s="5">
        <v>2</v>
      </c>
      <c r="E1323" s="7">
        <v>0.4</v>
      </c>
      <c r="F1323" s="5">
        <v>0</v>
      </c>
      <c r="G1323" t="s">
        <v>126</v>
      </c>
      <c r="H1323" s="27">
        <v>2024</v>
      </c>
      <c r="I1323" t="str">
        <f>VLOOKUP(A1323,'Store Data'!$E:$F,2,0)</f>
        <v>Genesis</v>
      </c>
      <c r="J1323" t="str">
        <f>VLOOKUP(A1323,'Store Data'!$A:$B,2,0)</f>
        <v>Texas</v>
      </c>
    </row>
    <row r="1324" spans="1:10" ht="21" x14ac:dyDescent="0.2">
      <c r="A1324" s="3" t="s">
        <v>31</v>
      </c>
      <c r="B1324" s="3" t="s">
        <v>144</v>
      </c>
      <c r="C1324" s="5">
        <v>51</v>
      </c>
      <c r="D1324" s="5">
        <v>14</v>
      </c>
      <c r="E1324" s="7">
        <v>0.27450000000000002</v>
      </c>
      <c r="F1324" s="5">
        <v>2</v>
      </c>
      <c r="G1324" t="s">
        <v>126</v>
      </c>
      <c r="H1324" s="27">
        <v>2024</v>
      </c>
      <c r="I1324" t="str">
        <f>VLOOKUP(A1324,'Store Data'!$E:$F,2,0)</f>
        <v>Honda</v>
      </c>
      <c r="J1324" t="str">
        <f>VLOOKUP(A1324,'Store Data'!$A:$B,2,0)</f>
        <v>Texas</v>
      </c>
    </row>
    <row r="1325" spans="1:10" ht="21" x14ac:dyDescent="0.2">
      <c r="A1325" s="3" t="s">
        <v>31</v>
      </c>
      <c r="B1325" s="3" t="s">
        <v>145</v>
      </c>
      <c r="C1325" s="5">
        <v>41</v>
      </c>
      <c r="D1325" s="5">
        <v>17</v>
      </c>
      <c r="E1325" s="7">
        <v>0.41460000000000002</v>
      </c>
      <c r="F1325" s="5">
        <v>1</v>
      </c>
      <c r="G1325" t="s">
        <v>126</v>
      </c>
      <c r="H1325" s="27">
        <v>2024</v>
      </c>
      <c r="I1325" t="str">
        <f>VLOOKUP(A1325,'Store Data'!$E:$F,2,0)</f>
        <v>Honda</v>
      </c>
      <c r="J1325" t="str">
        <f>VLOOKUP(A1325,'Store Data'!$A:$B,2,0)</f>
        <v>Texas</v>
      </c>
    </row>
    <row r="1326" spans="1:10" ht="21" x14ac:dyDescent="0.2">
      <c r="A1326" s="3" t="s">
        <v>31</v>
      </c>
      <c r="B1326" s="3" t="s">
        <v>143</v>
      </c>
      <c r="C1326" s="5">
        <v>76</v>
      </c>
      <c r="D1326" s="5">
        <v>70</v>
      </c>
      <c r="E1326" s="7">
        <v>0.92100000000000004</v>
      </c>
      <c r="F1326" s="5">
        <v>19</v>
      </c>
      <c r="G1326" t="s">
        <v>126</v>
      </c>
      <c r="H1326" s="27">
        <v>2024</v>
      </c>
      <c r="I1326" t="str">
        <f>VLOOKUP(A1326,'Store Data'!$E:$F,2,0)</f>
        <v>Honda</v>
      </c>
      <c r="J1326" t="str">
        <f>VLOOKUP(A1326,'Store Data'!$A:$B,2,0)</f>
        <v>Texas</v>
      </c>
    </row>
    <row r="1327" spans="1:10" ht="21" x14ac:dyDescent="0.2">
      <c r="A1327" s="3" t="s">
        <v>32</v>
      </c>
      <c r="B1327" s="3" t="s">
        <v>144</v>
      </c>
      <c r="C1327" s="5">
        <v>33</v>
      </c>
      <c r="D1327" s="5">
        <v>26</v>
      </c>
      <c r="E1327" s="7">
        <v>0.78779999999999994</v>
      </c>
      <c r="F1327" s="5">
        <v>1</v>
      </c>
      <c r="G1327" t="s">
        <v>126</v>
      </c>
      <c r="H1327" s="27">
        <v>2024</v>
      </c>
      <c r="I1327" t="str">
        <f>VLOOKUP(A1327,'Store Data'!$E:$F,2,0)</f>
        <v>Honda</v>
      </c>
      <c r="J1327" t="str">
        <f>VLOOKUP(A1327,'Store Data'!$A:$B,2,0)</f>
        <v>Northern CA</v>
      </c>
    </row>
    <row r="1328" spans="1:10" ht="21" x14ac:dyDescent="0.2">
      <c r="A1328" s="3" t="s">
        <v>32</v>
      </c>
      <c r="B1328" s="3" t="s">
        <v>145</v>
      </c>
      <c r="C1328" s="5">
        <v>20</v>
      </c>
      <c r="D1328" s="5">
        <v>17</v>
      </c>
      <c r="E1328" s="7">
        <v>0.85</v>
      </c>
      <c r="F1328" s="5">
        <v>3</v>
      </c>
      <c r="G1328" t="s">
        <v>126</v>
      </c>
      <c r="H1328" s="27">
        <v>2024</v>
      </c>
      <c r="I1328" t="str">
        <f>VLOOKUP(A1328,'Store Data'!$E:$F,2,0)</f>
        <v>Honda</v>
      </c>
      <c r="J1328" t="str">
        <f>VLOOKUP(A1328,'Store Data'!$A:$B,2,0)</f>
        <v>Northern CA</v>
      </c>
    </row>
    <row r="1329" spans="1:10" ht="21" x14ac:dyDescent="0.2">
      <c r="A1329" s="3" t="s">
        <v>32</v>
      </c>
      <c r="B1329" s="3" t="s">
        <v>143</v>
      </c>
      <c r="C1329" s="5">
        <v>39</v>
      </c>
      <c r="D1329" s="5">
        <v>36</v>
      </c>
      <c r="E1329" s="7">
        <v>0.92300000000000004</v>
      </c>
      <c r="F1329" s="5">
        <v>0</v>
      </c>
      <c r="G1329" t="s">
        <v>126</v>
      </c>
      <c r="H1329" s="27">
        <v>2024</v>
      </c>
      <c r="I1329" t="str">
        <f>VLOOKUP(A1329,'Store Data'!$E:$F,2,0)</f>
        <v>Honda</v>
      </c>
      <c r="J1329" t="str">
        <f>VLOOKUP(A1329,'Store Data'!$A:$B,2,0)</f>
        <v>Northern CA</v>
      </c>
    </row>
    <row r="1330" spans="1:10" ht="21" x14ac:dyDescent="0.2">
      <c r="A1330" s="3" t="s">
        <v>33</v>
      </c>
      <c r="B1330" s="3" t="s">
        <v>144</v>
      </c>
      <c r="C1330" s="5">
        <v>29</v>
      </c>
      <c r="D1330" s="5">
        <v>19</v>
      </c>
      <c r="E1330" s="7">
        <v>0.65510000000000002</v>
      </c>
      <c r="F1330" s="5">
        <v>0</v>
      </c>
      <c r="G1330" t="s">
        <v>126</v>
      </c>
      <c r="H1330" s="27">
        <v>2024</v>
      </c>
      <c r="I1330" t="str">
        <f>VLOOKUP(A1330,'Store Data'!$E:$F,2,0)</f>
        <v>Honda</v>
      </c>
      <c r="J1330" t="str">
        <f>VLOOKUP(A1330,'Store Data'!$A:$B,2,0)</f>
        <v>Southern CA</v>
      </c>
    </row>
    <row r="1331" spans="1:10" ht="21" x14ac:dyDescent="0.2">
      <c r="A1331" s="3" t="s">
        <v>33</v>
      </c>
      <c r="B1331" s="3" t="s">
        <v>145</v>
      </c>
      <c r="C1331" s="5">
        <v>8</v>
      </c>
      <c r="D1331" s="5">
        <v>7</v>
      </c>
      <c r="E1331" s="7">
        <v>0.875</v>
      </c>
      <c r="F1331" s="5">
        <v>0</v>
      </c>
      <c r="G1331" t="s">
        <v>126</v>
      </c>
      <c r="H1331" s="27">
        <v>2024</v>
      </c>
      <c r="I1331" t="str">
        <f>VLOOKUP(A1331,'Store Data'!$E:$F,2,0)</f>
        <v>Honda</v>
      </c>
      <c r="J1331" t="str">
        <f>VLOOKUP(A1331,'Store Data'!$A:$B,2,0)</f>
        <v>Southern CA</v>
      </c>
    </row>
    <row r="1332" spans="1:10" ht="21" x14ac:dyDescent="0.2">
      <c r="A1332" s="3" t="s">
        <v>33</v>
      </c>
      <c r="B1332" s="3" t="s">
        <v>143</v>
      </c>
      <c r="C1332" s="5">
        <v>25</v>
      </c>
      <c r="D1332" s="5">
        <v>20</v>
      </c>
      <c r="E1332" s="7">
        <v>0.8</v>
      </c>
      <c r="F1332" s="5">
        <v>0</v>
      </c>
      <c r="G1332" t="s">
        <v>126</v>
      </c>
      <c r="H1332" s="27">
        <v>2024</v>
      </c>
      <c r="I1332" t="str">
        <f>VLOOKUP(A1332,'Store Data'!$E:$F,2,0)</f>
        <v>Honda</v>
      </c>
      <c r="J1332" t="str">
        <f>VLOOKUP(A1332,'Store Data'!$A:$B,2,0)</f>
        <v>Southern CA</v>
      </c>
    </row>
    <row r="1333" spans="1:10" ht="21" x14ac:dyDescent="0.2">
      <c r="A1333" s="3" t="s">
        <v>34</v>
      </c>
      <c r="B1333" s="3" t="s">
        <v>144</v>
      </c>
      <c r="C1333" s="5">
        <v>16</v>
      </c>
      <c r="D1333" s="5">
        <v>6</v>
      </c>
      <c r="E1333" s="7">
        <v>0.375</v>
      </c>
      <c r="F1333" s="5">
        <v>0</v>
      </c>
      <c r="G1333" t="s">
        <v>126</v>
      </c>
      <c r="H1333" s="27">
        <v>2024</v>
      </c>
      <c r="I1333" t="str">
        <f>VLOOKUP(A1333,'Store Data'!$E:$F,2,0)</f>
        <v>Hyundai</v>
      </c>
      <c r="J1333" t="str">
        <f>VLOOKUP(A1333,'Store Data'!$A:$B,2,0)</f>
        <v>Texas</v>
      </c>
    </row>
    <row r="1334" spans="1:10" ht="21" x14ac:dyDescent="0.2">
      <c r="A1334" s="3" t="s">
        <v>34</v>
      </c>
      <c r="B1334" s="3" t="s">
        <v>145</v>
      </c>
      <c r="C1334" s="5">
        <v>11</v>
      </c>
      <c r="D1334" s="5">
        <v>2</v>
      </c>
      <c r="E1334" s="7">
        <v>0.18179999999999999</v>
      </c>
      <c r="F1334" s="5">
        <v>0</v>
      </c>
      <c r="G1334" t="s">
        <v>126</v>
      </c>
      <c r="H1334" s="27">
        <v>2024</v>
      </c>
      <c r="I1334" t="str">
        <f>VLOOKUP(A1334,'Store Data'!$E:$F,2,0)</f>
        <v>Hyundai</v>
      </c>
      <c r="J1334" t="str">
        <f>VLOOKUP(A1334,'Store Data'!$A:$B,2,0)</f>
        <v>Texas</v>
      </c>
    </row>
    <row r="1335" spans="1:10" ht="21" x14ac:dyDescent="0.2">
      <c r="A1335" s="3" t="s">
        <v>34</v>
      </c>
      <c r="B1335" s="3" t="s">
        <v>143</v>
      </c>
      <c r="C1335" s="5">
        <v>14</v>
      </c>
      <c r="D1335" s="5">
        <v>14</v>
      </c>
      <c r="E1335" s="7">
        <v>1</v>
      </c>
      <c r="F1335" s="5">
        <v>2</v>
      </c>
      <c r="G1335" t="s">
        <v>126</v>
      </c>
      <c r="H1335" s="27">
        <v>2024</v>
      </c>
      <c r="I1335" t="str">
        <f>VLOOKUP(A1335,'Store Data'!$E:$F,2,0)</f>
        <v>Hyundai</v>
      </c>
      <c r="J1335" t="str">
        <f>VLOOKUP(A1335,'Store Data'!$A:$B,2,0)</f>
        <v>Texas</v>
      </c>
    </row>
    <row r="1336" spans="1:10" ht="21" x14ac:dyDescent="0.2">
      <c r="A1336" s="3" t="s">
        <v>35</v>
      </c>
      <c r="B1336" s="3" t="s">
        <v>144</v>
      </c>
      <c r="C1336" s="5">
        <v>13</v>
      </c>
      <c r="D1336" s="5">
        <v>8</v>
      </c>
      <c r="E1336" s="7">
        <v>0.61529999999999996</v>
      </c>
      <c r="F1336" s="5">
        <v>1</v>
      </c>
      <c r="G1336" t="s">
        <v>126</v>
      </c>
      <c r="H1336" s="27">
        <v>2024</v>
      </c>
      <c r="I1336" t="str">
        <f>VLOOKUP(A1336,'Store Data'!$E:$F,2,0)</f>
        <v>Acura</v>
      </c>
      <c r="J1336" t="str">
        <f>VLOOKUP(A1336,'Store Data'!$A:$B,2,0)</f>
        <v>Southern CA</v>
      </c>
    </row>
    <row r="1337" spans="1:10" ht="21" x14ac:dyDescent="0.2">
      <c r="A1337" s="3" t="s">
        <v>35</v>
      </c>
      <c r="B1337" s="3" t="s">
        <v>145</v>
      </c>
      <c r="C1337" s="5">
        <v>6</v>
      </c>
      <c r="D1337" s="5">
        <v>6</v>
      </c>
      <c r="E1337" s="7">
        <v>1</v>
      </c>
      <c r="F1337" s="5">
        <v>2</v>
      </c>
      <c r="G1337" t="s">
        <v>126</v>
      </c>
      <c r="H1337" s="27">
        <v>2024</v>
      </c>
      <c r="I1337" t="str">
        <f>VLOOKUP(A1337,'Store Data'!$E:$F,2,0)</f>
        <v>Acura</v>
      </c>
      <c r="J1337" t="str">
        <f>VLOOKUP(A1337,'Store Data'!$A:$B,2,0)</f>
        <v>Southern CA</v>
      </c>
    </row>
    <row r="1338" spans="1:10" ht="21" x14ac:dyDescent="0.2">
      <c r="A1338" s="3" t="s">
        <v>35</v>
      </c>
      <c r="B1338" s="3" t="s">
        <v>143</v>
      </c>
      <c r="C1338" s="5">
        <v>13</v>
      </c>
      <c r="D1338" s="5">
        <v>12</v>
      </c>
      <c r="E1338" s="7">
        <v>0.92300000000000004</v>
      </c>
      <c r="F1338" s="5">
        <v>0</v>
      </c>
      <c r="G1338" t="s">
        <v>126</v>
      </c>
      <c r="H1338" s="27">
        <v>2024</v>
      </c>
      <c r="I1338" t="str">
        <f>VLOOKUP(A1338,'Store Data'!$E:$F,2,0)</f>
        <v>Acura</v>
      </c>
      <c r="J1338" t="str">
        <f>VLOOKUP(A1338,'Store Data'!$A:$B,2,0)</f>
        <v>Southern CA</v>
      </c>
    </row>
    <row r="1339" spans="1:10" ht="21" x14ac:dyDescent="0.2">
      <c r="A1339" s="3" t="s">
        <v>36</v>
      </c>
      <c r="B1339" s="3" t="s">
        <v>144</v>
      </c>
      <c r="C1339" s="5">
        <v>28</v>
      </c>
      <c r="D1339" s="5">
        <v>22</v>
      </c>
      <c r="E1339" s="7">
        <v>0.78569999999999995</v>
      </c>
      <c r="F1339" s="5">
        <v>3</v>
      </c>
      <c r="G1339" t="s">
        <v>126</v>
      </c>
      <c r="H1339" s="27">
        <v>2024</v>
      </c>
      <c r="I1339" t="str">
        <f>VLOOKUP(A1339,'Store Data'!$E:$F,2,0)</f>
        <v>Toyota</v>
      </c>
      <c r="J1339" t="str">
        <f>VLOOKUP(A1339,'Store Data'!$A:$B,2,0)</f>
        <v>Southern CA</v>
      </c>
    </row>
    <row r="1340" spans="1:10" ht="21" x14ac:dyDescent="0.2">
      <c r="A1340" s="3" t="s">
        <v>36</v>
      </c>
      <c r="B1340" s="3" t="s">
        <v>145</v>
      </c>
      <c r="C1340" s="5">
        <v>21</v>
      </c>
      <c r="D1340" s="5">
        <v>13</v>
      </c>
      <c r="E1340" s="7">
        <v>0.61899999999999999</v>
      </c>
      <c r="F1340" s="5">
        <v>3</v>
      </c>
      <c r="G1340" t="s">
        <v>126</v>
      </c>
      <c r="H1340" s="27">
        <v>2024</v>
      </c>
      <c r="I1340" t="str">
        <f>VLOOKUP(A1340,'Store Data'!$E:$F,2,0)</f>
        <v>Toyota</v>
      </c>
      <c r="J1340" t="str">
        <f>VLOOKUP(A1340,'Store Data'!$A:$B,2,0)</f>
        <v>Southern CA</v>
      </c>
    </row>
    <row r="1341" spans="1:10" ht="21" x14ac:dyDescent="0.2">
      <c r="A1341" s="3" t="s">
        <v>36</v>
      </c>
      <c r="B1341" s="3" t="s">
        <v>143</v>
      </c>
      <c r="C1341" s="5">
        <v>71</v>
      </c>
      <c r="D1341" s="5">
        <v>55</v>
      </c>
      <c r="E1341" s="7">
        <v>0.77459999999999996</v>
      </c>
      <c r="F1341" s="5">
        <v>9</v>
      </c>
      <c r="G1341" t="s">
        <v>126</v>
      </c>
      <c r="H1341" s="27">
        <v>2024</v>
      </c>
      <c r="I1341" t="str">
        <f>VLOOKUP(A1341,'Store Data'!$E:$F,2,0)</f>
        <v>Toyota</v>
      </c>
      <c r="J1341" t="str">
        <f>VLOOKUP(A1341,'Store Data'!$A:$B,2,0)</f>
        <v>Southern CA</v>
      </c>
    </row>
    <row r="1342" spans="1:10" ht="21" x14ac:dyDescent="0.2">
      <c r="A1342" s="3" t="s">
        <v>113</v>
      </c>
      <c r="B1342" s="3" t="s">
        <v>144</v>
      </c>
      <c r="C1342" s="5">
        <v>9</v>
      </c>
      <c r="D1342" s="5">
        <v>8</v>
      </c>
      <c r="E1342" s="7">
        <v>0.88880000000000003</v>
      </c>
      <c r="F1342" s="5">
        <v>2</v>
      </c>
      <c r="G1342" t="s">
        <v>126</v>
      </c>
      <c r="H1342" s="27">
        <v>2024</v>
      </c>
      <c r="I1342" t="str">
        <f>VLOOKUP(A1342,'Store Data'!$E:$F,2,0)</f>
        <v>Land Rover</v>
      </c>
      <c r="J1342" t="str">
        <f>VLOOKUP(A1342,'Store Data'!$A:$B,2,0)</f>
        <v>Arizona</v>
      </c>
    </row>
    <row r="1343" spans="1:10" ht="21" x14ac:dyDescent="0.2">
      <c r="A1343" s="3" t="s">
        <v>113</v>
      </c>
      <c r="B1343" s="3" t="s">
        <v>145</v>
      </c>
      <c r="C1343" s="5">
        <v>10</v>
      </c>
      <c r="D1343" s="5">
        <v>5</v>
      </c>
      <c r="E1343" s="7">
        <v>0.5</v>
      </c>
      <c r="F1343" s="5">
        <v>1</v>
      </c>
      <c r="G1343" t="s">
        <v>126</v>
      </c>
      <c r="H1343" s="27">
        <v>2024</v>
      </c>
      <c r="I1343" t="str">
        <f>VLOOKUP(A1343,'Store Data'!$E:$F,2,0)</f>
        <v>Land Rover</v>
      </c>
      <c r="J1343" t="str">
        <f>VLOOKUP(A1343,'Store Data'!$A:$B,2,0)</f>
        <v>Arizona</v>
      </c>
    </row>
    <row r="1344" spans="1:10" ht="21" x14ac:dyDescent="0.2">
      <c r="A1344" s="3" t="s">
        <v>113</v>
      </c>
      <c r="B1344" s="3" t="s">
        <v>143</v>
      </c>
      <c r="C1344" s="5">
        <v>26</v>
      </c>
      <c r="D1344" s="5">
        <v>23</v>
      </c>
      <c r="E1344" s="7">
        <v>0.88460000000000005</v>
      </c>
      <c r="F1344" s="5">
        <v>1</v>
      </c>
      <c r="G1344" t="s">
        <v>126</v>
      </c>
      <c r="H1344" s="27">
        <v>2024</v>
      </c>
      <c r="I1344" t="str">
        <f>VLOOKUP(A1344,'Store Data'!$E:$F,2,0)</f>
        <v>Land Rover</v>
      </c>
      <c r="J1344" t="str">
        <f>VLOOKUP(A1344,'Store Data'!$A:$B,2,0)</f>
        <v>Arizona</v>
      </c>
    </row>
    <row r="1345" spans="1:10" ht="21" x14ac:dyDescent="0.2">
      <c r="A1345" s="3" t="s">
        <v>37</v>
      </c>
      <c r="B1345" s="3" t="s">
        <v>144</v>
      </c>
      <c r="C1345" s="5">
        <v>30</v>
      </c>
      <c r="D1345" s="5">
        <v>20</v>
      </c>
      <c r="E1345" s="7">
        <v>0.66659999999999997</v>
      </c>
      <c r="F1345" s="5">
        <v>5</v>
      </c>
      <c r="G1345" t="s">
        <v>126</v>
      </c>
      <c r="H1345" s="27">
        <v>2024</v>
      </c>
      <c r="I1345" t="str">
        <f>VLOOKUP(A1345,'Store Data'!$E:$F,2,0)</f>
        <v>Land Rover</v>
      </c>
      <c r="J1345" t="str">
        <f>VLOOKUP(A1345,'Store Data'!$A:$B,2,0)</f>
        <v>Arizona</v>
      </c>
    </row>
    <row r="1346" spans="1:10" ht="21" x14ac:dyDescent="0.2">
      <c r="A1346" s="3" t="s">
        <v>37</v>
      </c>
      <c r="B1346" s="3" t="s">
        <v>145</v>
      </c>
      <c r="C1346" s="5">
        <v>44</v>
      </c>
      <c r="D1346" s="5">
        <v>39</v>
      </c>
      <c r="E1346" s="7">
        <v>0.88629999999999998</v>
      </c>
      <c r="F1346" s="5">
        <v>8</v>
      </c>
      <c r="G1346" t="s">
        <v>126</v>
      </c>
      <c r="H1346" s="27">
        <v>2024</v>
      </c>
      <c r="I1346" t="str">
        <f>VLOOKUP(A1346,'Store Data'!$E:$F,2,0)</f>
        <v>Land Rover</v>
      </c>
      <c r="J1346" t="str">
        <f>VLOOKUP(A1346,'Store Data'!$A:$B,2,0)</f>
        <v>Arizona</v>
      </c>
    </row>
    <row r="1347" spans="1:10" ht="21" x14ac:dyDescent="0.2">
      <c r="A1347" s="3" t="s">
        <v>37</v>
      </c>
      <c r="B1347" s="3" t="s">
        <v>143</v>
      </c>
      <c r="C1347" s="5">
        <v>23</v>
      </c>
      <c r="D1347" s="5">
        <v>20</v>
      </c>
      <c r="E1347" s="7">
        <v>0.86950000000000005</v>
      </c>
      <c r="F1347" s="5">
        <v>2</v>
      </c>
      <c r="G1347" t="s">
        <v>126</v>
      </c>
      <c r="H1347" s="27">
        <v>2024</v>
      </c>
      <c r="I1347" t="str">
        <f>VLOOKUP(A1347,'Store Data'!$E:$F,2,0)</f>
        <v>Land Rover</v>
      </c>
      <c r="J1347" t="str">
        <f>VLOOKUP(A1347,'Store Data'!$A:$B,2,0)</f>
        <v>Arizona</v>
      </c>
    </row>
    <row r="1348" spans="1:10" ht="21" x14ac:dyDescent="0.2">
      <c r="A1348" s="3" t="s">
        <v>39</v>
      </c>
      <c r="B1348" s="3" t="s">
        <v>144</v>
      </c>
      <c r="C1348" s="5">
        <v>75</v>
      </c>
      <c r="D1348" s="5">
        <v>53</v>
      </c>
      <c r="E1348" s="7">
        <v>0.70660000000000001</v>
      </c>
      <c r="F1348" s="5">
        <v>7</v>
      </c>
      <c r="G1348" t="s">
        <v>126</v>
      </c>
      <c r="H1348" s="27">
        <v>2024</v>
      </c>
      <c r="I1348" t="str">
        <f>VLOOKUP(A1348,'Store Data'!$E:$F,2,0)</f>
        <v>Lexus</v>
      </c>
      <c r="J1348" t="str">
        <f>VLOOKUP(A1348,'Store Data'!$A:$B,2,0)</f>
        <v>Southern CA</v>
      </c>
    </row>
    <row r="1349" spans="1:10" ht="21" x14ac:dyDescent="0.2">
      <c r="A1349" s="3" t="s">
        <v>39</v>
      </c>
      <c r="B1349" s="3" t="s">
        <v>145</v>
      </c>
      <c r="C1349" s="5">
        <v>23</v>
      </c>
      <c r="D1349" s="5">
        <v>17</v>
      </c>
      <c r="E1349" s="7">
        <v>0.73909999999999998</v>
      </c>
      <c r="F1349" s="5">
        <v>2</v>
      </c>
      <c r="G1349" t="s">
        <v>126</v>
      </c>
      <c r="H1349" s="27">
        <v>2024</v>
      </c>
      <c r="I1349" t="str">
        <f>VLOOKUP(A1349,'Store Data'!$E:$F,2,0)</f>
        <v>Lexus</v>
      </c>
      <c r="J1349" t="str">
        <f>VLOOKUP(A1349,'Store Data'!$A:$B,2,0)</f>
        <v>Southern CA</v>
      </c>
    </row>
    <row r="1350" spans="1:10" ht="21" x14ac:dyDescent="0.2">
      <c r="A1350" s="3" t="s">
        <v>39</v>
      </c>
      <c r="B1350" s="3" t="s">
        <v>143</v>
      </c>
      <c r="C1350" s="5">
        <v>32</v>
      </c>
      <c r="D1350" s="5">
        <v>31</v>
      </c>
      <c r="E1350" s="7">
        <v>0.96870000000000001</v>
      </c>
      <c r="F1350" s="5">
        <v>0</v>
      </c>
      <c r="G1350" t="s">
        <v>126</v>
      </c>
      <c r="H1350" s="27">
        <v>2024</v>
      </c>
      <c r="I1350" t="str">
        <f>VLOOKUP(A1350,'Store Data'!$E:$F,2,0)</f>
        <v>Lexus</v>
      </c>
      <c r="J1350" t="str">
        <f>VLOOKUP(A1350,'Store Data'!$A:$B,2,0)</f>
        <v>Southern CA</v>
      </c>
    </row>
    <row r="1351" spans="1:10" ht="21" x14ac:dyDescent="0.2">
      <c r="A1351" s="3" t="s">
        <v>38</v>
      </c>
      <c r="B1351" s="3" t="s">
        <v>144</v>
      </c>
      <c r="C1351" s="5">
        <v>86</v>
      </c>
      <c r="D1351" s="5">
        <v>68</v>
      </c>
      <c r="E1351" s="7">
        <v>0.79059999999999997</v>
      </c>
      <c r="F1351" s="5">
        <v>9</v>
      </c>
      <c r="G1351" t="s">
        <v>126</v>
      </c>
      <c r="H1351" s="27">
        <v>2024</v>
      </c>
      <c r="I1351" t="str">
        <f>VLOOKUP(A1351,'Store Data'!$E:$F,2,0)</f>
        <v>Lexus</v>
      </c>
      <c r="J1351" t="str">
        <f>VLOOKUP(A1351,'Store Data'!$A:$B,2,0)</f>
        <v>Texas</v>
      </c>
    </row>
    <row r="1352" spans="1:10" ht="21" x14ac:dyDescent="0.2">
      <c r="A1352" s="3" t="s">
        <v>38</v>
      </c>
      <c r="B1352" s="3" t="s">
        <v>145</v>
      </c>
      <c r="C1352" s="5">
        <v>42</v>
      </c>
      <c r="D1352" s="5">
        <v>26</v>
      </c>
      <c r="E1352" s="7">
        <v>0.61899999999999999</v>
      </c>
      <c r="F1352" s="5">
        <v>3</v>
      </c>
      <c r="G1352" t="s">
        <v>126</v>
      </c>
      <c r="H1352" s="27">
        <v>2024</v>
      </c>
      <c r="I1352" t="str">
        <f>VLOOKUP(A1352,'Store Data'!$E:$F,2,0)</f>
        <v>Lexus</v>
      </c>
      <c r="J1352" t="str">
        <f>VLOOKUP(A1352,'Store Data'!$A:$B,2,0)</f>
        <v>Texas</v>
      </c>
    </row>
    <row r="1353" spans="1:10" ht="21" x14ac:dyDescent="0.2">
      <c r="A1353" s="3" t="s">
        <v>38</v>
      </c>
      <c r="B1353" s="3" t="s">
        <v>143</v>
      </c>
      <c r="C1353" s="5">
        <v>45</v>
      </c>
      <c r="D1353" s="5">
        <v>43</v>
      </c>
      <c r="E1353" s="7">
        <v>0.95550000000000002</v>
      </c>
      <c r="F1353" s="5">
        <v>0</v>
      </c>
      <c r="G1353" t="s">
        <v>126</v>
      </c>
      <c r="H1353" s="27">
        <v>2024</v>
      </c>
      <c r="I1353" t="str">
        <f>VLOOKUP(A1353,'Store Data'!$E:$F,2,0)</f>
        <v>Lexus</v>
      </c>
      <c r="J1353" t="str">
        <f>VLOOKUP(A1353,'Store Data'!$A:$B,2,0)</f>
        <v>Texas</v>
      </c>
    </row>
    <row r="1354" spans="1:10" ht="21" x14ac:dyDescent="0.2">
      <c r="A1354" s="3" t="s">
        <v>114</v>
      </c>
      <c r="B1354" s="3" t="s">
        <v>144</v>
      </c>
      <c r="C1354" s="5">
        <v>19</v>
      </c>
      <c r="D1354" s="5">
        <v>14</v>
      </c>
      <c r="E1354" s="7">
        <v>0.73680000000000001</v>
      </c>
      <c r="F1354" s="5">
        <v>0</v>
      </c>
      <c r="G1354" t="s">
        <v>126</v>
      </c>
      <c r="H1354" s="27">
        <v>2024</v>
      </c>
      <c r="I1354" t="str">
        <f>VLOOKUP(A1354,'Store Data'!$E:$F,2,0)</f>
        <v>Lexus</v>
      </c>
      <c r="J1354" t="str">
        <f>VLOOKUP(A1354,'Store Data'!$A:$B,2,0)</f>
        <v>Arizona</v>
      </c>
    </row>
    <row r="1355" spans="1:10" ht="21" x14ac:dyDescent="0.2">
      <c r="A1355" s="3" t="s">
        <v>114</v>
      </c>
      <c r="B1355" s="3" t="s">
        <v>145</v>
      </c>
      <c r="C1355" s="5">
        <v>9</v>
      </c>
      <c r="D1355" s="5">
        <v>7</v>
      </c>
      <c r="E1355" s="7">
        <v>0.77769999999999995</v>
      </c>
      <c r="F1355" s="5">
        <v>0</v>
      </c>
      <c r="G1355" t="s">
        <v>126</v>
      </c>
      <c r="H1355" s="27">
        <v>2024</v>
      </c>
      <c r="I1355" t="str">
        <f>VLOOKUP(A1355,'Store Data'!$E:$F,2,0)</f>
        <v>Lexus</v>
      </c>
      <c r="J1355" t="str">
        <f>VLOOKUP(A1355,'Store Data'!$A:$B,2,0)</f>
        <v>Arizona</v>
      </c>
    </row>
    <row r="1356" spans="1:10" ht="21" x14ac:dyDescent="0.2">
      <c r="A1356" s="3" t="s">
        <v>114</v>
      </c>
      <c r="B1356" s="3" t="s">
        <v>143</v>
      </c>
      <c r="C1356" s="5">
        <v>25</v>
      </c>
      <c r="D1356" s="5">
        <v>21</v>
      </c>
      <c r="E1356" s="7">
        <v>0.84</v>
      </c>
      <c r="F1356" s="5">
        <v>1</v>
      </c>
      <c r="G1356" t="s">
        <v>126</v>
      </c>
      <c r="H1356" s="27">
        <v>2024</v>
      </c>
      <c r="I1356" t="str">
        <f>VLOOKUP(A1356,'Store Data'!$E:$F,2,0)</f>
        <v>Lexus</v>
      </c>
      <c r="J1356" t="str">
        <f>VLOOKUP(A1356,'Store Data'!$A:$B,2,0)</f>
        <v>Arizona</v>
      </c>
    </row>
    <row r="1357" spans="1:10" ht="21" x14ac:dyDescent="0.2">
      <c r="A1357" s="3" t="s">
        <v>40</v>
      </c>
      <c r="B1357" s="3" t="s">
        <v>144</v>
      </c>
      <c r="C1357" s="5">
        <v>7</v>
      </c>
      <c r="D1357" s="5">
        <v>5</v>
      </c>
      <c r="E1357" s="7">
        <v>0.71419999999999995</v>
      </c>
      <c r="F1357" s="5">
        <v>0</v>
      </c>
      <c r="G1357" t="s">
        <v>126</v>
      </c>
      <c r="H1357" s="27">
        <v>2024</v>
      </c>
      <c r="I1357" t="str">
        <f>VLOOKUP(A1357,'Store Data'!$E:$F,2,0)</f>
        <v>Lincoln</v>
      </c>
      <c r="J1357" t="str">
        <f>VLOOKUP(A1357,'Store Data'!$A:$B,2,0)</f>
        <v>Orange County</v>
      </c>
    </row>
    <row r="1358" spans="1:10" ht="21" x14ac:dyDescent="0.2">
      <c r="A1358" s="3" t="s">
        <v>40</v>
      </c>
      <c r="B1358" s="3" t="s">
        <v>145</v>
      </c>
      <c r="C1358" s="5">
        <v>3</v>
      </c>
      <c r="D1358" s="5">
        <v>2</v>
      </c>
      <c r="E1358" s="7">
        <v>0.66659999999999997</v>
      </c>
      <c r="F1358" s="5">
        <v>0</v>
      </c>
      <c r="G1358" t="s">
        <v>126</v>
      </c>
      <c r="H1358" s="27">
        <v>2024</v>
      </c>
      <c r="I1358" t="str">
        <f>VLOOKUP(A1358,'Store Data'!$E:$F,2,0)</f>
        <v>Lincoln</v>
      </c>
      <c r="J1358" t="str">
        <f>VLOOKUP(A1358,'Store Data'!$A:$B,2,0)</f>
        <v>Orange County</v>
      </c>
    </row>
    <row r="1359" spans="1:10" ht="21" x14ac:dyDescent="0.2">
      <c r="A1359" s="3" t="s">
        <v>40</v>
      </c>
      <c r="B1359" s="3" t="s">
        <v>143</v>
      </c>
      <c r="C1359" s="5">
        <v>9</v>
      </c>
      <c r="D1359" s="5">
        <v>8</v>
      </c>
      <c r="E1359" s="7">
        <v>0.88880000000000003</v>
      </c>
      <c r="F1359" s="5">
        <v>0</v>
      </c>
      <c r="G1359" t="s">
        <v>126</v>
      </c>
      <c r="H1359" s="27">
        <v>2024</v>
      </c>
      <c r="I1359" t="str">
        <f>VLOOKUP(A1359,'Store Data'!$E:$F,2,0)</f>
        <v>Lincoln</v>
      </c>
      <c r="J1359" t="str">
        <f>VLOOKUP(A1359,'Store Data'!$A:$B,2,0)</f>
        <v>Orange County</v>
      </c>
    </row>
    <row r="1360" spans="1:10" ht="21" x14ac:dyDescent="0.2">
      <c r="A1360" s="3" t="s">
        <v>44</v>
      </c>
      <c r="B1360" s="3" t="s">
        <v>144</v>
      </c>
      <c r="C1360" s="5">
        <v>14</v>
      </c>
      <c r="D1360" s="5">
        <v>9</v>
      </c>
      <c r="E1360" s="7">
        <v>0.64280000000000004</v>
      </c>
      <c r="F1360" s="5">
        <v>1</v>
      </c>
      <c r="G1360" t="s">
        <v>126</v>
      </c>
      <c r="H1360" s="27">
        <v>2024</v>
      </c>
      <c r="I1360" t="str">
        <f>VLOOKUP(A1360,'Store Data'!$E:$F,2,0)</f>
        <v>MINI</v>
      </c>
      <c r="J1360" t="str">
        <f>VLOOKUP(A1360,'Store Data'!$A:$B,2,0)</f>
        <v>Arizona</v>
      </c>
    </row>
    <row r="1361" spans="1:10" ht="21" x14ac:dyDescent="0.2">
      <c r="A1361" s="3" t="s">
        <v>44</v>
      </c>
      <c r="B1361" s="3" t="s">
        <v>145</v>
      </c>
      <c r="C1361" s="5">
        <v>5</v>
      </c>
      <c r="D1361" s="5">
        <v>4</v>
      </c>
      <c r="E1361" s="7">
        <v>0.8</v>
      </c>
      <c r="F1361" s="5">
        <v>0</v>
      </c>
      <c r="G1361" t="s">
        <v>126</v>
      </c>
      <c r="H1361" s="27">
        <v>2024</v>
      </c>
      <c r="I1361" t="str">
        <f>VLOOKUP(A1361,'Store Data'!$E:$F,2,0)</f>
        <v>MINI</v>
      </c>
      <c r="J1361" t="str">
        <f>VLOOKUP(A1361,'Store Data'!$A:$B,2,0)</f>
        <v>Arizona</v>
      </c>
    </row>
    <row r="1362" spans="1:10" ht="21" x14ac:dyDescent="0.2">
      <c r="A1362" s="3" t="s">
        <v>44</v>
      </c>
      <c r="B1362" s="3" t="s">
        <v>143</v>
      </c>
      <c r="C1362" s="5">
        <v>7</v>
      </c>
      <c r="D1362" s="5">
        <v>6</v>
      </c>
      <c r="E1362" s="7">
        <v>0.85709999999999997</v>
      </c>
      <c r="F1362" s="5">
        <v>0</v>
      </c>
      <c r="G1362" t="s">
        <v>126</v>
      </c>
      <c r="H1362" s="27">
        <v>2024</v>
      </c>
      <c r="I1362" t="str">
        <f>VLOOKUP(A1362,'Store Data'!$E:$F,2,0)</f>
        <v>MINI</v>
      </c>
      <c r="J1362" t="str">
        <f>VLOOKUP(A1362,'Store Data'!$A:$B,2,0)</f>
        <v>Arizona</v>
      </c>
    </row>
    <row r="1363" spans="1:10" ht="21" x14ac:dyDescent="0.2">
      <c r="A1363" s="3" t="s">
        <v>45</v>
      </c>
      <c r="B1363" s="3" t="s">
        <v>144</v>
      </c>
      <c r="C1363" s="5">
        <v>6</v>
      </c>
      <c r="D1363" s="5">
        <v>6</v>
      </c>
      <c r="E1363" s="7">
        <v>1</v>
      </c>
      <c r="F1363" s="5">
        <v>0</v>
      </c>
      <c r="G1363" t="s">
        <v>126</v>
      </c>
      <c r="H1363" s="27">
        <v>2024</v>
      </c>
      <c r="I1363" t="str">
        <f>VLOOKUP(A1363,'Store Data'!$E:$F,2,0)</f>
        <v>MINI</v>
      </c>
      <c r="J1363" t="str">
        <f>VLOOKUP(A1363,'Store Data'!$A:$B,2,0)</f>
        <v>Southern CA</v>
      </c>
    </row>
    <row r="1364" spans="1:10" ht="21" x14ac:dyDescent="0.2">
      <c r="A1364" s="3" t="s">
        <v>45</v>
      </c>
      <c r="B1364" s="3" t="s">
        <v>145</v>
      </c>
      <c r="C1364" s="5">
        <v>3</v>
      </c>
      <c r="D1364" s="5">
        <v>3</v>
      </c>
      <c r="E1364" s="7">
        <v>1</v>
      </c>
      <c r="F1364" s="5">
        <v>0</v>
      </c>
      <c r="G1364" t="s">
        <v>126</v>
      </c>
      <c r="H1364" s="27">
        <v>2024</v>
      </c>
      <c r="I1364" t="str">
        <f>VLOOKUP(A1364,'Store Data'!$E:$F,2,0)</f>
        <v>MINI</v>
      </c>
      <c r="J1364" t="str">
        <f>VLOOKUP(A1364,'Store Data'!$A:$B,2,0)</f>
        <v>Southern CA</v>
      </c>
    </row>
    <row r="1365" spans="1:10" ht="21" x14ac:dyDescent="0.2">
      <c r="A1365" s="3" t="s">
        <v>45</v>
      </c>
      <c r="B1365" s="3" t="s">
        <v>143</v>
      </c>
      <c r="C1365" s="5">
        <v>4</v>
      </c>
      <c r="D1365" s="5">
        <v>3</v>
      </c>
      <c r="E1365" s="7">
        <v>0.75</v>
      </c>
      <c r="F1365" s="5">
        <v>0</v>
      </c>
      <c r="G1365" t="s">
        <v>126</v>
      </c>
      <c r="H1365" s="27">
        <v>2024</v>
      </c>
      <c r="I1365" t="str">
        <f>VLOOKUP(A1365,'Store Data'!$E:$F,2,0)</f>
        <v>MINI</v>
      </c>
      <c r="J1365" t="str">
        <f>VLOOKUP(A1365,'Store Data'!$A:$B,2,0)</f>
        <v>Southern CA</v>
      </c>
    </row>
    <row r="1366" spans="1:10" ht="21" x14ac:dyDescent="0.2">
      <c r="A1366" s="3" t="s">
        <v>48</v>
      </c>
      <c r="B1366" s="3" t="s">
        <v>144</v>
      </c>
      <c r="C1366" s="5">
        <v>8</v>
      </c>
      <c r="D1366" s="5">
        <v>1</v>
      </c>
      <c r="E1366" s="7">
        <v>0.125</v>
      </c>
      <c r="F1366" s="5">
        <v>0</v>
      </c>
      <c r="G1366" t="s">
        <v>126</v>
      </c>
      <c r="H1366" s="27">
        <v>2024</v>
      </c>
      <c r="I1366" t="str">
        <f>VLOOKUP(A1366,'Store Data'!$E:$F,2,0)</f>
        <v>MINI</v>
      </c>
      <c r="J1366" t="str">
        <f>VLOOKUP(A1366,'Store Data'!$A:$B,2,0)</f>
        <v>Northern CA</v>
      </c>
    </row>
    <row r="1367" spans="1:10" ht="21" x14ac:dyDescent="0.2">
      <c r="A1367" s="3" t="s">
        <v>48</v>
      </c>
      <c r="B1367" s="3" t="s">
        <v>145</v>
      </c>
      <c r="C1367" s="5">
        <v>3</v>
      </c>
      <c r="D1367" s="5">
        <v>2</v>
      </c>
      <c r="E1367" s="7">
        <v>0.66659999999999997</v>
      </c>
      <c r="F1367" s="5">
        <v>0</v>
      </c>
      <c r="G1367" t="s">
        <v>126</v>
      </c>
      <c r="H1367" s="27">
        <v>2024</v>
      </c>
      <c r="I1367" t="str">
        <f>VLOOKUP(A1367,'Store Data'!$E:$F,2,0)</f>
        <v>MINI</v>
      </c>
      <c r="J1367" t="str">
        <f>VLOOKUP(A1367,'Store Data'!$A:$B,2,0)</f>
        <v>Northern CA</v>
      </c>
    </row>
    <row r="1368" spans="1:10" ht="21" x14ac:dyDescent="0.2">
      <c r="A1368" s="3" t="s">
        <v>48</v>
      </c>
      <c r="B1368" s="3" t="s">
        <v>143</v>
      </c>
      <c r="C1368" s="5">
        <v>14</v>
      </c>
      <c r="D1368" s="5">
        <v>13</v>
      </c>
      <c r="E1368" s="7">
        <v>0.92849999999999999</v>
      </c>
      <c r="F1368" s="5">
        <v>0</v>
      </c>
      <c r="G1368" t="s">
        <v>126</v>
      </c>
      <c r="H1368" s="27">
        <v>2024</v>
      </c>
      <c r="I1368" t="str">
        <f>VLOOKUP(A1368,'Store Data'!$E:$F,2,0)</f>
        <v>MINI</v>
      </c>
      <c r="J1368" t="str">
        <f>VLOOKUP(A1368,'Store Data'!$A:$B,2,0)</f>
        <v>Northern CA</v>
      </c>
    </row>
    <row r="1369" spans="1:10" ht="21" x14ac:dyDescent="0.2">
      <c r="A1369" s="3" t="s">
        <v>53</v>
      </c>
      <c r="B1369" s="3" t="s">
        <v>144</v>
      </c>
      <c r="C1369" s="5">
        <v>6</v>
      </c>
      <c r="D1369" s="5">
        <v>4</v>
      </c>
      <c r="E1369" s="7">
        <v>0.66659999999999997</v>
      </c>
      <c r="F1369" s="5">
        <v>0</v>
      </c>
      <c r="G1369" t="s">
        <v>126</v>
      </c>
      <c r="H1369" s="27">
        <v>2024</v>
      </c>
      <c r="I1369" t="str">
        <f>VLOOKUP(A1369,'Store Data'!$E:$F,2,0)</f>
        <v>MINI</v>
      </c>
      <c r="J1369" t="str">
        <f>VLOOKUP(A1369,'Store Data'!$A:$B,2,0)</f>
        <v>Orange County</v>
      </c>
    </row>
    <row r="1370" spans="1:10" ht="21" x14ac:dyDescent="0.2">
      <c r="A1370" s="3" t="s">
        <v>53</v>
      </c>
      <c r="B1370" s="3" t="s">
        <v>143</v>
      </c>
      <c r="C1370" s="5">
        <v>7</v>
      </c>
      <c r="D1370" s="5">
        <v>5</v>
      </c>
      <c r="E1370" s="7">
        <v>0.71419999999999995</v>
      </c>
      <c r="F1370" s="5">
        <v>1</v>
      </c>
      <c r="G1370" t="s">
        <v>126</v>
      </c>
      <c r="H1370" s="27">
        <v>2024</v>
      </c>
      <c r="I1370" t="str">
        <f>VLOOKUP(A1370,'Store Data'!$E:$F,2,0)</f>
        <v>MINI</v>
      </c>
      <c r="J1370" t="str">
        <f>VLOOKUP(A1370,'Store Data'!$A:$B,2,0)</f>
        <v>Orange County</v>
      </c>
    </row>
    <row r="1371" spans="1:10" ht="21" x14ac:dyDescent="0.2">
      <c r="A1371" s="3" t="s">
        <v>58</v>
      </c>
      <c r="B1371" s="3" t="s">
        <v>144</v>
      </c>
      <c r="C1371" s="5">
        <v>8</v>
      </c>
      <c r="D1371" s="5">
        <v>5</v>
      </c>
      <c r="E1371" s="7">
        <v>0.625</v>
      </c>
      <c r="F1371" s="5">
        <v>1</v>
      </c>
      <c r="G1371" t="s">
        <v>126</v>
      </c>
      <c r="H1371" s="27">
        <v>2024</v>
      </c>
      <c r="I1371" t="str">
        <f>VLOOKUP(A1371,'Store Data'!$E:$F,2,0)</f>
        <v>MINI</v>
      </c>
      <c r="J1371" t="str">
        <f>VLOOKUP(A1371,'Store Data'!$A:$B,2,0)</f>
        <v>Southern CA</v>
      </c>
    </row>
    <row r="1372" spans="1:10" ht="21" x14ac:dyDescent="0.2">
      <c r="A1372" s="3" t="s">
        <v>58</v>
      </c>
      <c r="B1372" s="3" t="s">
        <v>145</v>
      </c>
      <c r="C1372" s="5">
        <v>5</v>
      </c>
      <c r="D1372" s="5">
        <v>4</v>
      </c>
      <c r="E1372" s="7">
        <v>0.8</v>
      </c>
      <c r="F1372" s="5">
        <v>1</v>
      </c>
      <c r="G1372" t="s">
        <v>126</v>
      </c>
      <c r="H1372" s="27">
        <v>2024</v>
      </c>
      <c r="I1372" t="str">
        <f>VLOOKUP(A1372,'Store Data'!$E:$F,2,0)</f>
        <v>MINI</v>
      </c>
      <c r="J1372" t="str">
        <f>VLOOKUP(A1372,'Store Data'!$A:$B,2,0)</f>
        <v>Southern CA</v>
      </c>
    </row>
    <row r="1373" spans="1:10" ht="21" x14ac:dyDescent="0.2">
      <c r="A1373" s="3" t="s">
        <v>58</v>
      </c>
      <c r="B1373" s="3" t="s">
        <v>143</v>
      </c>
      <c r="C1373" s="5">
        <v>19</v>
      </c>
      <c r="D1373" s="5">
        <v>13</v>
      </c>
      <c r="E1373" s="7">
        <v>0.68420000000000003</v>
      </c>
      <c r="F1373" s="5">
        <v>0</v>
      </c>
      <c r="G1373" t="s">
        <v>126</v>
      </c>
      <c r="H1373" s="27">
        <v>2024</v>
      </c>
      <c r="I1373" t="str">
        <f>VLOOKUP(A1373,'Store Data'!$E:$F,2,0)</f>
        <v>MINI</v>
      </c>
      <c r="J1373" t="str">
        <f>VLOOKUP(A1373,'Store Data'!$A:$B,2,0)</f>
        <v>Southern CA</v>
      </c>
    </row>
    <row r="1374" spans="1:10" ht="21" x14ac:dyDescent="0.2">
      <c r="A1374" s="3" t="s">
        <v>116</v>
      </c>
      <c r="B1374" s="3" t="s">
        <v>144</v>
      </c>
      <c r="C1374" s="5">
        <v>6</v>
      </c>
      <c r="D1374" s="5">
        <v>4</v>
      </c>
      <c r="E1374" s="7">
        <v>0.66659999999999997</v>
      </c>
      <c r="F1374" s="5">
        <v>0</v>
      </c>
      <c r="G1374" t="s">
        <v>126</v>
      </c>
      <c r="H1374" s="27">
        <v>2024</v>
      </c>
      <c r="I1374" t="str">
        <f>VLOOKUP(A1374,'Store Data'!$E:$F,2,0)</f>
        <v>MINI</v>
      </c>
      <c r="J1374" t="str">
        <f>VLOOKUP(A1374,'Store Data'!$A:$B,2,0)</f>
        <v>Arizona</v>
      </c>
    </row>
    <row r="1375" spans="1:10" ht="21" x14ac:dyDescent="0.2">
      <c r="A1375" s="3" t="s">
        <v>116</v>
      </c>
      <c r="B1375" s="3" t="s">
        <v>145</v>
      </c>
      <c r="C1375" s="5">
        <v>2</v>
      </c>
      <c r="D1375" s="5">
        <v>1</v>
      </c>
      <c r="E1375" s="7">
        <v>0.5</v>
      </c>
      <c r="F1375" s="5">
        <v>0</v>
      </c>
      <c r="G1375" t="s">
        <v>126</v>
      </c>
      <c r="H1375" s="27">
        <v>2024</v>
      </c>
      <c r="I1375" t="str">
        <f>VLOOKUP(A1375,'Store Data'!$E:$F,2,0)</f>
        <v>MINI</v>
      </c>
      <c r="J1375" t="str">
        <f>VLOOKUP(A1375,'Store Data'!$A:$B,2,0)</f>
        <v>Arizona</v>
      </c>
    </row>
    <row r="1376" spans="1:10" ht="21" x14ac:dyDescent="0.2">
      <c r="A1376" s="3" t="s">
        <v>116</v>
      </c>
      <c r="B1376" s="3" t="s">
        <v>143</v>
      </c>
      <c r="C1376" s="5">
        <v>7</v>
      </c>
      <c r="D1376" s="5">
        <v>7</v>
      </c>
      <c r="E1376" s="7">
        <v>1</v>
      </c>
      <c r="F1376" s="5">
        <v>0</v>
      </c>
      <c r="G1376" t="s">
        <v>126</v>
      </c>
      <c r="H1376" s="27">
        <v>2024</v>
      </c>
      <c r="I1376" t="str">
        <f>VLOOKUP(A1376,'Store Data'!$E:$F,2,0)</f>
        <v>MINI</v>
      </c>
      <c r="J1376" t="str">
        <f>VLOOKUP(A1376,'Store Data'!$A:$B,2,0)</f>
        <v>Arizona</v>
      </c>
    </row>
    <row r="1377" spans="1:10" ht="21" x14ac:dyDescent="0.2">
      <c r="A1377" s="3" t="s">
        <v>41</v>
      </c>
      <c r="B1377" s="3" t="s">
        <v>144</v>
      </c>
      <c r="C1377" s="5">
        <v>12</v>
      </c>
      <c r="D1377" s="5">
        <v>12</v>
      </c>
      <c r="E1377" s="7">
        <v>1</v>
      </c>
      <c r="F1377" s="5">
        <v>1</v>
      </c>
      <c r="G1377" t="s">
        <v>126</v>
      </c>
      <c r="H1377" s="27">
        <v>2024</v>
      </c>
      <c r="I1377" t="str">
        <f>VLOOKUP(A1377,'Store Data'!$E:$F,2,0)</f>
        <v>Mazda</v>
      </c>
      <c r="J1377" t="str">
        <f>VLOOKUP(A1377,'Store Data'!$A:$B,2,0)</f>
        <v>Southern CA</v>
      </c>
    </row>
    <row r="1378" spans="1:10" ht="21" x14ac:dyDescent="0.2">
      <c r="A1378" s="3" t="s">
        <v>41</v>
      </c>
      <c r="B1378" s="3" t="s">
        <v>145</v>
      </c>
      <c r="C1378" s="5">
        <v>10</v>
      </c>
      <c r="D1378" s="5">
        <v>9</v>
      </c>
      <c r="E1378" s="7">
        <v>0.9</v>
      </c>
      <c r="F1378" s="5">
        <v>3</v>
      </c>
      <c r="G1378" t="s">
        <v>126</v>
      </c>
      <c r="H1378" s="27">
        <v>2024</v>
      </c>
      <c r="I1378" t="str">
        <f>VLOOKUP(A1378,'Store Data'!$E:$F,2,0)</f>
        <v>Mazda</v>
      </c>
      <c r="J1378" t="str">
        <f>VLOOKUP(A1378,'Store Data'!$A:$B,2,0)</f>
        <v>Southern CA</v>
      </c>
    </row>
    <row r="1379" spans="1:10" ht="21" x14ac:dyDescent="0.2">
      <c r="A1379" s="3" t="s">
        <v>41</v>
      </c>
      <c r="B1379" s="3" t="s">
        <v>143</v>
      </c>
      <c r="C1379" s="5">
        <v>16</v>
      </c>
      <c r="D1379" s="5">
        <v>14</v>
      </c>
      <c r="E1379" s="7">
        <v>0.875</v>
      </c>
      <c r="F1379" s="5">
        <v>2</v>
      </c>
      <c r="G1379" t="s">
        <v>126</v>
      </c>
      <c r="H1379" s="27">
        <v>2024</v>
      </c>
      <c r="I1379" t="str">
        <f>VLOOKUP(A1379,'Store Data'!$E:$F,2,0)</f>
        <v>Mazda</v>
      </c>
      <c r="J1379" t="str">
        <f>VLOOKUP(A1379,'Store Data'!$A:$B,2,0)</f>
        <v>Southern CA</v>
      </c>
    </row>
    <row r="1380" spans="1:10" ht="21" x14ac:dyDescent="0.2">
      <c r="A1380" s="3" t="s">
        <v>117</v>
      </c>
      <c r="B1380" s="3" t="s">
        <v>144</v>
      </c>
      <c r="C1380" s="5">
        <v>14</v>
      </c>
      <c r="D1380" s="5">
        <v>8</v>
      </c>
      <c r="E1380" s="7">
        <v>0.57140000000000002</v>
      </c>
      <c r="F1380" s="5">
        <v>1</v>
      </c>
      <c r="G1380" t="s">
        <v>126</v>
      </c>
      <c r="H1380" s="27">
        <v>2024</v>
      </c>
      <c r="I1380" t="str">
        <f>VLOOKUP(A1380,'Store Data'!$E:$F,2,0)</f>
        <v>Mercedes-Benz</v>
      </c>
      <c r="J1380" t="str">
        <f>VLOOKUP(A1380,'Store Data'!$A:$B,2,0)</f>
        <v>Arizona</v>
      </c>
    </row>
    <row r="1381" spans="1:10" ht="21" x14ac:dyDescent="0.2">
      <c r="A1381" s="3" t="s">
        <v>117</v>
      </c>
      <c r="B1381" s="3" t="s">
        <v>145</v>
      </c>
      <c r="C1381" s="5">
        <v>7</v>
      </c>
      <c r="D1381" s="5">
        <v>4</v>
      </c>
      <c r="E1381" s="7">
        <v>0.57140000000000002</v>
      </c>
      <c r="F1381" s="5">
        <v>0</v>
      </c>
      <c r="G1381" t="s">
        <v>126</v>
      </c>
      <c r="H1381" s="27">
        <v>2024</v>
      </c>
      <c r="I1381" t="str">
        <f>VLOOKUP(A1381,'Store Data'!$E:$F,2,0)</f>
        <v>Mercedes-Benz</v>
      </c>
      <c r="J1381" t="str">
        <f>VLOOKUP(A1381,'Store Data'!$A:$B,2,0)</f>
        <v>Arizona</v>
      </c>
    </row>
    <row r="1382" spans="1:10" ht="21" x14ac:dyDescent="0.2">
      <c r="A1382" s="3" t="s">
        <v>117</v>
      </c>
      <c r="B1382" s="3" t="s">
        <v>143</v>
      </c>
      <c r="C1382" s="5">
        <v>36</v>
      </c>
      <c r="D1382" s="5">
        <v>33</v>
      </c>
      <c r="E1382" s="7">
        <v>0.91659999999999997</v>
      </c>
      <c r="F1382" s="5">
        <v>3</v>
      </c>
      <c r="G1382" t="s">
        <v>126</v>
      </c>
      <c r="H1382" s="27">
        <v>2024</v>
      </c>
      <c r="I1382" t="str">
        <f>VLOOKUP(A1382,'Store Data'!$E:$F,2,0)</f>
        <v>Mercedes-Benz</v>
      </c>
      <c r="J1382" t="str">
        <f>VLOOKUP(A1382,'Store Data'!$A:$B,2,0)</f>
        <v>Arizona</v>
      </c>
    </row>
    <row r="1383" spans="1:10" ht="21" x14ac:dyDescent="0.2">
      <c r="A1383" s="3" t="s">
        <v>42</v>
      </c>
      <c r="B1383" s="3" t="s">
        <v>144</v>
      </c>
      <c r="C1383" s="5">
        <v>16</v>
      </c>
      <c r="D1383" s="5">
        <v>7</v>
      </c>
      <c r="E1383" s="7">
        <v>0.4375</v>
      </c>
      <c r="F1383" s="5">
        <v>1</v>
      </c>
      <c r="G1383" t="s">
        <v>126</v>
      </c>
      <c r="H1383" s="27">
        <v>2024</v>
      </c>
      <c r="I1383" t="str">
        <f>VLOOKUP(A1383,'Store Data'!$E:$F,2,0)</f>
        <v>Mercedes-Benz</v>
      </c>
      <c r="J1383" t="str">
        <f>VLOOKUP(A1383,'Store Data'!$A:$B,2,0)</f>
        <v>Arizona</v>
      </c>
    </row>
    <row r="1384" spans="1:10" ht="21" x14ac:dyDescent="0.2">
      <c r="A1384" s="3" t="s">
        <v>42</v>
      </c>
      <c r="B1384" s="3" t="s">
        <v>145</v>
      </c>
      <c r="C1384" s="5">
        <v>21</v>
      </c>
      <c r="D1384" s="5">
        <v>16</v>
      </c>
      <c r="E1384" s="7">
        <v>0.76190000000000002</v>
      </c>
      <c r="F1384" s="5">
        <v>0</v>
      </c>
      <c r="G1384" t="s">
        <v>126</v>
      </c>
      <c r="H1384" s="27">
        <v>2024</v>
      </c>
      <c r="I1384" t="str">
        <f>VLOOKUP(A1384,'Store Data'!$E:$F,2,0)</f>
        <v>Mercedes-Benz</v>
      </c>
      <c r="J1384" t="str">
        <f>VLOOKUP(A1384,'Store Data'!$A:$B,2,0)</f>
        <v>Arizona</v>
      </c>
    </row>
    <row r="1385" spans="1:10" ht="21" x14ac:dyDescent="0.2">
      <c r="A1385" s="3" t="s">
        <v>42</v>
      </c>
      <c r="B1385" s="3" t="s">
        <v>143</v>
      </c>
      <c r="C1385" s="5">
        <v>52</v>
      </c>
      <c r="D1385" s="5">
        <v>49</v>
      </c>
      <c r="E1385" s="7">
        <v>0.94230000000000003</v>
      </c>
      <c r="F1385" s="5">
        <v>0</v>
      </c>
      <c r="G1385" t="s">
        <v>126</v>
      </c>
      <c r="H1385" s="27">
        <v>2024</v>
      </c>
      <c r="I1385" t="str">
        <f>VLOOKUP(A1385,'Store Data'!$E:$F,2,0)</f>
        <v>Mercedes-Benz</v>
      </c>
      <c r="J1385" t="str">
        <f>VLOOKUP(A1385,'Store Data'!$A:$B,2,0)</f>
        <v>Arizona</v>
      </c>
    </row>
    <row r="1386" spans="1:10" ht="21" x14ac:dyDescent="0.2">
      <c r="A1386" s="3" t="s">
        <v>43</v>
      </c>
      <c r="B1386" s="3" t="s">
        <v>144</v>
      </c>
      <c r="C1386" s="5">
        <v>21</v>
      </c>
      <c r="D1386" s="5">
        <v>16</v>
      </c>
      <c r="E1386" s="7">
        <v>0.76190000000000002</v>
      </c>
      <c r="F1386" s="5">
        <v>1</v>
      </c>
      <c r="G1386" t="s">
        <v>126</v>
      </c>
      <c r="H1386" s="27">
        <v>2024</v>
      </c>
      <c r="I1386" t="str">
        <f>VLOOKUP(A1386,'Store Data'!$E:$F,2,0)</f>
        <v>Mercedes-Benz</v>
      </c>
      <c r="J1386" t="str">
        <f>VLOOKUP(A1386,'Store Data'!$A:$B,2,0)</f>
        <v>Southern CA</v>
      </c>
    </row>
    <row r="1387" spans="1:10" ht="21" x14ac:dyDescent="0.2">
      <c r="A1387" s="3" t="s">
        <v>43</v>
      </c>
      <c r="B1387" s="3" t="s">
        <v>145</v>
      </c>
      <c r="C1387" s="5">
        <v>9</v>
      </c>
      <c r="D1387" s="5">
        <v>8</v>
      </c>
      <c r="E1387" s="7">
        <v>0.88880000000000003</v>
      </c>
      <c r="F1387" s="5">
        <v>2</v>
      </c>
      <c r="G1387" t="s">
        <v>126</v>
      </c>
      <c r="H1387" s="27">
        <v>2024</v>
      </c>
      <c r="I1387" t="str">
        <f>VLOOKUP(A1387,'Store Data'!$E:$F,2,0)</f>
        <v>Mercedes-Benz</v>
      </c>
      <c r="J1387" t="str">
        <f>VLOOKUP(A1387,'Store Data'!$A:$B,2,0)</f>
        <v>Southern CA</v>
      </c>
    </row>
    <row r="1388" spans="1:10" ht="21" x14ac:dyDescent="0.2">
      <c r="A1388" s="3" t="s">
        <v>43</v>
      </c>
      <c r="B1388" s="3" t="s">
        <v>143</v>
      </c>
      <c r="C1388" s="5">
        <v>41</v>
      </c>
      <c r="D1388" s="5">
        <v>35</v>
      </c>
      <c r="E1388" s="7">
        <v>0.85360000000000003</v>
      </c>
      <c r="F1388" s="5">
        <v>3</v>
      </c>
      <c r="G1388" t="s">
        <v>126</v>
      </c>
      <c r="H1388" s="27">
        <v>2024</v>
      </c>
      <c r="I1388" t="str">
        <f>VLOOKUP(A1388,'Store Data'!$E:$F,2,0)</f>
        <v>Mercedes-Benz</v>
      </c>
      <c r="J1388" t="str">
        <f>VLOOKUP(A1388,'Store Data'!$A:$B,2,0)</f>
        <v>Southern CA</v>
      </c>
    </row>
    <row r="1389" spans="1:10" ht="21" x14ac:dyDescent="0.2">
      <c r="A1389" s="3" t="s">
        <v>60</v>
      </c>
      <c r="B1389" s="3" t="s">
        <v>144</v>
      </c>
      <c r="C1389" s="5">
        <v>48</v>
      </c>
      <c r="D1389" s="5">
        <v>35</v>
      </c>
      <c r="E1389" s="7">
        <v>0.72909999999999997</v>
      </c>
      <c r="F1389" s="5">
        <v>6</v>
      </c>
      <c r="G1389" t="s">
        <v>126</v>
      </c>
      <c r="H1389" s="27">
        <v>2024</v>
      </c>
      <c r="I1389" t="str">
        <f>VLOOKUP(A1389,'Store Data'!$E:$F,2,0)</f>
        <v>BMW</v>
      </c>
      <c r="J1389" t="str">
        <f>VLOOKUP(A1389,'Store Data'!$A:$B,2,0)</f>
        <v>Northern CA</v>
      </c>
    </row>
    <row r="1390" spans="1:10" ht="21" x14ac:dyDescent="0.2">
      <c r="A1390" s="3" t="s">
        <v>60</v>
      </c>
      <c r="B1390" s="3" t="s">
        <v>145</v>
      </c>
      <c r="C1390" s="5">
        <v>23</v>
      </c>
      <c r="D1390" s="5">
        <v>22</v>
      </c>
      <c r="E1390" s="7">
        <v>0.95650000000000002</v>
      </c>
      <c r="F1390" s="5">
        <v>5</v>
      </c>
      <c r="G1390" t="s">
        <v>126</v>
      </c>
      <c r="H1390" s="27">
        <v>2024</v>
      </c>
      <c r="I1390" t="str">
        <f>VLOOKUP(A1390,'Store Data'!$E:$F,2,0)</f>
        <v>BMW</v>
      </c>
      <c r="J1390" t="str">
        <f>VLOOKUP(A1390,'Store Data'!$A:$B,2,0)</f>
        <v>Northern CA</v>
      </c>
    </row>
    <row r="1391" spans="1:10" ht="21" x14ac:dyDescent="0.2">
      <c r="A1391" s="3" t="s">
        <v>60</v>
      </c>
      <c r="B1391" s="3" t="s">
        <v>143</v>
      </c>
      <c r="C1391" s="5">
        <v>49</v>
      </c>
      <c r="D1391" s="5">
        <v>42</v>
      </c>
      <c r="E1391" s="7">
        <v>0.85709999999999997</v>
      </c>
      <c r="F1391" s="5">
        <v>5</v>
      </c>
      <c r="G1391" t="s">
        <v>126</v>
      </c>
      <c r="H1391" s="27">
        <v>2024</v>
      </c>
      <c r="I1391" t="str">
        <f>VLOOKUP(A1391,'Store Data'!$E:$F,2,0)</f>
        <v>BMW</v>
      </c>
      <c r="J1391" t="str">
        <f>VLOOKUP(A1391,'Store Data'!$A:$B,2,0)</f>
        <v>Northern CA</v>
      </c>
    </row>
    <row r="1392" spans="1:10" ht="21" x14ac:dyDescent="0.2">
      <c r="A1392" s="3" t="s">
        <v>62</v>
      </c>
      <c r="B1392" s="3" t="s">
        <v>144</v>
      </c>
      <c r="C1392" s="5">
        <v>28</v>
      </c>
      <c r="D1392" s="5">
        <v>15</v>
      </c>
      <c r="E1392" s="7">
        <v>0.53569999999999995</v>
      </c>
      <c r="F1392" s="5">
        <v>3</v>
      </c>
      <c r="G1392" t="s">
        <v>126</v>
      </c>
      <c r="H1392" s="27">
        <v>2024</v>
      </c>
      <c r="I1392" t="str">
        <f>VLOOKUP(A1392,'Store Data'!$E:$F,2,0)</f>
        <v>Porsche</v>
      </c>
      <c r="J1392" t="str">
        <f>VLOOKUP(A1392,'Store Data'!$A:$B,2,0)</f>
        <v>Arizona</v>
      </c>
    </row>
    <row r="1393" spans="1:10" ht="21" x14ac:dyDescent="0.2">
      <c r="A1393" s="3" t="s">
        <v>62</v>
      </c>
      <c r="B1393" s="3" t="s">
        <v>145</v>
      </c>
      <c r="C1393" s="5">
        <v>17</v>
      </c>
      <c r="D1393" s="5">
        <v>13</v>
      </c>
      <c r="E1393" s="7">
        <v>0.76470000000000005</v>
      </c>
      <c r="F1393" s="5">
        <v>0</v>
      </c>
      <c r="G1393" t="s">
        <v>126</v>
      </c>
      <c r="H1393" s="27">
        <v>2024</v>
      </c>
      <c r="I1393" t="str">
        <f>VLOOKUP(A1393,'Store Data'!$E:$F,2,0)</f>
        <v>Porsche</v>
      </c>
      <c r="J1393" t="str">
        <f>VLOOKUP(A1393,'Store Data'!$A:$B,2,0)</f>
        <v>Arizona</v>
      </c>
    </row>
    <row r="1394" spans="1:10" ht="21" x14ac:dyDescent="0.2">
      <c r="A1394" s="3" t="s">
        <v>62</v>
      </c>
      <c r="B1394" s="3" t="s">
        <v>143</v>
      </c>
      <c r="C1394" s="5">
        <v>34</v>
      </c>
      <c r="D1394" s="5">
        <v>30</v>
      </c>
      <c r="E1394" s="7">
        <v>0.88229999999999997</v>
      </c>
      <c r="F1394" s="5">
        <v>1</v>
      </c>
      <c r="G1394" t="s">
        <v>126</v>
      </c>
      <c r="H1394" s="27">
        <v>2024</v>
      </c>
      <c r="I1394" t="str">
        <f>VLOOKUP(A1394,'Store Data'!$E:$F,2,0)</f>
        <v>Porsche</v>
      </c>
      <c r="J1394" t="str">
        <f>VLOOKUP(A1394,'Store Data'!$A:$B,2,0)</f>
        <v>Arizona</v>
      </c>
    </row>
    <row r="1395" spans="1:10" ht="21" x14ac:dyDescent="0.2">
      <c r="A1395" s="3" t="s">
        <v>64</v>
      </c>
      <c r="B1395" s="3" t="s">
        <v>144</v>
      </c>
      <c r="C1395" s="5">
        <v>9</v>
      </c>
      <c r="D1395" s="5">
        <v>7</v>
      </c>
      <c r="E1395" s="7">
        <v>0.77769999999999995</v>
      </c>
      <c r="F1395" s="5">
        <v>2</v>
      </c>
      <c r="G1395" t="s">
        <v>126</v>
      </c>
      <c r="H1395" s="27">
        <v>2024</v>
      </c>
      <c r="I1395" t="str">
        <f>VLOOKUP(A1395,'Store Data'!$E:$F,2,0)</f>
        <v>Porsche</v>
      </c>
      <c r="J1395" t="str">
        <f>VLOOKUP(A1395,'Store Data'!$A:$B,2,0)</f>
        <v>Northern CA</v>
      </c>
    </row>
    <row r="1396" spans="1:10" ht="21" x14ac:dyDescent="0.2">
      <c r="A1396" s="3" t="s">
        <v>64</v>
      </c>
      <c r="B1396" s="3" t="s">
        <v>145</v>
      </c>
      <c r="C1396" s="5">
        <v>8</v>
      </c>
      <c r="D1396" s="5">
        <v>5</v>
      </c>
      <c r="E1396" s="7">
        <v>0.625</v>
      </c>
      <c r="F1396" s="5">
        <v>0</v>
      </c>
      <c r="G1396" t="s">
        <v>126</v>
      </c>
      <c r="H1396" s="27">
        <v>2024</v>
      </c>
      <c r="I1396" t="str">
        <f>VLOOKUP(A1396,'Store Data'!$E:$F,2,0)</f>
        <v>Porsche</v>
      </c>
      <c r="J1396" t="str">
        <f>VLOOKUP(A1396,'Store Data'!$A:$B,2,0)</f>
        <v>Northern CA</v>
      </c>
    </row>
    <row r="1397" spans="1:10" ht="21" x14ac:dyDescent="0.2">
      <c r="A1397" s="3" t="s">
        <v>64</v>
      </c>
      <c r="B1397" s="3" t="s">
        <v>143</v>
      </c>
      <c r="C1397" s="5">
        <v>8</v>
      </c>
      <c r="D1397" s="5">
        <v>8</v>
      </c>
      <c r="E1397" s="7">
        <v>1</v>
      </c>
      <c r="F1397" s="5">
        <v>0</v>
      </c>
      <c r="G1397" t="s">
        <v>126</v>
      </c>
      <c r="H1397" s="27">
        <v>2024</v>
      </c>
      <c r="I1397" t="str">
        <f>VLOOKUP(A1397,'Store Data'!$E:$F,2,0)</f>
        <v>Porsche</v>
      </c>
      <c r="J1397" t="str">
        <f>VLOOKUP(A1397,'Store Data'!$A:$B,2,0)</f>
        <v>Northern CA</v>
      </c>
    </row>
    <row r="1398" spans="1:10" ht="21" x14ac:dyDescent="0.2">
      <c r="A1398" s="3" t="s">
        <v>66</v>
      </c>
      <c r="B1398" s="3" t="s">
        <v>144</v>
      </c>
      <c r="C1398" s="5">
        <v>46</v>
      </c>
      <c r="D1398" s="5">
        <v>38</v>
      </c>
      <c r="E1398" s="7">
        <v>0.82599999999999996</v>
      </c>
      <c r="F1398" s="5">
        <v>11</v>
      </c>
      <c r="G1398" t="s">
        <v>126</v>
      </c>
      <c r="H1398" s="27">
        <v>2024</v>
      </c>
      <c r="I1398" t="str">
        <f>VLOOKUP(A1398,'Store Data'!$E:$F,2,0)</f>
        <v>Honda</v>
      </c>
      <c r="J1398" t="str">
        <f>VLOOKUP(A1398,'Store Data'!$A:$B,2,0)</f>
        <v>Texas</v>
      </c>
    </row>
    <row r="1399" spans="1:10" ht="21" x14ac:dyDescent="0.2">
      <c r="A1399" s="3" t="s">
        <v>66</v>
      </c>
      <c r="B1399" s="3" t="s">
        <v>145</v>
      </c>
      <c r="C1399" s="5">
        <v>53</v>
      </c>
      <c r="D1399" s="5">
        <v>45</v>
      </c>
      <c r="E1399" s="7">
        <v>0.84899999999999998</v>
      </c>
      <c r="F1399" s="5">
        <v>12</v>
      </c>
      <c r="G1399" t="s">
        <v>126</v>
      </c>
      <c r="H1399" s="27">
        <v>2024</v>
      </c>
      <c r="I1399" t="str">
        <f>VLOOKUP(A1399,'Store Data'!$E:$F,2,0)</f>
        <v>Honda</v>
      </c>
      <c r="J1399" t="str">
        <f>VLOOKUP(A1399,'Store Data'!$A:$B,2,0)</f>
        <v>Texas</v>
      </c>
    </row>
    <row r="1400" spans="1:10" ht="21" x14ac:dyDescent="0.2">
      <c r="A1400" s="3" t="s">
        <v>66</v>
      </c>
      <c r="B1400" s="3" t="s">
        <v>143</v>
      </c>
      <c r="C1400" s="5">
        <v>107</v>
      </c>
      <c r="D1400" s="5">
        <v>94</v>
      </c>
      <c r="E1400" s="7">
        <v>0.87849999999999995</v>
      </c>
      <c r="F1400" s="5">
        <v>17</v>
      </c>
      <c r="G1400" t="s">
        <v>126</v>
      </c>
      <c r="H1400" s="27">
        <v>2024</v>
      </c>
      <c r="I1400" t="str">
        <f>VLOOKUP(A1400,'Store Data'!$E:$F,2,0)</f>
        <v>Honda</v>
      </c>
      <c r="J1400" t="str">
        <f>VLOOKUP(A1400,'Store Data'!$A:$B,2,0)</f>
        <v>Texas</v>
      </c>
    </row>
    <row r="1401" spans="1:10" ht="21" x14ac:dyDescent="0.2">
      <c r="A1401" s="3" t="s">
        <v>67</v>
      </c>
      <c r="B1401" s="3" t="s">
        <v>144</v>
      </c>
      <c r="C1401" s="5">
        <v>59</v>
      </c>
      <c r="D1401" s="5">
        <v>51</v>
      </c>
      <c r="E1401" s="7">
        <v>0.86439999999999995</v>
      </c>
      <c r="F1401" s="5">
        <v>2</v>
      </c>
      <c r="G1401" t="s">
        <v>126</v>
      </c>
      <c r="H1401" s="27">
        <v>2024</v>
      </c>
      <c r="I1401" t="str">
        <f>VLOOKUP(A1401,'Store Data'!$E:$F,2,0)</f>
        <v>Hyundai</v>
      </c>
      <c r="J1401" t="str">
        <f>VLOOKUP(A1401,'Store Data'!$A:$B,2,0)</f>
        <v>Texas</v>
      </c>
    </row>
    <row r="1402" spans="1:10" ht="21" x14ac:dyDescent="0.2">
      <c r="A1402" s="3" t="s">
        <v>67</v>
      </c>
      <c r="B1402" s="3" t="s">
        <v>145</v>
      </c>
      <c r="C1402" s="5">
        <v>27</v>
      </c>
      <c r="D1402" s="5">
        <v>21</v>
      </c>
      <c r="E1402" s="7">
        <v>0.77769999999999995</v>
      </c>
      <c r="F1402" s="5">
        <v>4</v>
      </c>
      <c r="G1402" t="s">
        <v>126</v>
      </c>
      <c r="H1402" s="27">
        <v>2024</v>
      </c>
      <c r="I1402" t="str">
        <f>VLOOKUP(A1402,'Store Data'!$E:$F,2,0)</f>
        <v>Hyundai</v>
      </c>
      <c r="J1402" t="str">
        <f>VLOOKUP(A1402,'Store Data'!$A:$B,2,0)</f>
        <v>Texas</v>
      </c>
    </row>
    <row r="1403" spans="1:10" ht="21" x14ac:dyDescent="0.2">
      <c r="A1403" s="3" t="s">
        <v>67</v>
      </c>
      <c r="B1403" s="3" t="s">
        <v>143</v>
      </c>
      <c r="C1403" s="5">
        <v>58</v>
      </c>
      <c r="D1403" s="5">
        <v>33</v>
      </c>
      <c r="E1403" s="7">
        <v>0.56889999999999996</v>
      </c>
      <c r="F1403" s="5">
        <v>0</v>
      </c>
      <c r="G1403" t="s">
        <v>126</v>
      </c>
      <c r="H1403" s="27">
        <v>2024</v>
      </c>
      <c r="I1403" t="str">
        <f>VLOOKUP(A1403,'Store Data'!$E:$F,2,0)</f>
        <v>Hyundai</v>
      </c>
      <c r="J1403" t="str">
        <f>VLOOKUP(A1403,'Store Data'!$A:$B,2,0)</f>
        <v>Texas</v>
      </c>
    </row>
    <row r="1404" spans="1:10" ht="21" x14ac:dyDescent="0.2">
      <c r="A1404" s="3" t="s">
        <v>68</v>
      </c>
      <c r="B1404" s="3" t="s">
        <v>144</v>
      </c>
      <c r="C1404" s="5">
        <v>79</v>
      </c>
      <c r="D1404" s="5">
        <v>24</v>
      </c>
      <c r="E1404" s="7">
        <v>0.30370000000000003</v>
      </c>
      <c r="F1404" s="5">
        <v>2</v>
      </c>
      <c r="G1404" t="s">
        <v>126</v>
      </c>
      <c r="H1404" s="27">
        <v>2024</v>
      </c>
      <c r="I1404" t="str">
        <f>VLOOKUP(A1404,'Store Data'!$E:$F,2,0)</f>
        <v>Toyota</v>
      </c>
      <c r="J1404" t="str">
        <f>VLOOKUP(A1404,'Store Data'!$A:$B,2,0)</f>
        <v>Texas</v>
      </c>
    </row>
    <row r="1405" spans="1:10" ht="21" x14ac:dyDescent="0.2">
      <c r="A1405" s="3" t="s">
        <v>68</v>
      </c>
      <c r="B1405" s="3" t="s">
        <v>145</v>
      </c>
      <c r="C1405" s="5">
        <v>56</v>
      </c>
      <c r="D1405" s="5">
        <v>18</v>
      </c>
      <c r="E1405" s="7">
        <v>0.32140000000000002</v>
      </c>
      <c r="F1405" s="5">
        <v>2</v>
      </c>
      <c r="G1405" t="s">
        <v>126</v>
      </c>
      <c r="H1405" s="27">
        <v>2024</v>
      </c>
      <c r="I1405" t="str">
        <f>VLOOKUP(A1405,'Store Data'!$E:$F,2,0)</f>
        <v>Toyota</v>
      </c>
      <c r="J1405" t="str">
        <f>VLOOKUP(A1405,'Store Data'!$A:$B,2,0)</f>
        <v>Texas</v>
      </c>
    </row>
    <row r="1406" spans="1:10" ht="21" x14ac:dyDescent="0.2">
      <c r="A1406" s="3" t="s">
        <v>68</v>
      </c>
      <c r="B1406" s="3" t="s">
        <v>143</v>
      </c>
      <c r="C1406" s="5">
        <v>49</v>
      </c>
      <c r="D1406" s="5">
        <v>47</v>
      </c>
      <c r="E1406" s="7">
        <v>0.95909999999999995</v>
      </c>
      <c r="F1406" s="5">
        <v>10</v>
      </c>
      <c r="G1406" t="s">
        <v>126</v>
      </c>
      <c r="H1406" s="27">
        <v>2024</v>
      </c>
      <c r="I1406" t="str">
        <f>VLOOKUP(A1406,'Store Data'!$E:$F,2,0)</f>
        <v>Toyota</v>
      </c>
      <c r="J1406" t="str">
        <f>VLOOKUP(A1406,'Store Data'!$A:$B,2,0)</f>
        <v>Texas</v>
      </c>
    </row>
    <row r="1407" spans="1:10" ht="21" x14ac:dyDescent="0.2">
      <c r="A1407" s="3" t="s">
        <v>69</v>
      </c>
      <c r="B1407" s="3" t="s">
        <v>144</v>
      </c>
      <c r="C1407" s="5">
        <v>4</v>
      </c>
      <c r="D1407" s="5">
        <v>3</v>
      </c>
      <c r="E1407" s="7">
        <v>0.75</v>
      </c>
      <c r="F1407" s="5">
        <v>0</v>
      </c>
      <c r="G1407" t="s">
        <v>126</v>
      </c>
      <c r="H1407" s="27">
        <v>2024</v>
      </c>
      <c r="I1407" t="str">
        <f>VLOOKUP(A1407,'Store Data'!$E:$F,2,0)</f>
        <v>Maserati</v>
      </c>
      <c r="J1407" t="str">
        <f>VLOOKUP(A1407,'Store Data'!$A:$B,2,0)</f>
        <v>Arizona</v>
      </c>
    </row>
    <row r="1408" spans="1:10" ht="21" x14ac:dyDescent="0.2">
      <c r="A1408" s="3" t="s">
        <v>69</v>
      </c>
      <c r="B1408" s="3" t="s">
        <v>145</v>
      </c>
      <c r="C1408" s="5">
        <v>2</v>
      </c>
      <c r="D1408" s="5">
        <v>1</v>
      </c>
      <c r="E1408" s="7">
        <v>0.5</v>
      </c>
      <c r="F1408" s="5">
        <v>0</v>
      </c>
      <c r="G1408" t="s">
        <v>126</v>
      </c>
      <c r="H1408" s="27">
        <v>2024</v>
      </c>
      <c r="I1408" t="str">
        <f>VLOOKUP(A1408,'Store Data'!$E:$F,2,0)</f>
        <v>Maserati</v>
      </c>
      <c r="J1408" t="str">
        <f>VLOOKUP(A1408,'Store Data'!$A:$B,2,0)</f>
        <v>Arizona</v>
      </c>
    </row>
    <row r="1409" spans="1:10" ht="21" x14ac:dyDescent="0.2">
      <c r="A1409" s="3" t="s">
        <v>69</v>
      </c>
      <c r="B1409" s="3" t="s">
        <v>143</v>
      </c>
      <c r="C1409" s="5">
        <v>5</v>
      </c>
      <c r="D1409" s="5">
        <v>4</v>
      </c>
      <c r="E1409" s="7">
        <v>0.8</v>
      </c>
      <c r="F1409" s="5">
        <v>0</v>
      </c>
      <c r="G1409" t="s">
        <v>126</v>
      </c>
      <c r="H1409" s="27">
        <v>2024</v>
      </c>
      <c r="I1409" t="str">
        <f>VLOOKUP(A1409,'Store Data'!$E:$F,2,0)</f>
        <v>Maserati</v>
      </c>
      <c r="J1409" t="str">
        <f>VLOOKUP(A1409,'Store Data'!$A:$B,2,0)</f>
        <v>Arizona</v>
      </c>
    </row>
    <row r="1410" spans="1:10" ht="21" x14ac:dyDescent="0.2">
      <c r="A1410" s="3" t="s">
        <v>70</v>
      </c>
      <c r="B1410" s="3" t="s">
        <v>144</v>
      </c>
      <c r="C1410" s="5">
        <v>18</v>
      </c>
      <c r="D1410" s="5">
        <v>9</v>
      </c>
      <c r="E1410" s="7">
        <v>0.5</v>
      </c>
      <c r="F1410" s="5">
        <v>0</v>
      </c>
      <c r="G1410" t="s">
        <v>126</v>
      </c>
      <c r="H1410" s="27">
        <v>2024</v>
      </c>
      <c r="I1410" t="str">
        <f>VLOOKUP(A1410,'Store Data'!$E:$F,2,0)</f>
        <v>Subaru</v>
      </c>
      <c r="J1410" t="str">
        <f>VLOOKUP(A1410,'Store Data'!$A:$B,2,0)</f>
        <v>Orange County</v>
      </c>
    </row>
    <row r="1411" spans="1:10" ht="21" x14ac:dyDescent="0.2">
      <c r="A1411" s="3" t="s">
        <v>70</v>
      </c>
      <c r="B1411" s="3" t="s">
        <v>145</v>
      </c>
      <c r="C1411" s="5">
        <v>5</v>
      </c>
      <c r="D1411" s="5">
        <v>4</v>
      </c>
      <c r="E1411" s="7">
        <v>0.8</v>
      </c>
      <c r="F1411" s="5">
        <v>1</v>
      </c>
      <c r="G1411" t="s">
        <v>126</v>
      </c>
      <c r="H1411" s="27">
        <v>2024</v>
      </c>
      <c r="I1411" t="str">
        <f>VLOOKUP(A1411,'Store Data'!$E:$F,2,0)</f>
        <v>Subaru</v>
      </c>
      <c r="J1411" t="str">
        <f>VLOOKUP(A1411,'Store Data'!$A:$B,2,0)</f>
        <v>Orange County</v>
      </c>
    </row>
    <row r="1412" spans="1:10" ht="21" x14ac:dyDescent="0.2">
      <c r="A1412" s="3" t="s">
        <v>70</v>
      </c>
      <c r="B1412" s="3" t="s">
        <v>143</v>
      </c>
      <c r="C1412" s="5">
        <v>21</v>
      </c>
      <c r="D1412" s="5">
        <v>19</v>
      </c>
      <c r="E1412" s="7">
        <v>0.90469999999999995</v>
      </c>
      <c r="F1412" s="5">
        <v>0</v>
      </c>
      <c r="G1412" t="s">
        <v>126</v>
      </c>
      <c r="H1412" s="27">
        <v>2024</v>
      </c>
      <c r="I1412" t="str">
        <f>VLOOKUP(A1412,'Store Data'!$E:$F,2,0)</f>
        <v>Subaru</v>
      </c>
      <c r="J1412" t="str">
        <f>VLOOKUP(A1412,'Store Data'!$A:$B,2,0)</f>
        <v>Orange County</v>
      </c>
    </row>
    <row r="1413" spans="1:10" ht="21" x14ac:dyDescent="0.2">
      <c r="A1413" s="3" t="s">
        <v>118</v>
      </c>
      <c r="B1413" s="3" t="s">
        <v>144</v>
      </c>
      <c r="C1413" s="5">
        <v>54</v>
      </c>
      <c r="D1413" s="5">
        <v>31</v>
      </c>
      <c r="E1413" s="7">
        <v>0.57399999999999995</v>
      </c>
      <c r="F1413" s="5">
        <v>2</v>
      </c>
      <c r="G1413" t="s">
        <v>126</v>
      </c>
      <c r="H1413" s="27">
        <v>2024</v>
      </c>
      <c r="I1413" t="str">
        <f>VLOOKUP(A1413,'Store Data'!$E:$F,2,0)</f>
        <v>Honda</v>
      </c>
      <c r="J1413" t="str">
        <f>VLOOKUP(A1413,'Store Data'!$A:$B,2,0)</f>
        <v>Arizona</v>
      </c>
    </row>
    <row r="1414" spans="1:10" ht="21" x14ac:dyDescent="0.2">
      <c r="A1414" s="3" t="s">
        <v>118</v>
      </c>
      <c r="B1414" s="3" t="s">
        <v>145</v>
      </c>
      <c r="C1414" s="5">
        <v>26</v>
      </c>
      <c r="D1414" s="5">
        <v>13</v>
      </c>
      <c r="E1414" s="7">
        <v>0.5</v>
      </c>
      <c r="F1414" s="5">
        <v>0</v>
      </c>
      <c r="G1414" t="s">
        <v>126</v>
      </c>
      <c r="H1414" s="27">
        <v>2024</v>
      </c>
      <c r="I1414" t="str">
        <f>VLOOKUP(A1414,'Store Data'!$E:$F,2,0)</f>
        <v>Honda</v>
      </c>
      <c r="J1414" t="str">
        <f>VLOOKUP(A1414,'Store Data'!$A:$B,2,0)</f>
        <v>Arizona</v>
      </c>
    </row>
    <row r="1415" spans="1:10" ht="21" x14ac:dyDescent="0.2">
      <c r="A1415" s="3" t="s">
        <v>118</v>
      </c>
      <c r="B1415" s="3" t="s">
        <v>143</v>
      </c>
      <c r="C1415" s="5">
        <v>90</v>
      </c>
      <c r="D1415" s="5">
        <v>75</v>
      </c>
      <c r="E1415" s="7">
        <v>0.83330000000000004</v>
      </c>
      <c r="F1415" s="5">
        <v>7</v>
      </c>
      <c r="G1415" t="s">
        <v>126</v>
      </c>
      <c r="H1415" s="27">
        <v>2024</v>
      </c>
      <c r="I1415" t="str">
        <f>VLOOKUP(A1415,'Store Data'!$E:$F,2,0)</f>
        <v>Honda</v>
      </c>
      <c r="J1415" t="str">
        <f>VLOOKUP(A1415,'Store Data'!$A:$B,2,0)</f>
        <v>Arizona</v>
      </c>
    </row>
    <row r="1416" spans="1:10" ht="21" x14ac:dyDescent="0.2">
      <c r="A1416" s="3" t="s">
        <v>73</v>
      </c>
      <c r="B1416" s="3" t="s">
        <v>144</v>
      </c>
      <c r="C1416" s="5">
        <v>25</v>
      </c>
      <c r="D1416" s="5">
        <v>19</v>
      </c>
      <c r="E1416" s="7">
        <v>0.76</v>
      </c>
      <c r="F1416" s="5">
        <v>0</v>
      </c>
      <c r="G1416" t="s">
        <v>126</v>
      </c>
      <c r="H1416" s="27">
        <v>2024</v>
      </c>
      <c r="I1416" t="str">
        <f>VLOOKUP(A1416,'Store Data'!$E:$F,2,0)</f>
        <v>Toyota</v>
      </c>
      <c r="J1416" t="str">
        <f>VLOOKUP(A1416,'Store Data'!$A:$B,2,0)</f>
        <v>Northern CA</v>
      </c>
    </row>
    <row r="1417" spans="1:10" ht="21" x14ac:dyDescent="0.2">
      <c r="A1417" s="3" t="s">
        <v>73</v>
      </c>
      <c r="B1417" s="3" t="s">
        <v>145</v>
      </c>
      <c r="C1417" s="5">
        <v>24</v>
      </c>
      <c r="D1417" s="5">
        <v>17</v>
      </c>
      <c r="E1417" s="7">
        <v>0.70830000000000004</v>
      </c>
      <c r="F1417" s="5">
        <v>1</v>
      </c>
      <c r="G1417" t="s">
        <v>126</v>
      </c>
      <c r="H1417" s="27">
        <v>2024</v>
      </c>
      <c r="I1417" t="str">
        <f>VLOOKUP(A1417,'Store Data'!$E:$F,2,0)</f>
        <v>Toyota</v>
      </c>
      <c r="J1417" t="str">
        <f>VLOOKUP(A1417,'Store Data'!$A:$B,2,0)</f>
        <v>Northern CA</v>
      </c>
    </row>
    <row r="1418" spans="1:10" ht="21" x14ac:dyDescent="0.2">
      <c r="A1418" s="3" t="s">
        <v>73</v>
      </c>
      <c r="B1418" s="3" t="s">
        <v>143</v>
      </c>
      <c r="C1418" s="5">
        <v>34</v>
      </c>
      <c r="D1418" s="5">
        <v>28</v>
      </c>
      <c r="E1418" s="7">
        <v>0.82350000000000001</v>
      </c>
      <c r="F1418" s="5">
        <v>2</v>
      </c>
      <c r="G1418" t="s">
        <v>126</v>
      </c>
      <c r="H1418" s="27">
        <v>2024</v>
      </c>
      <c r="I1418" t="str">
        <f>VLOOKUP(A1418,'Store Data'!$E:$F,2,0)</f>
        <v>Toyota</v>
      </c>
      <c r="J1418" t="str">
        <f>VLOOKUP(A1418,'Store Data'!$A:$B,2,0)</f>
        <v>Northern CA</v>
      </c>
    </row>
    <row r="1419" spans="1:10" ht="21" x14ac:dyDescent="0.2">
      <c r="A1419" s="3" t="s">
        <v>75</v>
      </c>
      <c r="B1419" s="3" t="s">
        <v>144</v>
      </c>
      <c r="C1419" s="5">
        <v>38</v>
      </c>
      <c r="D1419" s="5">
        <v>31</v>
      </c>
      <c r="E1419" s="7">
        <v>0.81569999999999998</v>
      </c>
      <c r="F1419" s="5">
        <v>1</v>
      </c>
      <c r="G1419" t="s">
        <v>126</v>
      </c>
      <c r="H1419" s="27">
        <v>2024</v>
      </c>
      <c r="I1419" t="str">
        <f>VLOOKUP(A1419,'Store Data'!$E:$F,2,0)</f>
        <v>Toyota</v>
      </c>
      <c r="J1419" t="str">
        <f>VLOOKUP(A1419,'Store Data'!$A:$B,2,0)</f>
        <v>Texas</v>
      </c>
    </row>
    <row r="1420" spans="1:10" ht="21" x14ac:dyDescent="0.2">
      <c r="A1420" s="3" t="s">
        <v>75</v>
      </c>
      <c r="B1420" s="3" t="s">
        <v>145</v>
      </c>
      <c r="C1420" s="5">
        <v>35</v>
      </c>
      <c r="D1420" s="5">
        <v>32</v>
      </c>
      <c r="E1420" s="7">
        <v>0.91420000000000001</v>
      </c>
      <c r="F1420" s="5">
        <v>2</v>
      </c>
      <c r="G1420" t="s">
        <v>126</v>
      </c>
      <c r="H1420" s="27">
        <v>2024</v>
      </c>
      <c r="I1420" t="str">
        <f>VLOOKUP(A1420,'Store Data'!$E:$F,2,0)</f>
        <v>Toyota</v>
      </c>
      <c r="J1420" t="str">
        <f>VLOOKUP(A1420,'Store Data'!$A:$B,2,0)</f>
        <v>Texas</v>
      </c>
    </row>
    <row r="1421" spans="1:10" ht="21" x14ac:dyDescent="0.2">
      <c r="A1421" s="3" t="s">
        <v>75</v>
      </c>
      <c r="B1421" s="3" t="s">
        <v>143</v>
      </c>
      <c r="C1421" s="5">
        <v>50</v>
      </c>
      <c r="D1421" s="5">
        <v>48</v>
      </c>
      <c r="E1421" s="7">
        <v>0.96</v>
      </c>
      <c r="F1421" s="5">
        <v>4</v>
      </c>
      <c r="G1421" t="s">
        <v>126</v>
      </c>
      <c r="H1421" s="27">
        <v>2024</v>
      </c>
      <c r="I1421" t="str">
        <f>VLOOKUP(A1421,'Store Data'!$E:$F,2,0)</f>
        <v>Toyota</v>
      </c>
      <c r="J1421" t="str">
        <f>VLOOKUP(A1421,'Store Data'!$A:$B,2,0)</f>
        <v>Texas</v>
      </c>
    </row>
    <row r="1422" spans="1:10" ht="21" x14ac:dyDescent="0.2">
      <c r="A1422" s="3" t="s">
        <v>77</v>
      </c>
      <c r="B1422" s="3" t="s">
        <v>144</v>
      </c>
      <c r="C1422" s="5">
        <v>44</v>
      </c>
      <c r="D1422" s="5">
        <v>25</v>
      </c>
      <c r="E1422" s="7">
        <v>0.56810000000000005</v>
      </c>
      <c r="F1422" s="5">
        <v>0</v>
      </c>
      <c r="G1422" t="s">
        <v>126</v>
      </c>
      <c r="H1422" s="27">
        <v>2024</v>
      </c>
      <c r="I1422" t="str">
        <f>VLOOKUP(A1422,'Store Data'!$E:$F,2,0)</f>
        <v>Toyota</v>
      </c>
      <c r="J1422" t="str">
        <f>VLOOKUP(A1422,'Store Data'!$A:$B,2,0)</f>
        <v>Arizona</v>
      </c>
    </row>
    <row r="1423" spans="1:10" ht="21" x14ac:dyDescent="0.2">
      <c r="A1423" s="3" t="s">
        <v>77</v>
      </c>
      <c r="B1423" s="3" t="s">
        <v>145</v>
      </c>
      <c r="C1423" s="5">
        <v>18</v>
      </c>
      <c r="D1423" s="5">
        <v>14</v>
      </c>
      <c r="E1423" s="7">
        <v>0.77769999999999995</v>
      </c>
      <c r="F1423" s="5">
        <v>3</v>
      </c>
      <c r="G1423" t="s">
        <v>126</v>
      </c>
      <c r="H1423" s="27">
        <v>2024</v>
      </c>
      <c r="I1423" t="str">
        <f>VLOOKUP(A1423,'Store Data'!$E:$F,2,0)</f>
        <v>Toyota</v>
      </c>
      <c r="J1423" t="str">
        <f>VLOOKUP(A1423,'Store Data'!$A:$B,2,0)</f>
        <v>Arizona</v>
      </c>
    </row>
    <row r="1424" spans="1:10" ht="21" x14ac:dyDescent="0.2">
      <c r="A1424" s="3" t="s">
        <v>77</v>
      </c>
      <c r="B1424" s="3" t="s">
        <v>143</v>
      </c>
      <c r="C1424" s="5">
        <v>30</v>
      </c>
      <c r="D1424" s="5">
        <v>25</v>
      </c>
      <c r="E1424" s="7">
        <v>0.83330000000000004</v>
      </c>
      <c r="F1424" s="5">
        <v>2</v>
      </c>
      <c r="G1424" t="s">
        <v>126</v>
      </c>
      <c r="H1424" s="27">
        <v>2024</v>
      </c>
      <c r="I1424" t="str">
        <f>VLOOKUP(A1424,'Store Data'!$E:$F,2,0)</f>
        <v>Toyota</v>
      </c>
      <c r="J1424" t="str">
        <f>VLOOKUP(A1424,'Store Data'!$A:$B,2,0)</f>
        <v>Arizona</v>
      </c>
    </row>
    <row r="1425" spans="1:10" ht="21" x14ac:dyDescent="0.2">
      <c r="A1425" s="3" t="s">
        <v>79</v>
      </c>
      <c r="B1425" s="3" t="s">
        <v>144</v>
      </c>
      <c r="C1425" s="5">
        <v>13</v>
      </c>
      <c r="D1425" s="5">
        <v>6</v>
      </c>
      <c r="E1425" s="7">
        <v>0.46150000000000002</v>
      </c>
      <c r="F1425" s="5">
        <v>0</v>
      </c>
      <c r="G1425" t="s">
        <v>126</v>
      </c>
      <c r="H1425" s="27">
        <v>2024</v>
      </c>
      <c r="I1425" t="str">
        <f>VLOOKUP(A1425,'Store Data'!$E:$F,2,0)</f>
        <v>Volkswagen</v>
      </c>
      <c r="J1425" t="str">
        <f>VLOOKUP(A1425,'Store Data'!$A:$B,2,0)</f>
        <v>Arizona</v>
      </c>
    </row>
    <row r="1426" spans="1:10" ht="21" x14ac:dyDescent="0.2">
      <c r="A1426" s="3" t="s">
        <v>79</v>
      </c>
      <c r="B1426" s="3" t="s">
        <v>145</v>
      </c>
      <c r="C1426" s="5">
        <v>5</v>
      </c>
      <c r="D1426" s="5">
        <v>2</v>
      </c>
      <c r="E1426" s="7">
        <v>0.4</v>
      </c>
      <c r="F1426" s="5">
        <v>0</v>
      </c>
      <c r="G1426" t="s">
        <v>126</v>
      </c>
      <c r="H1426" s="27">
        <v>2024</v>
      </c>
      <c r="I1426" t="str">
        <f>VLOOKUP(A1426,'Store Data'!$E:$F,2,0)</f>
        <v>Volkswagen</v>
      </c>
      <c r="J1426" t="str">
        <f>VLOOKUP(A1426,'Store Data'!$A:$B,2,0)</f>
        <v>Arizona</v>
      </c>
    </row>
    <row r="1427" spans="1:10" ht="21" x14ac:dyDescent="0.2">
      <c r="A1427" s="3" t="s">
        <v>79</v>
      </c>
      <c r="B1427" s="3" t="s">
        <v>143</v>
      </c>
      <c r="C1427" s="5">
        <v>14</v>
      </c>
      <c r="D1427" s="5">
        <v>13</v>
      </c>
      <c r="E1427" s="7">
        <v>0.92849999999999999</v>
      </c>
      <c r="F1427" s="5">
        <v>2</v>
      </c>
      <c r="G1427" t="s">
        <v>126</v>
      </c>
      <c r="H1427" s="27">
        <v>2024</v>
      </c>
      <c r="I1427" t="str">
        <f>VLOOKUP(A1427,'Store Data'!$E:$F,2,0)</f>
        <v>Volkswagen</v>
      </c>
      <c r="J1427" t="str">
        <f>VLOOKUP(A1427,'Store Data'!$A:$B,2,0)</f>
        <v>Arizona</v>
      </c>
    </row>
    <row r="1428" spans="1:10" ht="21" x14ac:dyDescent="0.2">
      <c r="A1428" s="3" t="s">
        <v>81</v>
      </c>
      <c r="B1428" s="3" t="s">
        <v>144</v>
      </c>
      <c r="C1428" s="5">
        <v>20</v>
      </c>
      <c r="D1428" s="5">
        <v>15</v>
      </c>
      <c r="E1428" s="7">
        <v>0.75</v>
      </c>
      <c r="F1428" s="5">
        <v>3</v>
      </c>
      <c r="G1428" t="s">
        <v>126</v>
      </c>
      <c r="H1428" s="27">
        <v>2024</v>
      </c>
      <c r="I1428" t="str">
        <f>VLOOKUP(A1428,'Store Data'!$E:$F,2,0)</f>
        <v>Volkswagen</v>
      </c>
      <c r="J1428" t="str">
        <f>VLOOKUP(A1428,'Store Data'!$A:$B,2,0)</f>
        <v>Orange County</v>
      </c>
    </row>
    <row r="1429" spans="1:10" ht="21" x14ac:dyDescent="0.2">
      <c r="A1429" s="3" t="s">
        <v>81</v>
      </c>
      <c r="B1429" s="3" t="s">
        <v>145</v>
      </c>
      <c r="C1429" s="5">
        <v>8</v>
      </c>
      <c r="D1429" s="5">
        <v>8</v>
      </c>
      <c r="E1429" s="7">
        <v>1</v>
      </c>
      <c r="F1429" s="5">
        <v>0</v>
      </c>
      <c r="G1429" t="s">
        <v>126</v>
      </c>
      <c r="H1429" s="27">
        <v>2024</v>
      </c>
      <c r="I1429" t="str">
        <f>VLOOKUP(A1429,'Store Data'!$E:$F,2,0)</f>
        <v>Volkswagen</v>
      </c>
      <c r="J1429" t="str">
        <f>VLOOKUP(A1429,'Store Data'!$A:$B,2,0)</f>
        <v>Orange County</v>
      </c>
    </row>
    <row r="1430" spans="1:10" ht="21" x14ac:dyDescent="0.2">
      <c r="A1430" s="3" t="s">
        <v>81</v>
      </c>
      <c r="B1430" s="3" t="s">
        <v>143</v>
      </c>
      <c r="C1430" s="5">
        <v>23</v>
      </c>
      <c r="D1430" s="5">
        <v>20</v>
      </c>
      <c r="E1430" s="7">
        <v>0.86950000000000005</v>
      </c>
      <c r="F1430" s="5">
        <v>0</v>
      </c>
      <c r="G1430" t="s">
        <v>126</v>
      </c>
      <c r="H1430" s="27">
        <v>2024</v>
      </c>
      <c r="I1430" t="str">
        <f>VLOOKUP(A1430,'Store Data'!$E:$F,2,0)</f>
        <v>Volkswagen</v>
      </c>
      <c r="J1430" t="str">
        <f>VLOOKUP(A1430,'Store Data'!$A:$B,2,0)</f>
        <v>Orange County</v>
      </c>
    </row>
    <row r="1431" spans="1:10" x14ac:dyDescent="0.2">
      <c r="A1431" t="s">
        <v>11</v>
      </c>
      <c r="B1431" t="s">
        <v>144</v>
      </c>
      <c r="C1431">
        <v>8</v>
      </c>
      <c r="D1431">
        <v>5</v>
      </c>
      <c r="E1431" s="6">
        <v>0.625</v>
      </c>
      <c r="F1431">
        <v>1</v>
      </c>
      <c r="G1431" t="s">
        <v>127</v>
      </c>
      <c r="H1431" s="27">
        <v>2024</v>
      </c>
      <c r="I1431" t="str">
        <f>VLOOKUP(A1431,'Store Data'!$E:$F,2,0)</f>
        <v>Acura</v>
      </c>
      <c r="J1431" t="str">
        <f>VLOOKUP(A1431,'Store Data'!$A:$B,2,0)</f>
        <v>Arizona</v>
      </c>
    </row>
    <row r="1432" spans="1:10" x14ac:dyDescent="0.2">
      <c r="A1432" t="s">
        <v>11</v>
      </c>
      <c r="B1432" t="s">
        <v>145</v>
      </c>
      <c r="C1432">
        <v>27</v>
      </c>
      <c r="D1432">
        <v>24</v>
      </c>
      <c r="E1432" s="6">
        <v>0.88880000000000003</v>
      </c>
      <c r="F1432">
        <v>4</v>
      </c>
      <c r="G1432" t="s">
        <v>127</v>
      </c>
      <c r="H1432" s="27">
        <v>2024</v>
      </c>
      <c r="I1432" t="str">
        <f>VLOOKUP(A1432,'Store Data'!$E:$F,2,0)</f>
        <v>Acura</v>
      </c>
      <c r="J1432" t="str">
        <f>VLOOKUP(A1432,'Store Data'!$A:$B,2,0)</f>
        <v>Arizona</v>
      </c>
    </row>
    <row r="1433" spans="1:10" x14ac:dyDescent="0.2">
      <c r="A1433" t="s">
        <v>11</v>
      </c>
      <c r="B1433" t="s">
        <v>143</v>
      </c>
      <c r="C1433">
        <v>30</v>
      </c>
      <c r="D1433">
        <v>25</v>
      </c>
      <c r="E1433" s="6">
        <v>0.83330000000000004</v>
      </c>
      <c r="F1433">
        <v>2</v>
      </c>
      <c r="G1433" t="s">
        <v>127</v>
      </c>
      <c r="H1433" s="27">
        <v>2024</v>
      </c>
      <c r="I1433" t="str">
        <f>VLOOKUP(A1433,'Store Data'!$E:$F,2,0)</f>
        <v>Acura</v>
      </c>
      <c r="J1433" t="str">
        <f>VLOOKUP(A1433,'Store Data'!$A:$B,2,0)</f>
        <v>Arizona</v>
      </c>
    </row>
    <row r="1434" spans="1:10" x14ac:dyDescent="0.2">
      <c r="A1434" t="s">
        <v>16</v>
      </c>
      <c r="B1434" t="s">
        <v>144</v>
      </c>
      <c r="C1434">
        <v>10</v>
      </c>
      <c r="D1434">
        <v>8</v>
      </c>
      <c r="E1434" s="6">
        <v>0.8</v>
      </c>
      <c r="F1434">
        <v>0</v>
      </c>
      <c r="G1434" t="s">
        <v>127</v>
      </c>
      <c r="H1434" s="27">
        <v>2024</v>
      </c>
      <c r="I1434" t="str">
        <f>VLOOKUP(A1434,'Store Data'!$E:$F,2,0)</f>
        <v>Acura</v>
      </c>
      <c r="J1434" t="str">
        <f>VLOOKUP(A1434,'Store Data'!$A:$B,2,0)</f>
        <v>Southern CA</v>
      </c>
    </row>
    <row r="1435" spans="1:10" x14ac:dyDescent="0.2">
      <c r="A1435" t="s">
        <v>16</v>
      </c>
      <c r="B1435" t="s">
        <v>145</v>
      </c>
      <c r="C1435">
        <v>4</v>
      </c>
      <c r="D1435">
        <v>3</v>
      </c>
      <c r="E1435" s="6">
        <v>0.75</v>
      </c>
      <c r="F1435">
        <v>1</v>
      </c>
      <c r="G1435" t="s">
        <v>127</v>
      </c>
      <c r="H1435" s="27">
        <v>2024</v>
      </c>
      <c r="I1435" t="str">
        <f>VLOOKUP(A1435,'Store Data'!$E:$F,2,0)</f>
        <v>Acura</v>
      </c>
      <c r="J1435" t="str">
        <f>VLOOKUP(A1435,'Store Data'!$A:$B,2,0)</f>
        <v>Southern CA</v>
      </c>
    </row>
    <row r="1436" spans="1:10" x14ac:dyDescent="0.2">
      <c r="A1436" t="s">
        <v>16</v>
      </c>
      <c r="B1436" t="s">
        <v>143</v>
      </c>
      <c r="C1436">
        <v>8</v>
      </c>
      <c r="D1436">
        <v>7</v>
      </c>
      <c r="E1436" s="6">
        <v>0.875</v>
      </c>
      <c r="F1436">
        <v>0</v>
      </c>
      <c r="G1436" t="s">
        <v>127</v>
      </c>
      <c r="H1436" s="27">
        <v>2024</v>
      </c>
      <c r="I1436" t="str">
        <f>VLOOKUP(A1436,'Store Data'!$E:$F,2,0)</f>
        <v>Acura</v>
      </c>
      <c r="J1436" t="str">
        <f>VLOOKUP(A1436,'Store Data'!$A:$B,2,0)</f>
        <v>Southern CA</v>
      </c>
    </row>
    <row r="1437" spans="1:10" x14ac:dyDescent="0.2">
      <c r="A1437" t="s">
        <v>17</v>
      </c>
      <c r="B1437" t="s">
        <v>144</v>
      </c>
      <c r="C1437">
        <v>8</v>
      </c>
      <c r="D1437">
        <v>3</v>
      </c>
      <c r="E1437" s="6">
        <v>0.375</v>
      </c>
      <c r="F1437">
        <v>0</v>
      </c>
      <c r="G1437" t="s">
        <v>127</v>
      </c>
      <c r="H1437" s="27">
        <v>2024</v>
      </c>
      <c r="I1437" t="str">
        <f>VLOOKUP(A1437,'Store Data'!$E:$F,2,0)</f>
        <v>Audi</v>
      </c>
      <c r="J1437" t="str">
        <f>VLOOKUP(A1437,'Store Data'!$A:$B,2,0)</f>
        <v>Arizona</v>
      </c>
    </row>
    <row r="1438" spans="1:10" x14ac:dyDescent="0.2">
      <c r="A1438" t="s">
        <v>17</v>
      </c>
      <c r="B1438" t="s">
        <v>145</v>
      </c>
      <c r="C1438">
        <v>16</v>
      </c>
      <c r="D1438">
        <v>11</v>
      </c>
      <c r="E1438" s="6">
        <v>0.6875</v>
      </c>
      <c r="F1438">
        <v>4</v>
      </c>
      <c r="G1438" t="s">
        <v>127</v>
      </c>
      <c r="H1438" s="27">
        <v>2024</v>
      </c>
      <c r="I1438" t="str">
        <f>VLOOKUP(A1438,'Store Data'!$E:$F,2,0)</f>
        <v>Audi</v>
      </c>
      <c r="J1438" t="str">
        <f>VLOOKUP(A1438,'Store Data'!$A:$B,2,0)</f>
        <v>Arizona</v>
      </c>
    </row>
    <row r="1439" spans="1:10" x14ac:dyDescent="0.2">
      <c r="A1439" t="s">
        <v>17</v>
      </c>
      <c r="B1439" t="s">
        <v>143</v>
      </c>
      <c r="C1439">
        <v>15</v>
      </c>
      <c r="D1439">
        <v>13</v>
      </c>
      <c r="E1439" s="6">
        <v>0.86660000000000004</v>
      </c>
      <c r="F1439">
        <v>3</v>
      </c>
      <c r="G1439" t="s">
        <v>127</v>
      </c>
      <c r="H1439" s="27">
        <v>2024</v>
      </c>
      <c r="I1439" t="str">
        <f>VLOOKUP(A1439,'Store Data'!$E:$F,2,0)</f>
        <v>Audi</v>
      </c>
      <c r="J1439" t="str">
        <f>VLOOKUP(A1439,'Store Data'!$A:$B,2,0)</f>
        <v>Arizona</v>
      </c>
    </row>
    <row r="1440" spans="1:10" x14ac:dyDescent="0.2">
      <c r="A1440" t="s">
        <v>18</v>
      </c>
      <c r="B1440" t="s">
        <v>144</v>
      </c>
      <c r="C1440">
        <v>2</v>
      </c>
      <c r="D1440">
        <v>1</v>
      </c>
      <c r="E1440" s="6">
        <v>0.5</v>
      </c>
      <c r="F1440">
        <v>0</v>
      </c>
      <c r="G1440" t="s">
        <v>127</v>
      </c>
      <c r="H1440" s="27">
        <v>2024</v>
      </c>
      <c r="I1440" t="str">
        <f>VLOOKUP(A1440,'Store Data'!$E:$F,2,0)</f>
        <v>Audi</v>
      </c>
      <c r="J1440" t="str">
        <f>VLOOKUP(A1440,'Store Data'!$A:$B,2,0)</f>
        <v>Southern CA</v>
      </c>
    </row>
    <row r="1441" spans="1:10" x14ac:dyDescent="0.2">
      <c r="A1441" t="s">
        <v>18</v>
      </c>
      <c r="B1441" t="s">
        <v>145</v>
      </c>
      <c r="C1441">
        <v>2</v>
      </c>
      <c r="D1441">
        <v>1</v>
      </c>
      <c r="E1441" s="6">
        <v>0.5</v>
      </c>
      <c r="F1441">
        <v>0</v>
      </c>
      <c r="G1441" t="s">
        <v>127</v>
      </c>
      <c r="H1441" s="27">
        <v>2024</v>
      </c>
      <c r="I1441" t="str">
        <f>VLOOKUP(A1441,'Store Data'!$E:$F,2,0)</f>
        <v>Audi</v>
      </c>
      <c r="J1441" t="str">
        <f>VLOOKUP(A1441,'Store Data'!$A:$B,2,0)</f>
        <v>Southern CA</v>
      </c>
    </row>
    <row r="1442" spans="1:10" x14ac:dyDescent="0.2">
      <c r="A1442" t="s">
        <v>18</v>
      </c>
      <c r="B1442" t="s">
        <v>143</v>
      </c>
      <c r="C1442">
        <v>20</v>
      </c>
      <c r="D1442">
        <v>19</v>
      </c>
      <c r="E1442" s="6">
        <v>0.95</v>
      </c>
      <c r="F1442">
        <v>2</v>
      </c>
      <c r="G1442" t="s">
        <v>127</v>
      </c>
      <c r="H1442" s="27">
        <v>2024</v>
      </c>
      <c r="I1442" t="str">
        <f>VLOOKUP(A1442,'Store Data'!$E:$F,2,0)</f>
        <v>Audi</v>
      </c>
      <c r="J1442" t="str">
        <f>VLOOKUP(A1442,'Store Data'!$A:$B,2,0)</f>
        <v>Southern CA</v>
      </c>
    </row>
    <row r="1443" spans="1:10" x14ac:dyDescent="0.2">
      <c r="A1443" t="s">
        <v>19</v>
      </c>
      <c r="B1443" t="s">
        <v>144</v>
      </c>
      <c r="C1443">
        <v>7</v>
      </c>
      <c r="D1443">
        <v>4</v>
      </c>
      <c r="E1443" s="6">
        <v>0.57140000000000002</v>
      </c>
      <c r="F1443">
        <v>0</v>
      </c>
      <c r="G1443" t="s">
        <v>127</v>
      </c>
      <c r="H1443" s="27">
        <v>2024</v>
      </c>
      <c r="I1443" t="str">
        <f>VLOOKUP(A1443,'Store Data'!$E:$F,2,0)</f>
        <v>Audi</v>
      </c>
      <c r="J1443" t="str">
        <f>VLOOKUP(A1443,'Store Data'!$A:$B,2,0)</f>
        <v>Orange County</v>
      </c>
    </row>
    <row r="1444" spans="1:10" x14ac:dyDescent="0.2">
      <c r="A1444" t="s">
        <v>19</v>
      </c>
      <c r="B1444" t="s">
        <v>145</v>
      </c>
      <c r="C1444">
        <v>3</v>
      </c>
      <c r="D1444">
        <v>2</v>
      </c>
      <c r="E1444" s="6">
        <v>0.66659999999999997</v>
      </c>
      <c r="F1444">
        <v>0</v>
      </c>
      <c r="G1444" t="s">
        <v>127</v>
      </c>
      <c r="H1444" s="27">
        <v>2024</v>
      </c>
      <c r="I1444" t="str">
        <f>VLOOKUP(A1444,'Store Data'!$E:$F,2,0)</f>
        <v>Audi</v>
      </c>
      <c r="J1444" t="str">
        <f>VLOOKUP(A1444,'Store Data'!$A:$B,2,0)</f>
        <v>Orange County</v>
      </c>
    </row>
    <row r="1445" spans="1:10" x14ac:dyDescent="0.2">
      <c r="A1445" t="s">
        <v>19</v>
      </c>
      <c r="B1445" t="s">
        <v>143</v>
      </c>
      <c r="C1445">
        <v>14</v>
      </c>
      <c r="D1445">
        <v>14</v>
      </c>
      <c r="E1445" s="6">
        <v>1</v>
      </c>
      <c r="F1445">
        <v>0</v>
      </c>
      <c r="G1445" t="s">
        <v>127</v>
      </c>
      <c r="H1445" s="27">
        <v>2024</v>
      </c>
      <c r="I1445" t="str">
        <f>VLOOKUP(A1445,'Store Data'!$E:$F,2,0)</f>
        <v>Audi</v>
      </c>
      <c r="J1445" t="str">
        <f>VLOOKUP(A1445,'Store Data'!$A:$B,2,0)</f>
        <v>Orange County</v>
      </c>
    </row>
    <row r="1446" spans="1:10" x14ac:dyDescent="0.2">
      <c r="A1446" t="s">
        <v>20</v>
      </c>
      <c r="B1446" t="s">
        <v>144</v>
      </c>
      <c r="C1446">
        <v>14</v>
      </c>
      <c r="D1446">
        <v>8</v>
      </c>
      <c r="E1446" s="6">
        <v>0.57140000000000002</v>
      </c>
      <c r="F1446">
        <v>3</v>
      </c>
      <c r="G1446" t="s">
        <v>127</v>
      </c>
      <c r="H1446" s="27">
        <v>2024</v>
      </c>
      <c r="I1446" t="str">
        <f>VLOOKUP(A1446,'Store Data'!$E:$F,2,0)</f>
        <v>Audi</v>
      </c>
      <c r="J1446" t="str">
        <f>VLOOKUP(A1446,'Store Data'!$A:$B,2,0)</f>
        <v>Arizona</v>
      </c>
    </row>
    <row r="1447" spans="1:10" x14ac:dyDescent="0.2">
      <c r="A1447" t="s">
        <v>20</v>
      </c>
      <c r="B1447" t="s">
        <v>145</v>
      </c>
      <c r="C1447">
        <v>9</v>
      </c>
      <c r="D1447">
        <v>6</v>
      </c>
      <c r="E1447" s="6">
        <v>0.66659999999999997</v>
      </c>
      <c r="F1447">
        <v>1</v>
      </c>
      <c r="G1447" t="s">
        <v>127</v>
      </c>
      <c r="H1447" s="27">
        <v>2024</v>
      </c>
      <c r="I1447" t="str">
        <f>VLOOKUP(A1447,'Store Data'!$E:$F,2,0)</f>
        <v>Audi</v>
      </c>
      <c r="J1447" t="str">
        <f>VLOOKUP(A1447,'Store Data'!$A:$B,2,0)</f>
        <v>Arizona</v>
      </c>
    </row>
    <row r="1448" spans="1:10" x14ac:dyDescent="0.2">
      <c r="A1448" t="s">
        <v>20</v>
      </c>
      <c r="B1448" t="s">
        <v>143</v>
      </c>
      <c r="C1448">
        <v>28</v>
      </c>
      <c r="D1448">
        <v>26</v>
      </c>
      <c r="E1448" s="6">
        <v>0.92849999999999999</v>
      </c>
      <c r="F1448">
        <v>6</v>
      </c>
      <c r="G1448" t="s">
        <v>127</v>
      </c>
      <c r="H1448" s="27">
        <v>2024</v>
      </c>
      <c r="I1448" t="str">
        <f>VLOOKUP(A1448,'Store Data'!$E:$F,2,0)</f>
        <v>Audi</v>
      </c>
      <c r="J1448" t="str">
        <f>VLOOKUP(A1448,'Store Data'!$A:$B,2,0)</f>
        <v>Arizona</v>
      </c>
    </row>
    <row r="1449" spans="1:10" x14ac:dyDescent="0.2">
      <c r="A1449" t="s">
        <v>21</v>
      </c>
      <c r="B1449" t="s">
        <v>144</v>
      </c>
      <c r="C1449">
        <v>17</v>
      </c>
      <c r="D1449">
        <v>15</v>
      </c>
      <c r="E1449" s="6">
        <v>0.88229999999999997</v>
      </c>
      <c r="F1449">
        <v>2</v>
      </c>
      <c r="G1449" t="s">
        <v>127</v>
      </c>
      <c r="H1449" s="27">
        <v>2024</v>
      </c>
      <c r="I1449" t="str">
        <f>VLOOKUP(A1449,'Store Data'!$E:$F,2,0)</f>
        <v>Audi</v>
      </c>
      <c r="J1449" t="str">
        <f>VLOOKUP(A1449,'Store Data'!$A:$B,2,0)</f>
        <v>Orange County</v>
      </c>
    </row>
    <row r="1450" spans="1:10" x14ac:dyDescent="0.2">
      <c r="A1450" t="s">
        <v>21</v>
      </c>
      <c r="B1450" t="s">
        <v>145</v>
      </c>
      <c r="C1450">
        <v>3</v>
      </c>
      <c r="D1450">
        <v>2</v>
      </c>
      <c r="E1450" s="6">
        <v>0.66659999999999997</v>
      </c>
      <c r="F1450">
        <v>0</v>
      </c>
      <c r="G1450" t="s">
        <v>127</v>
      </c>
      <c r="H1450" s="27">
        <v>2024</v>
      </c>
      <c r="I1450" t="str">
        <f>VLOOKUP(A1450,'Store Data'!$E:$F,2,0)</f>
        <v>Audi</v>
      </c>
      <c r="J1450" t="str">
        <f>VLOOKUP(A1450,'Store Data'!$A:$B,2,0)</f>
        <v>Orange County</v>
      </c>
    </row>
    <row r="1451" spans="1:10" x14ac:dyDescent="0.2">
      <c r="A1451" t="s">
        <v>21</v>
      </c>
      <c r="B1451" t="s">
        <v>143</v>
      </c>
      <c r="C1451">
        <v>34</v>
      </c>
      <c r="D1451">
        <v>31</v>
      </c>
      <c r="E1451" s="6">
        <v>0.91169999999999995</v>
      </c>
      <c r="F1451">
        <v>2</v>
      </c>
      <c r="G1451" t="s">
        <v>127</v>
      </c>
      <c r="H1451" s="27">
        <v>2024</v>
      </c>
      <c r="I1451" t="str">
        <f>VLOOKUP(A1451,'Store Data'!$E:$F,2,0)</f>
        <v>Audi</v>
      </c>
      <c r="J1451" t="str">
        <f>VLOOKUP(A1451,'Store Data'!$A:$B,2,0)</f>
        <v>Orange County</v>
      </c>
    </row>
    <row r="1452" spans="1:10" x14ac:dyDescent="0.2">
      <c r="A1452" t="s">
        <v>110</v>
      </c>
      <c r="B1452" t="s">
        <v>144</v>
      </c>
      <c r="C1452">
        <v>30</v>
      </c>
      <c r="D1452">
        <v>23</v>
      </c>
      <c r="E1452" s="6">
        <v>0.76659999999999995</v>
      </c>
      <c r="F1452">
        <v>7</v>
      </c>
      <c r="G1452" t="s">
        <v>127</v>
      </c>
      <c r="H1452" s="27">
        <v>2024</v>
      </c>
      <c r="I1452" t="str">
        <f>VLOOKUP(A1452,'Store Data'!$E:$F,2,0)</f>
        <v>Audi</v>
      </c>
      <c r="J1452" t="str">
        <f>VLOOKUP(A1452,'Store Data'!$A:$B,2,0)</f>
        <v>Northern CA</v>
      </c>
    </row>
    <row r="1453" spans="1:10" x14ac:dyDescent="0.2">
      <c r="A1453" t="s">
        <v>110</v>
      </c>
      <c r="B1453" t="s">
        <v>145</v>
      </c>
      <c r="C1453">
        <v>15</v>
      </c>
      <c r="D1453">
        <v>12</v>
      </c>
      <c r="E1453" s="6">
        <v>0.8</v>
      </c>
      <c r="F1453">
        <v>3</v>
      </c>
      <c r="G1453" t="s">
        <v>127</v>
      </c>
      <c r="H1453" s="27">
        <v>2024</v>
      </c>
      <c r="I1453" t="str">
        <f>VLOOKUP(A1453,'Store Data'!$E:$F,2,0)</f>
        <v>Audi</v>
      </c>
      <c r="J1453" t="str">
        <f>VLOOKUP(A1453,'Store Data'!$A:$B,2,0)</f>
        <v>Northern CA</v>
      </c>
    </row>
    <row r="1454" spans="1:10" x14ac:dyDescent="0.2">
      <c r="A1454" t="s">
        <v>110</v>
      </c>
      <c r="B1454" t="s">
        <v>143</v>
      </c>
      <c r="C1454">
        <v>62</v>
      </c>
      <c r="D1454">
        <v>58</v>
      </c>
      <c r="E1454" s="6">
        <v>0.93540000000000001</v>
      </c>
      <c r="F1454">
        <v>9</v>
      </c>
      <c r="G1454" t="s">
        <v>127</v>
      </c>
      <c r="H1454" s="27">
        <v>2024</v>
      </c>
      <c r="I1454" t="str">
        <f>VLOOKUP(A1454,'Store Data'!$E:$F,2,0)</f>
        <v>Audi</v>
      </c>
      <c r="J1454" t="str">
        <f>VLOOKUP(A1454,'Store Data'!$A:$B,2,0)</f>
        <v>Northern CA</v>
      </c>
    </row>
    <row r="1455" spans="1:10" x14ac:dyDescent="0.2">
      <c r="A1455" t="s">
        <v>22</v>
      </c>
      <c r="B1455" t="s">
        <v>144</v>
      </c>
      <c r="C1455">
        <v>46</v>
      </c>
      <c r="D1455">
        <v>26</v>
      </c>
      <c r="E1455" s="6">
        <v>0.56520000000000004</v>
      </c>
      <c r="F1455">
        <v>3</v>
      </c>
      <c r="G1455" t="s">
        <v>153</v>
      </c>
      <c r="H1455" s="27">
        <v>2024</v>
      </c>
      <c r="I1455" t="str">
        <f>VLOOKUP(A1455,'Store Data'!$E:$F,2,0)</f>
        <v>BMW</v>
      </c>
      <c r="J1455" t="str">
        <f>VLOOKUP(A1455,'Store Data'!$A:$B,2,0)</f>
        <v>Arizona</v>
      </c>
    </row>
    <row r="1456" spans="1:10" x14ac:dyDescent="0.2">
      <c r="A1456" t="s">
        <v>22</v>
      </c>
      <c r="B1456" t="s">
        <v>145</v>
      </c>
      <c r="C1456">
        <v>86</v>
      </c>
      <c r="D1456">
        <v>57</v>
      </c>
      <c r="E1456" s="6">
        <v>0.66269999999999996</v>
      </c>
      <c r="F1456">
        <v>7</v>
      </c>
      <c r="G1456" t="s">
        <v>127</v>
      </c>
      <c r="H1456" s="27">
        <v>2024</v>
      </c>
      <c r="I1456" t="str">
        <f>VLOOKUP(A1456,'Store Data'!$E:$F,2,0)</f>
        <v>BMW</v>
      </c>
      <c r="J1456" t="str">
        <f>VLOOKUP(A1456,'Store Data'!$A:$B,2,0)</f>
        <v>Arizona</v>
      </c>
    </row>
    <row r="1457" spans="1:10" x14ac:dyDescent="0.2">
      <c r="A1457" t="s">
        <v>22</v>
      </c>
      <c r="B1457" t="s">
        <v>143</v>
      </c>
      <c r="C1457">
        <v>139</v>
      </c>
      <c r="D1457">
        <v>123</v>
      </c>
      <c r="E1457" s="6">
        <v>0.88480000000000003</v>
      </c>
      <c r="F1457">
        <v>16</v>
      </c>
      <c r="G1457" t="s">
        <v>127</v>
      </c>
      <c r="H1457" s="27">
        <v>2024</v>
      </c>
      <c r="I1457" t="str">
        <f>VLOOKUP(A1457,'Store Data'!$E:$F,2,0)</f>
        <v>BMW</v>
      </c>
      <c r="J1457" t="str">
        <f>VLOOKUP(A1457,'Store Data'!$A:$B,2,0)</f>
        <v>Arizona</v>
      </c>
    </row>
    <row r="1458" spans="1:10" x14ac:dyDescent="0.2">
      <c r="A1458" t="s">
        <v>23</v>
      </c>
      <c r="B1458" t="s">
        <v>144</v>
      </c>
      <c r="C1458">
        <v>51</v>
      </c>
      <c r="D1458">
        <v>43</v>
      </c>
      <c r="E1458" s="6">
        <v>0.84309999999999996</v>
      </c>
      <c r="F1458">
        <v>1</v>
      </c>
      <c r="G1458" t="s">
        <v>127</v>
      </c>
      <c r="H1458" s="27">
        <v>2024</v>
      </c>
      <c r="I1458" t="str">
        <f>VLOOKUP(A1458,'Store Data'!$E:$F,2,0)</f>
        <v>BMW</v>
      </c>
      <c r="J1458" t="str">
        <f>VLOOKUP(A1458,'Store Data'!$A:$B,2,0)</f>
        <v>Texas</v>
      </c>
    </row>
    <row r="1459" spans="1:10" x14ac:dyDescent="0.2">
      <c r="A1459" t="s">
        <v>23</v>
      </c>
      <c r="B1459" t="s">
        <v>145</v>
      </c>
      <c r="C1459">
        <v>52</v>
      </c>
      <c r="D1459">
        <v>39</v>
      </c>
      <c r="E1459" s="6">
        <v>0.75</v>
      </c>
      <c r="F1459">
        <v>0</v>
      </c>
      <c r="G1459" t="s">
        <v>127</v>
      </c>
      <c r="H1459" s="27">
        <v>2024</v>
      </c>
      <c r="I1459" t="str">
        <f>VLOOKUP(A1459,'Store Data'!$E:$F,2,0)</f>
        <v>BMW</v>
      </c>
      <c r="J1459" t="str">
        <f>VLOOKUP(A1459,'Store Data'!$A:$B,2,0)</f>
        <v>Texas</v>
      </c>
    </row>
    <row r="1460" spans="1:10" x14ac:dyDescent="0.2">
      <c r="A1460" t="s">
        <v>23</v>
      </c>
      <c r="B1460" t="s">
        <v>143</v>
      </c>
      <c r="C1460">
        <v>27</v>
      </c>
      <c r="D1460">
        <v>27</v>
      </c>
      <c r="E1460" s="6">
        <v>1</v>
      </c>
      <c r="F1460">
        <v>0</v>
      </c>
      <c r="G1460" t="s">
        <v>127</v>
      </c>
      <c r="H1460" s="27">
        <v>2024</v>
      </c>
      <c r="I1460" t="str">
        <f>VLOOKUP(A1460,'Store Data'!$E:$F,2,0)</f>
        <v>BMW</v>
      </c>
      <c r="J1460" t="str">
        <f>VLOOKUP(A1460,'Store Data'!$A:$B,2,0)</f>
        <v>Texas</v>
      </c>
    </row>
    <row r="1461" spans="1:10" x14ac:dyDescent="0.2">
      <c r="A1461" t="s">
        <v>24</v>
      </c>
      <c r="B1461" t="s">
        <v>144</v>
      </c>
      <c r="C1461">
        <v>15</v>
      </c>
      <c r="D1461">
        <v>12</v>
      </c>
      <c r="E1461" s="6">
        <v>0.8</v>
      </c>
      <c r="F1461">
        <v>0</v>
      </c>
      <c r="G1461" t="s">
        <v>127</v>
      </c>
      <c r="H1461" s="27">
        <v>2024</v>
      </c>
      <c r="I1461" t="str">
        <f>VLOOKUP(A1461,'Store Data'!$E:$F,2,0)</f>
        <v>BMW</v>
      </c>
      <c r="J1461" t="str">
        <f>VLOOKUP(A1461,'Store Data'!$A:$B,2,0)</f>
        <v>Southern CA</v>
      </c>
    </row>
    <row r="1462" spans="1:10" x14ac:dyDescent="0.2">
      <c r="A1462" t="s">
        <v>24</v>
      </c>
      <c r="B1462" t="s">
        <v>145</v>
      </c>
      <c r="C1462">
        <v>4</v>
      </c>
      <c r="D1462">
        <v>2</v>
      </c>
      <c r="E1462" s="6">
        <v>0.5</v>
      </c>
      <c r="F1462">
        <v>0</v>
      </c>
      <c r="G1462" t="s">
        <v>127</v>
      </c>
      <c r="H1462" s="27">
        <v>2024</v>
      </c>
      <c r="I1462" t="str">
        <f>VLOOKUP(A1462,'Store Data'!$E:$F,2,0)</f>
        <v>BMW</v>
      </c>
      <c r="J1462" t="str">
        <f>VLOOKUP(A1462,'Store Data'!$A:$B,2,0)</f>
        <v>Southern CA</v>
      </c>
    </row>
    <row r="1463" spans="1:10" x14ac:dyDescent="0.2">
      <c r="A1463" t="s">
        <v>24</v>
      </c>
      <c r="B1463" t="s">
        <v>143</v>
      </c>
      <c r="C1463">
        <v>23</v>
      </c>
      <c r="D1463">
        <v>21</v>
      </c>
      <c r="E1463" s="6">
        <v>0.91300000000000003</v>
      </c>
      <c r="F1463">
        <v>2</v>
      </c>
      <c r="G1463" t="s">
        <v>127</v>
      </c>
      <c r="H1463" s="27">
        <v>2024</v>
      </c>
      <c r="I1463" t="str">
        <f>VLOOKUP(A1463,'Store Data'!$E:$F,2,0)</f>
        <v>BMW</v>
      </c>
      <c r="J1463" t="str">
        <f>VLOOKUP(A1463,'Store Data'!$A:$B,2,0)</f>
        <v>Southern CA</v>
      </c>
    </row>
    <row r="1464" spans="1:10" x14ac:dyDescent="0.2">
      <c r="A1464" t="s">
        <v>25</v>
      </c>
      <c r="B1464" t="s">
        <v>144</v>
      </c>
      <c r="C1464">
        <v>46</v>
      </c>
      <c r="D1464">
        <v>32</v>
      </c>
      <c r="E1464" s="6">
        <v>0.6956</v>
      </c>
      <c r="F1464">
        <v>4</v>
      </c>
      <c r="G1464" t="s">
        <v>127</v>
      </c>
      <c r="H1464" s="27">
        <v>2024</v>
      </c>
      <c r="I1464" t="str">
        <f>VLOOKUP(A1464,'Store Data'!$E:$F,2,0)</f>
        <v>BMW</v>
      </c>
      <c r="J1464" t="str">
        <f>VLOOKUP(A1464,'Store Data'!$A:$B,2,0)</f>
        <v>Orange County</v>
      </c>
    </row>
    <row r="1465" spans="1:10" x14ac:dyDescent="0.2">
      <c r="A1465" t="s">
        <v>25</v>
      </c>
      <c r="B1465" t="s">
        <v>145</v>
      </c>
      <c r="C1465">
        <v>31</v>
      </c>
      <c r="D1465">
        <v>23</v>
      </c>
      <c r="E1465" s="6">
        <v>0.7419</v>
      </c>
      <c r="F1465">
        <v>3</v>
      </c>
      <c r="G1465" t="s">
        <v>127</v>
      </c>
      <c r="H1465" s="27">
        <v>2024</v>
      </c>
      <c r="I1465" t="str">
        <f>VLOOKUP(A1465,'Store Data'!$E:$F,2,0)</f>
        <v>BMW</v>
      </c>
      <c r="J1465" t="str">
        <f>VLOOKUP(A1465,'Store Data'!$A:$B,2,0)</f>
        <v>Orange County</v>
      </c>
    </row>
    <row r="1466" spans="1:10" x14ac:dyDescent="0.2">
      <c r="A1466" t="s">
        <v>25</v>
      </c>
      <c r="B1466" t="s">
        <v>143</v>
      </c>
      <c r="C1466">
        <v>55</v>
      </c>
      <c r="D1466">
        <v>52</v>
      </c>
      <c r="E1466" s="6">
        <v>0.94540000000000002</v>
      </c>
      <c r="F1466">
        <v>9</v>
      </c>
      <c r="G1466" t="s">
        <v>127</v>
      </c>
      <c r="H1466" s="27">
        <v>2024</v>
      </c>
      <c r="I1466" t="str">
        <f>VLOOKUP(A1466,'Store Data'!$E:$F,2,0)</f>
        <v>BMW</v>
      </c>
      <c r="J1466" t="str">
        <f>VLOOKUP(A1466,'Store Data'!$A:$B,2,0)</f>
        <v>Orange County</v>
      </c>
    </row>
    <row r="1467" spans="1:10" x14ac:dyDescent="0.2">
      <c r="A1467" t="s">
        <v>26</v>
      </c>
      <c r="B1467" t="s">
        <v>144</v>
      </c>
      <c r="C1467">
        <v>37</v>
      </c>
      <c r="D1467">
        <v>28</v>
      </c>
      <c r="E1467" s="6">
        <v>0.75670000000000004</v>
      </c>
      <c r="F1467">
        <v>2</v>
      </c>
      <c r="G1467" t="s">
        <v>127</v>
      </c>
      <c r="H1467" s="27">
        <v>2024</v>
      </c>
      <c r="I1467" t="str">
        <f>VLOOKUP(A1467,'Store Data'!$E:$F,2,0)</f>
        <v>BMW</v>
      </c>
      <c r="J1467" t="str">
        <f>VLOOKUP(A1467,'Store Data'!$A:$B,2,0)</f>
        <v>Southern CA</v>
      </c>
    </row>
    <row r="1468" spans="1:10" x14ac:dyDescent="0.2">
      <c r="A1468" t="s">
        <v>26</v>
      </c>
      <c r="B1468" t="s">
        <v>145</v>
      </c>
      <c r="C1468">
        <v>28</v>
      </c>
      <c r="D1468">
        <v>18</v>
      </c>
      <c r="E1468" s="6">
        <v>0.64280000000000004</v>
      </c>
      <c r="F1468">
        <v>1</v>
      </c>
      <c r="G1468" t="s">
        <v>127</v>
      </c>
      <c r="H1468" s="27">
        <v>2024</v>
      </c>
      <c r="I1468" t="str">
        <f>VLOOKUP(A1468,'Store Data'!$E:$F,2,0)</f>
        <v>BMW</v>
      </c>
      <c r="J1468" t="str">
        <f>VLOOKUP(A1468,'Store Data'!$A:$B,2,0)</f>
        <v>Southern CA</v>
      </c>
    </row>
    <row r="1469" spans="1:10" x14ac:dyDescent="0.2">
      <c r="A1469" t="s">
        <v>26</v>
      </c>
      <c r="B1469" t="s">
        <v>143</v>
      </c>
      <c r="C1469">
        <v>93</v>
      </c>
      <c r="D1469">
        <v>80</v>
      </c>
      <c r="E1469" s="6">
        <v>0.86019999999999996</v>
      </c>
      <c r="F1469">
        <v>18</v>
      </c>
      <c r="G1469" t="s">
        <v>127</v>
      </c>
      <c r="H1469" s="27">
        <v>2024</v>
      </c>
      <c r="I1469" t="str">
        <f>VLOOKUP(A1469,'Store Data'!$E:$F,2,0)</f>
        <v>BMW</v>
      </c>
      <c r="J1469" t="str">
        <f>VLOOKUP(A1469,'Store Data'!$A:$B,2,0)</f>
        <v>Southern CA</v>
      </c>
    </row>
    <row r="1470" spans="1:10" x14ac:dyDescent="0.2">
      <c r="A1470" t="s">
        <v>123</v>
      </c>
      <c r="B1470" t="s">
        <v>144</v>
      </c>
      <c r="C1470">
        <v>4</v>
      </c>
      <c r="D1470">
        <v>3</v>
      </c>
      <c r="E1470" s="6">
        <v>0.75</v>
      </c>
      <c r="F1470">
        <v>0</v>
      </c>
      <c r="G1470" t="s">
        <v>127</v>
      </c>
      <c r="H1470" s="27">
        <v>2024</v>
      </c>
      <c r="I1470" t="str">
        <f>VLOOKUP(A1470,'Store Data'!$E:$F,2,0)</f>
        <v>Acura</v>
      </c>
      <c r="J1470" t="str">
        <f>VLOOKUP(A1470,'Store Data'!$A:$B,2,0)</f>
        <v>Northern CA</v>
      </c>
    </row>
    <row r="1471" spans="1:10" x14ac:dyDescent="0.2">
      <c r="A1471" t="s">
        <v>123</v>
      </c>
      <c r="B1471" t="s">
        <v>145</v>
      </c>
      <c r="C1471">
        <v>1</v>
      </c>
      <c r="D1471">
        <v>1</v>
      </c>
      <c r="E1471" s="6">
        <v>1</v>
      </c>
      <c r="F1471">
        <v>0</v>
      </c>
      <c r="G1471" t="s">
        <v>127</v>
      </c>
      <c r="H1471" s="27">
        <v>2024</v>
      </c>
      <c r="I1471" t="str">
        <f>VLOOKUP(A1471,'Store Data'!$E:$F,2,0)</f>
        <v>Acura</v>
      </c>
      <c r="J1471" t="str">
        <f>VLOOKUP(A1471,'Store Data'!$A:$B,2,0)</f>
        <v>Northern CA</v>
      </c>
    </row>
    <row r="1472" spans="1:10" x14ac:dyDescent="0.2">
      <c r="A1472" t="s">
        <v>123</v>
      </c>
      <c r="B1472" t="s">
        <v>143</v>
      </c>
      <c r="C1472">
        <v>26</v>
      </c>
      <c r="D1472">
        <v>26</v>
      </c>
      <c r="E1472" s="6">
        <v>1</v>
      </c>
      <c r="F1472">
        <v>1</v>
      </c>
      <c r="G1472" t="s">
        <v>127</v>
      </c>
      <c r="H1472" s="27">
        <v>2024</v>
      </c>
      <c r="I1472" t="str">
        <f>VLOOKUP(A1472,'Store Data'!$E:$F,2,0)</f>
        <v>Acura</v>
      </c>
      <c r="J1472" t="str">
        <f>VLOOKUP(A1472,'Store Data'!$A:$B,2,0)</f>
        <v>Northern CA</v>
      </c>
    </row>
    <row r="1473" spans="1:10" x14ac:dyDescent="0.2">
      <c r="A1473" t="s">
        <v>27</v>
      </c>
      <c r="B1473" t="s">
        <v>144</v>
      </c>
      <c r="C1473">
        <v>55</v>
      </c>
      <c r="D1473">
        <v>47</v>
      </c>
      <c r="E1473" s="6">
        <v>0.85450000000000004</v>
      </c>
      <c r="F1473">
        <v>4</v>
      </c>
      <c r="G1473" t="s">
        <v>127</v>
      </c>
      <c r="H1473" s="27">
        <v>2024</v>
      </c>
      <c r="I1473" t="str">
        <f>VLOOKUP(A1473,'Store Data'!$E:$F,2,0)</f>
        <v>Honda</v>
      </c>
      <c r="J1473" t="str">
        <f>VLOOKUP(A1473,'Store Data'!$A:$B,2,0)</f>
        <v>Northern CA</v>
      </c>
    </row>
    <row r="1474" spans="1:10" x14ac:dyDescent="0.2">
      <c r="A1474" t="s">
        <v>27</v>
      </c>
      <c r="B1474" t="s">
        <v>145</v>
      </c>
      <c r="C1474">
        <v>23</v>
      </c>
      <c r="D1474">
        <v>22</v>
      </c>
      <c r="E1474" s="6">
        <v>0.95650000000000002</v>
      </c>
      <c r="F1474">
        <v>4</v>
      </c>
      <c r="G1474" t="s">
        <v>127</v>
      </c>
      <c r="H1474" s="27">
        <v>2024</v>
      </c>
      <c r="I1474" t="str">
        <f>VLOOKUP(A1474,'Store Data'!$E:$F,2,0)</f>
        <v>Honda</v>
      </c>
      <c r="J1474" t="str">
        <f>VLOOKUP(A1474,'Store Data'!$A:$B,2,0)</f>
        <v>Northern CA</v>
      </c>
    </row>
    <row r="1475" spans="1:10" x14ac:dyDescent="0.2">
      <c r="A1475" t="s">
        <v>27</v>
      </c>
      <c r="B1475" t="s">
        <v>143</v>
      </c>
      <c r="C1475">
        <v>114</v>
      </c>
      <c r="D1475">
        <v>99</v>
      </c>
      <c r="E1475" s="6">
        <v>0.86839999999999995</v>
      </c>
      <c r="F1475">
        <v>22</v>
      </c>
      <c r="G1475" t="s">
        <v>127</v>
      </c>
      <c r="H1475" s="27">
        <v>2024</v>
      </c>
      <c r="I1475" t="str">
        <f>VLOOKUP(A1475,'Store Data'!$E:$F,2,0)</f>
        <v>Honda</v>
      </c>
      <c r="J1475" t="str">
        <f>VLOOKUP(A1475,'Store Data'!$A:$B,2,0)</f>
        <v>Northern CA</v>
      </c>
    </row>
    <row r="1476" spans="1:10" x14ac:dyDescent="0.2">
      <c r="A1476" t="s">
        <v>28</v>
      </c>
      <c r="B1476" t="s">
        <v>144</v>
      </c>
      <c r="C1476">
        <v>69</v>
      </c>
      <c r="D1476">
        <v>47</v>
      </c>
      <c r="E1476" s="6">
        <v>0.68110000000000004</v>
      </c>
      <c r="F1476">
        <v>3</v>
      </c>
      <c r="G1476" t="s">
        <v>127</v>
      </c>
      <c r="H1476" s="27">
        <v>2024</v>
      </c>
      <c r="I1476" t="str">
        <f>VLOOKUP(A1476,'Store Data'!$E:$F,2,0)</f>
        <v>BMW</v>
      </c>
      <c r="J1476" t="str">
        <f>VLOOKUP(A1476,'Store Data'!$A:$B,2,0)</f>
        <v>Orange County</v>
      </c>
    </row>
    <row r="1477" spans="1:10" x14ac:dyDescent="0.2">
      <c r="A1477" t="s">
        <v>28</v>
      </c>
      <c r="B1477" t="s">
        <v>145</v>
      </c>
      <c r="C1477">
        <v>50</v>
      </c>
      <c r="D1477">
        <v>35</v>
      </c>
      <c r="E1477" s="6">
        <v>0.7</v>
      </c>
      <c r="F1477">
        <v>1</v>
      </c>
      <c r="G1477" t="s">
        <v>127</v>
      </c>
      <c r="H1477" s="27">
        <v>2024</v>
      </c>
      <c r="I1477" t="str">
        <f>VLOOKUP(A1477,'Store Data'!$E:$F,2,0)</f>
        <v>BMW</v>
      </c>
      <c r="J1477" t="str">
        <f>VLOOKUP(A1477,'Store Data'!$A:$B,2,0)</f>
        <v>Orange County</v>
      </c>
    </row>
    <row r="1478" spans="1:10" x14ac:dyDescent="0.2">
      <c r="A1478" t="s">
        <v>28</v>
      </c>
      <c r="B1478" t="s">
        <v>143</v>
      </c>
      <c r="C1478">
        <v>52</v>
      </c>
      <c r="D1478">
        <v>48</v>
      </c>
      <c r="E1478" s="6">
        <v>0.92300000000000004</v>
      </c>
      <c r="F1478">
        <v>2</v>
      </c>
      <c r="G1478" t="s">
        <v>127</v>
      </c>
      <c r="H1478" s="27">
        <v>2024</v>
      </c>
      <c r="I1478" t="str">
        <f>VLOOKUP(A1478,'Store Data'!$E:$F,2,0)</f>
        <v>BMW</v>
      </c>
      <c r="J1478" t="str">
        <f>VLOOKUP(A1478,'Store Data'!$A:$B,2,0)</f>
        <v>Orange County</v>
      </c>
    </row>
    <row r="1479" spans="1:10" x14ac:dyDescent="0.2">
      <c r="A1479" t="s">
        <v>29</v>
      </c>
      <c r="B1479" t="s">
        <v>144</v>
      </c>
      <c r="C1479">
        <v>8</v>
      </c>
      <c r="D1479">
        <v>7</v>
      </c>
      <c r="E1479" s="6">
        <v>0.875</v>
      </c>
      <c r="F1479">
        <v>2</v>
      </c>
      <c r="G1479" t="s">
        <v>127</v>
      </c>
      <c r="H1479" s="27">
        <v>2024</v>
      </c>
      <c r="I1479" t="str">
        <f>VLOOKUP(A1479,'Store Data'!$E:$F,2,0)</f>
        <v>MINI</v>
      </c>
      <c r="J1479" t="str">
        <f>VLOOKUP(A1479,'Store Data'!$A:$B,2,0)</f>
        <v>Orange County</v>
      </c>
    </row>
    <row r="1480" spans="1:10" x14ac:dyDescent="0.2">
      <c r="A1480" t="s">
        <v>29</v>
      </c>
      <c r="B1480" t="s">
        <v>145</v>
      </c>
      <c r="C1480">
        <v>5</v>
      </c>
      <c r="D1480">
        <v>4</v>
      </c>
      <c r="E1480" s="6">
        <v>0.8</v>
      </c>
      <c r="F1480">
        <v>0</v>
      </c>
      <c r="G1480" t="s">
        <v>127</v>
      </c>
      <c r="H1480" s="27">
        <v>2024</v>
      </c>
      <c r="I1480" t="str">
        <f>VLOOKUP(A1480,'Store Data'!$E:$F,2,0)</f>
        <v>MINI</v>
      </c>
      <c r="J1480" t="str">
        <f>VLOOKUP(A1480,'Store Data'!$A:$B,2,0)</f>
        <v>Orange County</v>
      </c>
    </row>
    <row r="1481" spans="1:10" x14ac:dyDescent="0.2">
      <c r="A1481" t="s">
        <v>29</v>
      </c>
      <c r="B1481" t="s">
        <v>143</v>
      </c>
      <c r="C1481">
        <v>9</v>
      </c>
      <c r="D1481">
        <v>8</v>
      </c>
      <c r="E1481" s="6">
        <v>0.88880000000000003</v>
      </c>
      <c r="F1481">
        <v>1</v>
      </c>
      <c r="G1481" t="s">
        <v>127</v>
      </c>
      <c r="H1481" s="27">
        <v>2024</v>
      </c>
      <c r="I1481" t="str">
        <f>VLOOKUP(A1481,'Store Data'!$E:$F,2,0)</f>
        <v>MINI</v>
      </c>
      <c r="J1481" t="str">
        <f>VLOOKUP(A1481,'Store Data'!$A:$B,2,0)</f>
        <v>Orange County</v>
      </c>
    </row>
    <row r="1482" spans="1:10" x14ac:dyDescent="0.2">
      <c r="A1482" t="s">
        <v>30</v>
      </c>
      <c r="B1482" t="s">
        <v>144</v>
      </c>
      <c r="C1482">
        <v>16</v>
      </c>
      <c r="D1482">
        <v>14</v>
      </c>
      <c r="E1482" s="6">
        <v>0.875</v>
      </c>
      <c r="F1482">
        <v>5</v>
      </c>
      <c r="G1482" t="s">
        <v>127</v>
      </c>
      <c r="H1482" s="27">
        <v>2024</v>
      </c>
      <c r="I1482" t="str">
        <f>VLOOKUP(A1482,'Store Data'!$E:$F,2,0)</f>
        <v>Genesis</v>
      </c>
      <c r="J1482" t="str">
        <f>VLOOKUP(A1482,'Store Data'!$A:$B,2,0)</f>
        <v>Texas</v>
      </c>
    </row>
    <row r="1483" spans="1:10" x14ac:dyDescent="0.2">
      <c r="A1483" t="s">
        <v>30</v>
      </c>
      <c r="B1483" t="s">
        <v>145</v>
      </c>
      <c r="C1483">
        <v>0</v>
      </c>
      <c r="D1483">
        <v>0</v>
      </c>
      <c r="F1483">
        <v>0</v>
      </c>
      <c r="G1483" t="s">
        <v>127</v>
      </c>
      <c r="H1483" s="27">
        <v>2024</v>
      </c>
      <c r="I1483" t="str">
        <f>VLOOKUP(A1483,'Store Data'!$E:$F,2,0)</f>
        <v>Genesis</v>
      </c>
      <c r="J1483" t="str">
        <f>VLOOKUP(A1483,'Store Data'!$A:$B,2,0)</f>
        <v>Texas</v>
      </c>
    </row>
    <row r="1484" spans="1:10" x14ac:dyDescent="0.2">
      <c r="A1484" t="s">
        <v>30</v>
      </c>
      <c r="B1484" t="s">
        <v>143</v>
      </c>
      <c r="C1484">
        <v>7</v>
      </c>
      <c r="D1484">
        <v>4</v>
      </c>
      <c r="E1484" s="6">
        <v>0.57140000000000002</v>
      </c>
      <c r="F1484">
        <v>0</v>
      </c>
      <c r="G1484" t="s">
        <v>127</v>
      </c>
      <c r="H1484" s="27">
        <v>2024</v>
      </c>
      <c r="I1484" t="str">
        <f>VLOOKUP(A1484,'Store Data'!$E:$F,2,0)</f>
        <v>Genesis</v>
      </c>
      <c r="J1484" t="str">
        <f>VLOOKUP(A1484,'Store Data'!$A:$B,2,0)</f>
        <v>Texas</v>
      </c>
    </row>
    <row r="1485" spans="1:10" x14ac:dyDescent="0.2">
      <c r="A1485" t="s">
        <v>31</v>
      </c>
      <c r="B1485" t="s">
        <v>144</v>
      </c>
      <c r="C1485">
        <v>66</v>
      </c>
      <c r="D1485">
        <v>46</v>
      </c>
      <c r="E1485" s="6">
        <v>0.69689999999999996</v>
      </c>
      <c r="F1485">
        <v>9</v>
      </c>
      <c r="G1485" t="s">
        <v>127</v>
      </c>
      <c r="H1485" s="27">
        <v>2024</v>
      </c>
      <c r="I1485" t="str">
        <f>VLOOKUP(A1485,'Store Data'!$E:$F,2,0)</f>
        <v>Honda</v>
      </c>
      <c r="J1485" t="str">
        <f>VLOOKUP(A1485,'Store Data'!$A:$B,2,0)</f>
        <v>Texas</v>
      </c>
    </row>
    <row r="1486" spans="1:10" x14ac:dyDescent="0.2">
      <c r="A1486" t="s">
        <v>31</v>
      </c>
      <c r="B1486" t="s">
        <v>145</v>
      </c>
      <c r="C1486">
        <v>85</v>
      </c>
      <c r="D1486">
        <v>71</v>
      </c>
      <c r="E1486" s="6">
        <v>0.83520000000000005</v>
      </c>
      <c r="F1486">
        <v>16</v>
      </c>
      <c r="G1486" t="s">
        <v>127</v>
      </c>
      <c r="H1486" s="27">
        <v>2024</v>
      </c>
      <c r="I1486" t="str">
        <f>VLOOKUP(A1486,'Store Data'!$E:$F,2,0)</f>
        <v>Honda</v>
      </c>
      <c r="J1486" t="str">
        <f>VLOOKUP(A1486,'Store Data'!$A:$B,2,0)</f>
        <v>Texas</v>
      </c>
    </row>
    <row r="1487" spans="1:10" x14ac:dyDescent="0.2">
      <c r="A1487" t="s">
        <v>31</v>
      </c>
      <c r="B1487" t="s">
        <v>143</v>
      </c>
      <c r="C1487">
        <v>74</v>
      </c>
      <c r="D1487">
        <v>66</v>
      </c>
      <c r="E1487" s="6">
        <v>0.89180000000000004</v>
      </c>
      <c r="F1487">
        <v>19</v>
      </c>
      <c r="G1487" t="s">
        <v>127</v>
      </c>
      <c r="H1487" s="27">
        <v>2024</v>
      </c>
      <c r="I1487" t="str">
        <f>VLOOKUP(A1487,'Store Data'!$E:$F,2,0)</f>
        <v>Honda</v>
      </c>
      <c r="J1487" t="str">
        <f>VLOOKUP(A1487,'Store Data'!$A:$B,2,0)</f>
        <v>Texas</v>
      </c>
    </row>
    <row r="1488" spans="1:10" x14ac:dyDescent="0.2">
      <c r="A1488" t="s">
        <v>32</v>
      </c>
      <c r="B1488" t="s">
        <v>144</v>
      </c>
      <c r="C1488">
        <v>37</v>
      </c>
      <c r="D1488">
        <v>27</v>
      </c>
      <c r="E1488" s="6">
        <v>0.72970000000000002</v>
      </c>
      <c r="F1488">
        <v>2</v>
      </c>
      <c r="G1488" t="s">
        <v>127</v>
      </c>
      <c r="H1488" s="27">
        <v>2024</v>
      </c>
      <c r="I1488" t="str">
        <f>VLOOKUP(A1488,'Store Data'!$E:$F,2,0)</f>
        <v>Honda</v>
      </c>
      <c r="J1488" t="str">
        <f>VLOOKUP(A1488,'Store Data'!$A:$B,2,0)</f>
        <v>Northern CA</v>
      </c>
    </row>
    <row r="1489" spans="1:10" x14ac:dyDescent="0.2">
      <c r="A1489" t="s">
        <v>32</v>
      </c>
      <c r="B1489" t="s">
        <v>145</v>
      </c>
      <c r="C1489">
        <v>19</v>
      </c>
      <c r="D1489">
        <v>18</v>
      </c>
      <c r="E1489" s="6">
        <v>0.94730000000000003</v>
      </c>
      <c r="F1489">
        <v>5</v>
      </c>
      <c r="G1489" t="s">
        <v>127</v>
      </c>
      <c r="H1489" s="27">
        <v>2024</v>
      </c>
      <c r="I1489" t="str">
        <f>VLOOKUP(A1489,'Store Data'!$E:$F,2,0)</f>
        <v>Honda</v>
      </c>
      <c r="J1489" t="str">
        <f>VLOOKUP(A1489,'Store Data'!$A:$B,2,0)</f>
        <v>Northern CA</v>
      </c>
    </row>
    <row r="1490" spans="1:10" x14ac:dyDescent="0.2">
      <c r="A1490" t="s">
        <v>32</v>
      </c>
      <c r="B1490" t="s">
        <v>143</v>
      </c>
      <c r="C1490">
        <v>31</v>
      </c>
      <c r="D1490">
        <v>29</v>
      </c>
      <c r="E1490" s="6">
        <v>0.93540000000000001</v>
      </c>
      <c r="F1490">
        <v>0</v>
      </c>
      <c r="G1490" t="s">
        <v>127</v>
      </c>
      <c r="H1490" s="27">
        <v>2024</v>
      </c>
      <c r="I1490" t="str">
        <f>VLOOKUP(A1490,'Store Data'!$E:$F,2,0)</f>
        <v>Honda</v>
      </c>
      <c r="J1490" t="str">
        <f>VLOOKUP(A1490,'Store Data'!$A:$B,2,0)</f>
        <v>Northern CA</v>
      </c>
    </row>
    <row r="1491" spans="1:10" x14ac:dyDescent="0.2">
      <c r="A1491" t="s">
        <v>33</v>
      </c>
      <c r="B1491" t="s">
        <v>144</v>
      </c>
      <c r="C1491">
        <v>16</v>
      </c>
      <c r="D1491">
        <v>14</v>
      </c>
      <c r="E1491" s="6">
        <v>0.875</v>
      </c>
      <c r="F1491">
        <v>0</v>
      </c>
      <c r="G1491" t="s">
        <v>127</v>
      </c>
      <c r="H1491" s="27">
        <v>2024</v>
      </c>
      <c r="I1491" t="str">
        <f>VLOOKUP(A1491,'Store Data'!$E:$F,2,0)</f>
        <v>Honda</v>
      </c>
      <c r="J1491" t="str">
        <f>VLOOKUP(A1491,'Store Data'!$A:$B,2,0)</f>
        <v>Southern CA</v>
      </c>
    </row>
    <row r="1492" spans="1:10" x14ac:dyDescent="0.2">
      <c r="A1492" t="s">
        <v>33</v>
      </c>
      <c r="B1492" t="s">
        <v>145</v>
      </c>
      <c r="C1492">
        <v>7</v>
      </c>
      <c r="D1492">
        <v>6</v>
      </c>
      <c r="E1492" s="6">
        <v>0.85709999999999997</v>
      </c>
      <c r="F1492">
        <v>0</v>
      </c>
      <c r="G1492" t="s">
        <v>127</v>
      </c>
      <c r="H1492" s="27">
        <v>2024</v>
      </c>
      <c r="I1492" t="str">
        <f>VLOOKUP(A1492,'Store Data'!$E:$F,2,0)</f>
        <v>Honda</v>
      </c>
      <c r="J1492" t="str">
        <f>VLOOKUP(A1492,'Store Data'!$A:$B,2,0)</f>
        <v>Southern CA</v>
      </c>
    </row>
    <row r="1493" spans="1:10" x14ac:dyDescent="0.2">
      <c r="A1493" t="s">
        <v>33</v>
      </c>
      <c r="B1493" t="s">
        <v>143</v>
      </c>
      <c r="C1493">
        <v>29</v>
      </c>
      <c r="D1493">
        <v>26</v>
      </c>
      <c r="E1493" s="6">
        <v>0.89649999999999996</v>
      </c>
      <c r="F1493">
        <v>0</v>
      </c>
      <c r="G1493" t="s">
        <v>127</v>
      </c>
      <c r="H1493" s="27">
        <v>2024</v>
      </c>
      <c r="I1493" t="str">
        <f>VLOOKUP(A1493,'Store Data'!$E:$F,2,0)</f>
        <v>Honda</v>
      </c>
      <c r="J1493" t="str">
        <f>VLOOKUP(A1493,'Store Data'!$A:$B,2,0)</f>
        <v>Southern CA</v>
      </c>
    </row>
    <row r="1494" spans="1:10" x14ac:dyDescent="0.2">
      <c r="A1494" t="s">
        <v>34</v>
      </c>
      <c r="B1494" t="s">
        <v>144</v>
      </c>
      <c r="C1494">
        <v>15</v>
      </c>
      <c r="D1494">
        <v>7</v>
      </c>
      <c r="E1494" s="6">
        <v>0.46660000000000001</v>
      </c>
      <c r="F1494">
        <v>1</v>
      </c>
      <c r="G1494" t="s">
        <v>127</v>
      </c>
      <c r="H1494" s="27">
        <v>2024</v>
      </c>
      <c r="I1494" t="str">
        <f>VLOOKUP(A1494,'Store Data'!$E:$F,2,0)</f>
        <v>Hyundai</v>
      </c>
      <c r="J1494" t="str">
        <f>VLOOKUP(A1494,'Store Data'!$A:$B,2,0)</f>
        <v>Texas</v>
      </c>
    </row>
    <row r="1495" spans="1:10" x14ac:dyDescent="0.2">
      <c r="A1495" t="s">
        <v>34</v>
      </c>
      <c r="B1495" t="s">
        <v>145</v>
      </c>
      <c r="C1495">
        <v>11</v>
      </c>
      <c r="D1495">
        <v>4</v>
      </c>
      <c r="E1495" s="6">
        <v>0.36359999999999998</v>
      </c>
      <c r="F1495">
        <v>0</v>
      </c>
      <c r="G1495" t="s">
        <v>127</v>
      </c>
      <c r="H1495" s="27">
        <v>2024</v>
      </c>
      <c r="I1495" t="str">
        <f>VLOOKUP(A1495,'Store Data'!$E:$F,2,0)</f>
        <v>Hyundai</v>
      </c>
      <c r="J1495" t="str">
        <f>VLOOKUP(A1495,'Store Data'!$A:$B,2,0)</f>
        <v>Texas</v>
      </c>
    </row>
    <row r="1496" spans="1:10" x14ac:dyDescent="0.2">
      <c r="A1496" t="s">
        <v>34</v>
      </c>
      <c r="B1496" t="s">
        <v>143</v>
      </c>
      <c r="C1496">
        <v>18</v>
      </c>
      <c r="D1496">
        <v>14</v>
      </c>
      <c r="E1496" s="6">
        <v>0.77769999999999995</v>
      </c>
      <c r="F1496">
        <v>0</v>
      </c>
      <c r="G1496" t="s">
        <v>127</v>
      </c>
      <c r="H1496" s="27">
        <v>2024</v>
      </c>
      <c r="I1496" t="str">
        <f>VLOOKUP(A1496,'Store Data'!$E:$F,2,0)</f>
        <v>Hyundai</v>
      </c>
      <c r="J1496" t="str">
        <f>VLOOKUP(A1496,'Store Data'!$A:$B,2,0)</f>
        <v>Texas</v>
      </c>
    </row>
    <row r="1497" spans="1:10" x14ac:dyDescent="0.2">
      <c r="A1497" t="s">
        <v>35</v>
      </c>
      <c r="B1497" t="s">
        <v>144</v>
      </c>
      <c r="C1497">
        <v>9</v>
      </c>
      <c r="D1497">
        <v>5</v>
      </c>
      <c r="E1497" s="6">
        <v>0.55549999999999999</v>
      </c>
      <c r="F1497">
        <v>2</v>
      </c>
      <c r="G1497" t="s">
        <v>127</v>
      </c>
      <c r="H1497" s="27">
        <v>2024</v>
      </c>
      <c r="I1497" t="str">
        <f>VLOOKUP(A1497,'Store Data'!$E:$F,2,0)</f>
        <v>Acura</v>
      </c>
      <c r="J1497" t="str">
        <f>VLOOKUP(A1497,'Store Data'!$A:$B,2,0)</f>
        <v>Southern CA</v>
      </c>
    </row>
    <row r="1498" spans="1:10" x14ac:dyDescent="0.2">
      <c r="A1498" t="s">
        <v>35</v>
      </c>
      <c r="B1498" t="s">
        <v>145</v>
      </c>
      <c r="C1498">
        <v>8</v>
      </c>
      <c r="D1498">
        <v>7</v>
      </c>
      <c r="E1498" s="6">
        <v>0.875</v>
      </c>
      <c r="F1498">
        <v>2</v>
      </c>
      <c r="G1498" t="s">
        <v>127</v>
      </c>
      <c r="H1498" s="27">
        <v>2024</v>
      </c>
      <c r="I1498" t="str">
        <f>VLOOKUP(A1498,'Store Data'!$E:$F,2,0)</f>
        <v>Acura</v>
      </c>
      <c r="J1498" t="str">
        <f>VLOOKUP(A1498,'Store Data'!$A:$B,2,0)</f>
        <v>Southern CA</v>
      </c>
    </row>
    <row r="1499" spans="1:10" x14ac:dyDescent="0.2">
      <c r="A1499" t="s">
        <v>35</v>
      </c>
      <c r="B1499" t="s">
        <v>143</v>
      </c>
      <c r="C1499">
        <v>14</v>
      </c>
      <c r="D1499">
        <v>11</v>
      </c>
      <c r="E1499" s="6">
        <v>0.78569999999999995</v>
      </c>
      <c r="F1499">
        <v>0</v>
      </c>
      <c r="G1499" t="s">
        <v>127</v>
      </c>
      <c r="H1499" s="27">
        <v>2024</v>
      </c>
      <c r="I1499" t="str">
        <f>VLOOKUP(A1499,'Store Data'!$E:$F,2,0)</f>
        <v>Acura</v>
      </c>
      <c r="J1499" t="str">
        <f>VLOOKUP(A1499,'Store Data'!$A:$B,2,0)</f>
        <v>Southern CA</v>
      </c>
    </row>
    <row r="1500" spans="1:10" x14ac:dyDescent="0.2">
      <c r="A1500" t="s">
        <v>36</v>
      </c>
      <c r="B1500" t="s">
        <v>144</v>
      </c>
      <c r="C1500">
        <v>35</v>
      </c>
      <c r="D1500">
        <v>22</v>
      </c>
      <c r="E1500" s="6">
        <v>0.62849999999999995</v>
      </c>
      <c r="F1500">
        <v>1</v>
      </c>
      <c r="G1500" t="s">
        <v>127</v>
      </c>
      <c r="H1500" s="27">
        <v>2024</v>
      </c>
      <c r="I1500" t="str">
        <f>VLOOKUP(A1500,'Store Data'!$E:$F,2,0)</f>
        <v>Toyota</v>
      </c>
      <c r="J1500" t="str">
        <f>VLOOKUP(A1500,'Store Data'!$A:$B,2,0)</f>
        <v>Southern CA</v>
      </c>
    </row>
    <row r="1501" spans="1:10" x14ac:dyDescent="0.2">
      <c r="A1501" t="s">
        <v>36</v>
      </c>
      <c r="B1501" t="s">
        <v>145</v>
      </c>
      <c r="C1501">
        <v>15</v>
      </c>
      <c r="D1501">
        <v>11</v>
      </c>
      <c r="E1501" s="6">
        <v>0.73329999999999995</v>
      </c>
      <c r="F1501">
        <v>0</v>
      </c>
      <c r="G1501" t="s">
        <v>127</v>
      </c>
      <c r="H1501" s="27">
        <v>2024</v>
      </c>
      <c r="I1501" t="str">
        <f>VLOOKUP(A1501,'Store Data'!$E:$F,2,0)</f>
        <v>Toyota</v>
      </c>
      <c r="J1501" t="str">
        <f>VLOOKUP(A1501,'Store Data'!$A:$B,2,0)</f>
        <v>Southern CA</v>
      </c>
    </row>
    <row r="1502" spans="1:10" x14ac:dyDescent="0.2">
      <c r="A1502" t="s">
        <v>36</v>
      </c>
      <c r="B1502" t="s">
        <v>143</v>
      </c>
      <c r="C1502">
        <v>83</v>
      </c>
      <c r="D1502">
        <v>70</v>
      </c>
      <c r="E1502" s="6">
        <v>0.84330000000000005</v>
      </c>
      <c r="F1502">
        <v>17</v>
      </c>
      <c r="G1502" t="s">
        <v>127</v>
      </c>
      <c r="H1502" s="27">
        <v>2024</v>
      </c>
      <c r="I1502" t="str">
        <f>VLOOKUP(A1502,'Store Data'!$E:$F,2,0)</f>
        <v>Toyota</v>
      </c>
      <c r="J1502" t="str">
        <f>VLOOKUP(A1502,'Store Data'!$A:$B,2,0)</f>
        <v>Southern CA</v>
      </c>
    </row>
    <row r="1503" spans="1:10" x14ac:dyDescent="0.2">
      <c r="A1503" t="s">
        <v>113</v>
      </c>
      <c r="B1503" t="s">
        <v>144</v>
      </c>
      <c r="C1503">
        <v>18</v>
      </c>
      <c r="D1503">
        <v>14</v>
      </c>
      <c r="E1503" s="6">
        <v>0.77769999999999995</v>
      </c>
      <c r="F1503">
        <v>1</v>
      </c>
      <c r="G1503" t="s">
        <v>127</v>
      </c>
      <c r="H1503" s="27">
        <v>2024</v>
      </c>
      <c r="I1503" t="str">
        <f>VLOOKUP(A1503,'Store Data'!$E:$F,2,0)</f>
        <v>Land Rover</v>
      </c>
      <c r="J1503" t="str">
        <f>VLOOKUP(A1503,'Store Data'!$A:$B,2,0)</f>
        <v>Arizona</v>
      </c>
    </row>
    <row r="1504" spans="1:10" x14ac:dyDescent="0.2">
      <c r="A1504" t="s">
        <v>113</v>
      </c>
      <c r="B1504" t="s">
        <v>145</v>
      </c>
      <c r="C1504">
        <v>12</v>
      </c>
      <c r="D1504">
        <v>10</v>
      </c>
      <c r="E1504" s="6">
        <v>0.83330000000000004</v>
      </c>
      <c r="F1504">
        <v>1</v>
      </c>
      <c r="G1504" t="s">
        <v>127</v>
      </c>
      <c r="H1504" s="27">
        <v>2024</v>
      </c>
      <c r="I1504" t="str">
        <f>VLOOKUP(A1504,'Store Data'!$E:$F,2,0)</f>
        <v>Land Rover</v>
      </c>
      <c r="J1504" t="str">
        <f>VLOOKUP(A1504,'Store Data'!$A:$B,2,0)</f>
        <v>Arizona</v>
      </c>
    </row>
    <row r="1505" spans="1:10" x14ac:dyDescent="0.2">
      <c r="A1505" t="s">
        <v>113</v>
      </c>
      <c r="B1505" t="s">
        <v>143</v>
      </c>
      <c r="C1505">
        <v>16</v>
      </c>
      <c r="D1505">
        <v>15</v>
      </c>
      <c r="E1505" s="6">
        <v>0.9375</v>
      </c>
      <c r="F1505">
        <v>0</v>
      </c>
      <c r="G1505" t="s">
        <v>127</v>
      </c>
      <c r="H1505" s="27">
        <v>2024</v>
      </c>
      <c r="I1505" t="str">
        <f>VLOOKUP(A1505,'Store Data'!$E:$F,2,0)</f>
        <v>Land Rover</v>
      </c>
      <c r="J1505" t="str">
        <f>VLOOKUP(A1505,'Store Data'!$A:$B,2,0)</f>
        <v>Arizona</v>
      </c>
    </row>
    <row r="1506" spans="1:10" x14ac:dyDescent="0.2">
      <c r="A1506" t="s">
        <v>37</v>
      </c>
      <c r="B1506" t="s">
        <v>144</v>
      </c>
      <c r="C1506">
        <v>26</v>
      </c>
      <c r="D1506">
        <v>19</v>
      </c>
      <c r="E1506" s="6">
        <v>0.73070000000000002</v>
      </c>
      <c r="F1506">
        <v>2</v>
      </c>
      <c r="G1506" t="s">
        <v>127</v>
      </c>
      <c r="H1506" s="27">
        <v>2024</v>
      </c>
      <c r="I1506" t="str">
        <f>VLOOKUP(A1506,'Store Data'!$E:$F,2,0)</f>
        <v>Land Rover</v>
      </c>
      <c r="J1506" t="str">
        <f>VLOOKUP(A1506,'Store Data'!$A:$B,2,0)</f>
        <v>Arizona</v>
      </c>
    </row>
    <row r="1507" spans="1:10" x14ac:dyDescent="0.2">
      <c r="A1507" t="s">
        <v>37</v>
      </c>
      <c r="B1507" t="s">
        <v>145</v>
      </c>
      <c r="C1507">
        <v>52</v>
      </c>
      <c r="D1507">
        <v>40</v>
      </c>
      <c r="E1507" s="6">
        <v>0.76919999999999999</v>
      </c>
      <c r="F1507">
        <v>10</v>
      </c>
      <c r="G1507" t="s">
        <v>127</v>
      </c>
      <c r="H1507" s="27">
        <v>2024</v>
      </c>
      <c r="I1507" t="str">
        <f>VLOOKUP(A1507,'Store Data'!$E:$F,2,0)</f>
        <v>Land Rover</v>
      </c>
      <c r="J1507" t="str">
        <f>VLOOKUP(A1507,'Store Data'!$A:$B,2,0)</f>
        <v>Arizona</v>
      </c>
    </row>
    <row r="1508" spans="1:10" x14ac:dyDescent="0.2">
      <c r="A1508" t="s">
        <v>37</v>
      </c>
      <c r="B1508" t="s">
        <v>143</v>
      </c>
      <c r="C1508">
        <v>21</v>
      </c>
      <c r="D1508">
        <v>21</v>
      </c>
      <c r="E1508" s="6">
        <v>1</v>
      </c>
      <c r="F1508">
        <v>1</v>
      </c>
      <c r="G1508" t="s">
        <v>127</v>
      </c>
      <c r="H1508" s="27">
        <v>2024</v>
      </c>
      <c r="I1508" t="str">
        <f>VLOOKUP(A1508,'Store Data'!$E:$F,2,0)</f>
        <v>Land Rover</v>
      </c>
      <c r="J1508" t="str">
        <f>VLOOKUP(A1508,'Store Data'!$A:$B,2,0)</f>
        <v>Arizona</v>
      </c>
    </row>
    <row r="1509" spans="1:10" x14ac:dyDescent="0.2">
      <c r="A1509" t="s">
        <v>39</v>
      </c>
      <c r="B1509" t="s">
        <v>144</v>
      </c>
      <c r="C1509">
        <v>80</v>
      </c>
      <c r="D1509">
        <v>57</v>
      </c>
      <c r="E1509" s="6">
        <v>0.71250000000000002</v>
      </c>
      <c r="F1509">
        <v>5</v>
      </c>
      <c r="G1509" t="s">
        <v>127</v>
      </c>
      <c r="H1509" s="27">
        <v>2024</v>
      </c>
      <c r="I1509" t="str">
        <f>VLOOKUP(A1509,'Store Data'!$E:$F,2,0)</f>
        <v>Lexus</v>
      </c>
      <c r="J1509" t="str">
        <f>VLOOKUP(A1509,'Store Data'!$A:$B,2,0)</f>
        <v>Southern CA</v>
      </c>
    </row>
    <row r="1510" spans="1:10" x14ac:dyDescent="0.2">
      <c r="A1510" t="s">
        <v>39</v>
      </c>
      <c r="B1510" t="s">
        <v>145</v>
      </c>
      <c r="C1510">
        <v>25</v>
      </c>
      <c r="D1510">
        <v>21</v>
      </c>
      <c r="E1510" s="6">
        <v>0.84</v>
      </c>
      <c r="F1510">
        <v>3</v>
      </c>
      <c r="G1510" t="s">
        <v>127</v>
      </c>
      <c r="H1510" s="27">
        <v>2024</v>
      </c>
      <c r="I1510" t="str">
        <f>VLOOKUP(A1510,'Store Data'!$E:$F,2,0)</f>
        <v>Lexus</v>
      </c>
      <c r="J1510" t="str">
        <f>VLOOKUP(A1510,'Store Data'!$A:$B,2,0)</f>
        <v>Southern CA</v>
      </c>
    </row>
    <row r="1511" spans="1:10" x14ac:dyDescent="0.2">
      <c r="A1511" t="s">
        <v>39</v>
      </c>
      <c r="B1511" t="s">
        <v>143</v>
      </c>
      <c r="C1511">
        <v>45</v>
      </c>
      <c r="D1511">
        <v>35</v>
      </c>
      <c r="E1511" s="6">
        <v>0.77769999999999995</v>
      </c>
      <c r="F1511">
        <v>0</v>
      </c>
      <c r="G1511" t="s">
        <v>127</v>
      </c>
      <c r="H1511" s="27">
        <v>2024</v>
      </c>
      <c r="I1511" t="str">
        <f>VLOOKUP(A1511,'Store Data'!$E:$F,2,0)</f>
        <v>Lexus</v>
      </c>
      <c r="J1511" t="str">
        <f>VLOOKUP(A1511,'Store Data'!$A:$B,2,0)</f>
        <v>Southern CA</v>
      </c>
    </row>
    <row r="1512" spans="1:10" x14ac:dyDescent="0.2">
      <c r="A1512" t="s">
        <v>38</v>
      </c>
      <c r="B1512" t="s">
        <v>144</v>
      </c>
      <c r="C1512">
        <v>73</v>
      </c>
      <c r="D1512">
        <v>61</v>
      </c>
      <c r="E1512" s="6">
        <v>0.83560000000000001</v>
      </c>
      <c r="F1512">
        <v>10</v>
      </c>
      <c r="G1512" t="s">
        <v>127</v>
      </c>
      <c r="H1512" s="27">
        <v>2024</v>
      </c>
      <c r="I1512" t="str">
        <f>VLOOKUP(A1512,'Store Data'!$E:$F,2,0)</f>
        <v>Lexus</v>
      </c>
      <c r="J1512" t="str">
        <f>VLOOKUP(A1512,'Store Data'!$A:$B,2,0)</f>
        <v>Texas</v>
      </c>
    </row>
    <row r="1513" spans="1:10" x14ac:dyDescent="0.2">
      <c r="A1513" t="s">
        <v>38</v>
      </c>
      <c r="B1513" t="s">
        <v>145</v>
      </c>
      <c r="C1513">
        <v>30</v>
      </c>
      <c r="D1513">
        <v>17</v>
      </c>
      <c r="E1513" s="6">
        <v>0.56659999999999999</v>
      </c>
      <c r="F1513">
        <v>2</v>
      </c>
      <c r="G1513" t="s">
        <v>127</v>
      </c>
      <c r="H1513" s="27">
        <v>2024</v>
      </c>
      <c r="I1513" t="str">
        <f>VLOOKUP(A1513,'Store Data'!$E:$F,2,0)</f>
        <v>Lexus</v>
      </c>
      <c r="J1513" t="str">
        <f>VLOOKUP(A1513,'Store Data'!$A:$B,2,0)</f>
        <v>Texas</v>
      </c>
    </row>
    <row r="1514" spans="1:10" x14ac:dyDescent="0.2">
      <c r="A1514" t="s">
        <v>38</v>
      </c>
      <c r="B1514" t="s">
        <v>143</v>
      </c>
      <c r="C1514">
        <v>56</v>
      </c>
      <c r="D1514">
        <v>47</v>
      </c>
      <c r="E1514" s="6">
        <v>0.83919999999999995</v>
      </c>
      <c r="F1514">
        <v>0</v>
      </c>
      <c r="G1514" t="s">
        <v>127</v>
      </c>
      <c r="H1514" s="27">
        <v>2024</v>
      </c>
      <c r="I1514" t="str">
        <f>VLOOKUP(A1514,'Store Data'!$E:$F,2,0)</f>
        <v>Lexus</v>
      </c>
      <c r="J1514" t="str">
        <f>VLOOKUP(A1514,'Store Data'!$A:$B,2,0)</f>
        <v>Texas</v>
      </c>
    </row>
    <row r="1515" spans="1:10" x14ac:dyDescent="0.2">
      <c r="A1515" t="s">
        <v>114</v>
      </c>
      <c r="B1515" t="s">
        <v>144</v>
      </c>
      <c r="C1515">
        <v>27</v>
      </c>
      <c r="D1515">
        <v>16</v>
      </c>
      <c r="E1515" s="6">
        <v>0.59250000000000003</v>
      </c>
      <c r="F1515">
        <v>0</v>
      </c>
      <c r="G1515" t="s">
        <v>127</v>
      </c>
      <c r="H1515" s="27">
        <v>2024</v>
      </c>
      <c r="I1515" t="str">
        <f>VLOOKUP(A1515,'Store Data'!$E:$F,2,0)</f>
        <v>Lexus</v>
      </c>
      <c r="J1515" t="str">
        <f>VLOOKUP(A1515,'Store Data'!$A:$B,2,0)</f>
        <v>Arizona</v>
      </c>
    </row>
    <row r="1516" spans="1:10" x14ac:dyDescent="0.2">
      <c r="A1516" t="s">
        <v>114</v>
      </c>
      <c r="B1516" t="s">
        <v>145</v>
      </c>
      <c r="C1516">
        <v>8</v>
      </c>
      <c r="D1516">
        <v>6</v>
      </c>
      <c r="E1516" s="6">
        <v>0.75</v>
      </c>
      <c r="F1516">
        <v>2</v>
      </c>
      <c r="G1516" t="s">
        <v>127</v>
      </c>
      <c r="H1516" s="27">
        <v>2024</v>
      </c>
      <c r="I1516" t="str">
        <f>VLOOKUP(A1516,'Store Data'!$E:$F,2,0)</f>
        <v>Lexus</v>
      </c>
      <c r="J1516" t="str">
        <f>VLOOKUP(A1516,'Store Data'!$A:$B,2,0)</f>
        <v>Arizona</v>
      </c>
    </row>
    <row r="1517" spans="1:10" x14ac:dyDescent="0.2">
      <c r="A1517" t="s">
        <v>114</v>
      </c>
      <c r="B1517" t="s">
        <v>143</v>
      </c>
      <c r="C1517">
        <v>19</v>
      </c>
      <c r="D1517">
        <v>17</v>
      </c>
      <c r="E1517" s="6">
        <v>0.89470000000000005</v>
      </c>
      <c r="F1517">
        <v>4</v>
      </c>
      <c r="G1517" t="s">
        <v>127</v>
      </c>
      <c r="H1517" s="27">
        <v>2024</v>
      </c>
      <c r="I1517" t="str">
        <f>VLOOKUP(A1517,'Store Data'!$E:$F,2,0)</f>
        <v>Lexus</v>
      </c>
      <c r="J1517" t="str">
        <f>VLOOKUP(A1517,'Store Data'!$A:$B,2,0)</f>
        <v>Arizona</v>
      </c>
    </row>
    <row r="1518" spans="1:10" x14ac:dyDescent="0.2">
      <c r="A1518" t="s">
        <v>40</v>
      </c>
      <c r="B1518" t="s">
        <v>144</v>
      </c>
      <c r="C1518">
        <v>5</v>
      </c>
      <c r="D1518">
        <v>2</v>
      </c>
      <c r="E1518" s="6">
        <v>0.4</v>
      </c>
      <c r="F1518">
        <v>1</v>
      </c>
      <c r="G1518" t="s">
        <v>127</v>
      </c>
      <c r="H1518" s="27">
        <v>2024</v>
      </c>
      <c r="I1518" t="str">
        <f>VLOOKUP(A1518,'Store Data'!$E:$F,2,0)</f>
        <v>Lincoln</v>
      </c>
      <c r="J1518" t="str">
        <f>VLOOKUP(A1518,'Store Data'!$A:$B,2,0)</f>
        <v>Orange County</v>
      </c>
    </row>
    <row r="1519" spans="1:10" x14ac:dyDescent="0.2">
      <c r="A1519" t="s">
        <v>40</v>
      </c>
      <c r="B1519" t="s">
        <v>145</v>
      </c>
      <c r="C1519">
        <v>1</v>
      </c>
      <c r="D1519">
        <v>1</v>
      </c>
      <c r="E1519" s="6">
        <v>1</v>
      </c>
      <c r="F1519">
        <v>0</v>
      </c>
      <c r="G1519" t="s">
        <v>127</v>
      </c>
      <c r="H1519" s="27">
        <v>2024</v>
      </c>
      <c r="I1519" t="str">
        <f>VLOOKUP(A1519,'Store Data'!$E:$F,2,0)</f>
        <v>Lincoln</v>
      </c>
      <c r="J1519" t="str">
        <f>VLOOKUP(A1519,'Store Data'!$A:$B,2,0)</f>
        <v>Orange County</v>
      </c>
    </row>
    <row r="1520" spans="1:10" x14ac:dyDescent="0.2">
      <c r="A1520" t="s">
        <v>40</v>
      </c>
      <c r="B1520" t="s">
        <v>143</v>
      </c>
      <c r="C1520">
        <v>10</v>
      </c>
      <c r="D1520">
        <v>9</v>
      </c>
      <c r="E1520" s="6">
        <v>0.9</v>
      </c>
      <c r="F1520">
        <v>0</v>
      </c>
      <c r="G1520" t="s">
        <v>127</v>
      </c>
      <c r="H1520" s="27">
        <v>2024</v>
      </c>
      <c r="I1520" t="str">
        <f>VLOOKUP(A1520,'Store Data'!$E:$F,2,0)</f>
        <v>Lincoln</v>
      </c>
      <c r="J1520" t="str">
        <f>VLOOKUP(A1520,'Store Data'!$A:$B,2,0)</f>
        <v>Orange County</v>
      </c>
    </row>
    <row r="1521" spans="1:10" x14ac:dyDescent="0.2">
      <c r="A1521" t="s">
        <v>44</v>
      </c>
      <c r="B1521" t="s">
        <v>144</v>
      </c>
      <c r="C1521">
        <v>7</v>
      </c>
      <c r="D1521">
        <v>5</v>
      </c>
      <c r="E1521" s="6">
        <v>0.71419999999999995</v>
      </c>
      <c r="F1521">
        <v>2</v>
      </c>
      <c r="G1521" t="s">
        <v>127</v>
      </c>
      <c r="H1521" s="27">
        <v>2024</v>
      </c>
      <c r="I1521" t="str">
        <f>VLOOKUP(A1521,'Store Data'!$E:$F,2,0)</f>
        <v>MINI</v>
      </c>
      <c r="J1521" t="str">
        <f>VLOOKUP(A1521,'Store Data'!$A:$B,2,0)</f>
        <v>Arizona</v>
      </c>
    </row>
    <row r="1522" spans="1:10" x14ac:dyDescent="0.2">
      <c r="A1522" t="s">
        <v>44</v>
      </c>
      <c r="B1522" t="s">
        <v>145</v>
      </c>
      <c r="C1522">
        <v>11</v>
      </c>
      <c r="D1522">
        <v>8</v>
      </c>
      <c r="E1522" s="6">
        <v>0.72719999999999996</v>
      </c>
      <c r="F1522">
        <v>0</v>
      </c>
      <c r="G1522" t="s">
        <v>127</v>
      </c>
      <c r="H1522" s="27">
        <v>2024</v>
      </c>
      <c r="I1522" t="str">
        <f>VLOOKUP(A1522,'Store Data'!$E:$F,2,0)</f>
        <v>MINI</v>
      </c>
      <c r="J1522" t="str">
        <f>VLOOKUP(A1522,'Store Data'!$A:$B,2,0)</f>
        <v>Arizona</v>
      </c>
    </row>
    <row r="1523" spans="1:10" x14ac:dyDescent="0.2">
      <c r="A1523" t="s">
        <v>44</v>
      </c>
      <c r="B1523" t="s">
        <v>143</v>
      </c>
      <c r="C1523">
        <v>17</v>
      </c>
      <c r="D1523">
        <v>17</v>
      </c>
      <c r="E1523" s="6">
        <v>1</v>
      </c>
      <c r="F1523">
        <v>0</v>
      </c>
      <c r="G1523" t="s">
        <v>127</v>
      </c>
      <c r="H1523" s="27">
        <v>2024</v>
      </c>
      <c r="I1523" t="str">
        <f>VLOOKUP(A1523,'Store Data'!$E:$F,2,0)</f>
        <v>MINI</v>
      </c>
      <c r="J1523" t="str">
        <f>VLOOKUP(A1523,'Store Data'!$A:$B,2,0)</f>
        <v>Arizona</v>
      </c>
    </row>
    <row r="1524" spans="1:10" x14ac:dyDescent="0.2">
      <c r="A1524" t="s">
        <v>45</v>
      </c>
      <c r="B1524" t="s">
        <v>144</v>
      </c>
      <c r="C1524">
        <v>1</v>
      </c>
      <c r="D1524">
        <v>1</v>
      </c>
      <c r="E1524" s="6">
        <v>1</v>
      </c>
      <c r="F1524">
        <v>0</v>
      </c>
      <c r="G1524" t="s">
        <v>127</v>
      </c>
      <c r="H1524" s="27">
        <v>2024</v>
      </c>
      <c r="I1524" t="str">
        <f>VLOOKUP(A1524,'Store Data'!$E:$F,2,0)</f>
        <v>MINI</v>
      </c>
      <c r="J1524" t="str">
        <f>VLOOKUP(A1524,'Store Data'!$A:$B,2,0)</f>
        <v>Southern CA</v>
      </c>
    </row>
    <row r="1525" spans="1:10" x14ac:dyDescent="0.2">
      <c r="A1525" t="s">
        <v>45</v>
      </c>
      <c r="B1525" t="s">
        <v>145</v>
      </c>
      <c r="C1525">
        <v>3</v>
      </c>
      <c r="D1525">
        <v>3</v>
      </c>
      <c r="E1525" s="6">
        <v>1</v>
      </c>
      <c r="F1525">
        <v>0</v>
      </c>
      <c r="G1525" t="s">
        <v>127</v>
      </c>
      <c r="H1525" s="27">
        <v>2024</v>
      </c>
      <c r="I1525" t="str">
        <f>VLOOKUP(A1525,'Store Data'!$E:$F,2,0)</f>
        <v>MINI</v>
      </c>
      <c r="J1525" t="str">
        <f>VLOOKUP(A1525,'Store Data'!$A:$B,2,0)</f>
        <v>Southern CA</v>
      </c>
    </row>
    <row r="1526" spans="1:10" x14ac:dyDescent="0.2">
      <c r="A1526" t="s">
        <v>45</v>
      </c>
      <c r="B1526" t="s">
        <v>143</v>
      </c>
      <c r="C1526">
        <v>9</v>
      </c>
      <c r="D1526">
        <v>6</v>
      </c>
      <c r="E1526" s="6">
        <v>0.66659999999999997</v>
      </c>
      <c r="F1526">
        <v>1</v>
      </c>
      <c r="G1526" t="s">
        <v>127</v>
      </c>
      <c r="H1526" s="27">
        <v>2024</v>
      </c>
      <c r="I1526" t="str">
        <f>VLOOKUP(A1526,'Store Data'!$E:$F,2,0)</f>
        <v>MINI</v>
      </c>
      <c r="J1526" t="str">
        <f>VLOOKUP(A1526,'Store Data'!$A:$B,2,0)</f>
        <v>Southern CA</v>
      </c>
    </row>
    <row r="1527" spans="1:10" x14ac:dyDescent="0.2">
      <c r="A1527" t="s">
        <v>48</v>
      </c>
      <c r="B1527" t="s">
        <v>144</v>
      </c>
      <c r="C1527">
        <v>10</v>
      </c>
      <c r="D1527">
        <v>9</v>
      </c>
      <c r="E1527" s="6">
        <v>0.9</v>
      </c>
      <c r="F1527">
        <v>0</v>
      </c>
      <c r="G1527" t="s">
        <v>127</v>
      </c>
      <c r="H1527" s="27">
        <v>2024</v>
      </c>
      <c r="I1527" t="str">
        <f>VLOOKUP(A1527,'Store Data'!$E:$F,2,0)</f>
        <v>MINI</v>
      </c>
      <c r="J1527" t="str">
        <f>VLOOKUP(A1527,'Store Data'!$A:$B,2,0)</f>
        <v>Northern CA</v>
      </c>
    </row>
    <row r="1528" spans="1:10" x14ac:dyDescent="0.2">
      <c r="A1528" t="s">
        <v>48</v>
      </c>
      <c r="B1528" t="s">
        <v>145</v>
      </c>
      <c r="C1528">
        <v>6</v>
      </c>
      <c r="D1528">
        <v>4</v>
      </c>
      <c r="E1528" s="6">
        <v>0.66659999999999997</v>
      </c>
      <c r="F1528">
        <v>0</v>
      </c>
      <c r="G1528" t="s">
        <v>127</v>
      </c>
      <c r="H1528" s="27">
        <v>2024</v>
      </c>
      <c r="I1528" t="str">
        <f>VLOOKUP(A1528,'Store Data'!$E:$F,2,0)</f>
        <v>MINI</v>
      </c>
      <c r="J1528" t="str">
        <f>VLOOKUP(A1528,'Store Data'!$A:$B,2,0)</f>
        <v>Northern CA</v>
      </c>
    </row>
    <row r="1529" spans="1:10" x14ac:dyDescent="0.2">
      <c r="A1529" t="s">
        <v>48</v>
      </c>
      <c r="B1529" t="s">
        <v>143</v>
      </c>
      <c r="C1529">
        <v>9</v>
      </c>
      <c r="D1529">
        <v>9</v>
      </c>
      <c r="E1529" s="6">
        <v>1</v>
      </c>
      <c r="F1529">
        <v>1</v>
      </c>
      <c r="G1529" t="s">
        <v>127</v>
      </c>
      <c r="H1529" s="27">
        <v>2024</v>
      </c>
      <c r="I1529" t="str">
        <f>VLOOKUP(A1529,'Store Data'!$E:$F,2,0)</f>
        <v>MINI</v>
      </c>
      <c r="J1529" t="str">
        <f>VLOOKUP(A1529,'Store Data'!$A:$B,2,0)</f>
        <v>Northern CA</v>
      </c>
    </row>
    <row r="1530" spans="1:10" x14ac:dyDescent="0.2">
      <c r="A1530" t="s">
        <v>53</v>
      </c>
      <c r="B1530" t="s">
        <v>144</v>
      </c>
      <c r="C1530">
        <v>6</v>
      </c>
      <c r="D1530">
        <v>4</v>
      </c>
      <c r="E1530" s="6">
        <v>0.66659999999999997</v>
      </c>
      <c r="F1530">
        <v>0</v>
      </c>
      <c r="G1530" t="s">
        <v>127</v>
      </c>
      <c r="H1530" s="27">
        <v>2024</v>
      </c>
      <c r="I1530" t="str">
        <f>VLOOKUP(A1530,'Store Data'!$E:$F,2,0)</f>
        <v>MINI</v>
      </c>
      <c r="J1530" t="str">
        <f>VLOOKUP(A1530,'Store Data'!$A:$B,2,0)</f>
        <v>Orange County</v>
      </c>
    </row>
    <row r="1531" spans="1:10" x14ac:dyDescent="0.2">
      <c r="A1531" t="s">
        <v>53</v>
      </c>
      <c r="B1531" t="s">
        <v>145</v>
      </c>
      <c r="C1531">
        <v>3</v>
      </c>
      <c r="D1531">
        <v>3</v>
      </c>
      <c r="E1531" s="6">
        <v>1</v>
      </c>
      <c r="F1531">
        <v>0</v>
      </c>
      <c r="G1531" t="s">
        <v>127</v>
      </c>
      <c r="H1531" s="27">
        <v>2024</v>
      </c>
      <c r="I1531" t="str">
        <f>VLOOKUP(A1531,'Store Data'!$E:$F,2,0)</f>
        <v>MINI</v>
      </c>
      <c r="J1531" t="str">
        <f>VLOOKUP(A1531,'Store Data'!$A:$B,2,0)</f>
        <v>Orange County</v>
      </c>
    </row>
    <row r="1532" spans="1:10" x14ac:dyDescent="0.2">
      <c r="A1532" t="s">
        <v>53</v>
      </c>
      <c r="B1532" t="s">
        <v>143</v>
      </c>
      <c r="C1532">
        <v>9</v>
      </c>
      <c r="D1532">
        <v>8</v>
      </c>
      <c r="E1532" s="6">
        <v>0.88880000000000003</v>
      </c>
      <c r="F1532">
        <v>1</v>
      </c>
      <c r="G1532" t="s">
        <v>127</v>
      </c>
      <c r="H1532" s="27">
        <v>2024</v>
      </c>
      <c r="I1532" t="str">
        <f>VLOOKUP(A1532,'Store Data'!$E:$F,2,0)</f>
        <v>MINI</v>
      </c>
      <c r="J1532" t="str">
        <f>VLOOKUP(A1532,'Store Data'!$A:$B,2,0)</f>
        <v>Orange County</v>
      </c>
    </row>
    <row r="1533" spans="1:10" x14ac:dyDescent="0.2">
      <c r="A1533" t="s">
        <v>58</v>
      </c>
      <c r="B1533" t="s">
        <v>144</v>
      </c>
      <c r="C1533">
        <v>13</v>
      </c>
      <c r="D1533">
        <v>10</v>
      </c>
      <c r="E1533" s="6">
        <v>0.76919999999999999</v>
      </c>
      <c r="F1533">
        <v>2</v>
      </c>
      <c r="G1533" t="s">
        <v>127</v>
      </c>
      <c r="H1533" s="27">
        <v>2024</v>
      </c>
      <c r="I1533" t="str">
        <f>VLOOKUP(A1533,'Store Data'!$E:$F,2,0)</f>
        <v>MINI</v>
      </c>
      <c r="J1533" t="str">
        <f>VLOOKUP(A1533,'Store Data'!$A:$B,2,0)</f>
        <v>Southern CA</v>
      </c>
    </row>
    <row r="1534" spans="1:10" x14ac:dyDescent="0.2">
      <c r="A1534" t="s">
        <v>58</v>
      </c>
      <c r="B1534" t="s">
        <v>145</v>
      </c>
      <c r="C1534">
        <v>6</v>
      </c>
      <c r="D1534">
        <v>3</v>
      </c>
      <c r="E1534" s="6">
        <v>0.5</v>
      </c>
      <c r="F1534">
        <v>0</v>
      </c>
      <c r="G1534" t="s">
        <v>127</v>
      </c>
      <c r="H1534" s="27">
        <v>2024</v>
      </c>
      <c r="I1534" t="str">
        <f>VLOOKUP(A1534,'Store Data'!$E:$F,2,0)</f>
        <v>MINI</v>
      </c>
      <c r="J1534" t="str">
        <f>VLOOKUP(A1534,'Store Data'!$A:$B,2,0)</f>
        <v>Southern CA</v>
      </c>
    </row>
    <row r="1535" spans="1:10" x14ac:dyDescent="0.2">
      <c r="A1535" t="s">
        <v>58</v>
      </c>
      <c r="B1535" t="s">
        <v>143</v>
      </c>
      <c r="C1535">
        <v>23</v>
      </c>
      <c r="D1535">
        <v>17</v>
      </c>
      <c r="E1535" s="6">
        <v>0.73909999999999998</v>
      </c>
      <c r="F1535">
        <v>0</v>
      </c>
      <c r="G1535" t="s">
        <v>127</v>
      </c>
      <c r="H1535" s="27">
        <v>2024</v>
      </c>
      <c r="I1535" t="str">
        <f>VLOOKUP(A1535,'Store Data'!$E:$F,2,0)</f>
        <v>MINI</v>
      </c>
      <c r="J1535" t="str">
        <f>VLOOKUP(A1535,'Store Data'!$A:$B,2,0)</f>
        <v>Southern CA</v>
      </c>
    </row>
    <row r="1536" spans="1:10" x14ac:dyDescent="0.2">
      <c r="A1536" t="s">
        <v>116</v>
      </c>
      <c r="B1536" t="s">
        <v>144</v>
      </c>
      <c r="C1536">
        <v>9</v>
      </c>
      <c r="D1536">
        <v>5</v>
      </c>
      <c r="E1536" s="6">
        <v>0.55549999999999999</v>
      </c>
      <c r="F1536">
        <v>0</v>
      </c>
      <c r="G1536" t="s">
        <v>127</v>
      </c>
      <c r="H1536" s="27">
        <v>2024</v>
      </c>
      <c r="I1536" t="str">
        <f>VLOOKUP(A1536,'Store Data'!$E:$F,2,0)</f>
        <v>MINI</v>
      </c>
      <c r="J1536" t="str">
        <f>VLOOKUP(A1536,'Store Data'!$A:$B,2,0)</f>
        <v>Arizona</v>
      </c>
    </row>
    <row r="1537" spans="1:10" x14ac:dyDescent="0.2">
      <c r="A1537" t="s">
        <v>116</v>
      </c>
      <c r="B1537" t="s">
        <v>145</v>
      </c>
      <c r="C1537">
        <v>2</v>
      </c>
      <c r="D1537">
        <v>1</v>
      </c>
      <c r="E1537" s="6">
        <v>0.5</v>
      </c>
      <c r="F1537">
        <v>0</v>
      </c>
      <c r="G1537" t="s">
        <v>127</v>
      </c>
      <c r="H1537" s="27">
        <v>2024</v>
      </c>
      <c r="I1537" t="str">
        <f>VLOOKUP(A1537,'Store Data'!$E:$F,2,0)</f>
        <v>MINI</v>
      </c>
      <c r="J1537" t="str">
        <f>VLOOKUP(A1537,'Store Data'!$A:$B,2,0)</f>
        <v>Arizona</v>
      </c>
    </row>
    <row r="1538" spans="1:10" x14ac:dyDescent="0.2">
      <c r="A1538" t="s">
        <v>116</v>
      </c>
      <c r="B1538" t="s">
        <v>143</v>
      </c>
      <c r="C1538">
        <v>7</v>
      </c>
      <c r="D1538">
        <v>7</v>
      </c>
      <c r="E1538" s="6">
        <v>1</v>
      </c>
      <c r="F1538">
        <v>0</v>
      </c>
      <c r="G1538" t="s">
        <v>127</v>
      </c>
      <c r="H1538" s="27">
        <v>2024</v>
      </c>
      <c r="I1538" t="str">
        <f>VLOOKUP(A1538,'Store Data'!$E:$F,2,0)</f>
        <v>MINI</v>
      </c>
      <c r="J1538" t="str">
        <f>VLOOKUP(A1538,'Store Data'!$A:$B,2,0)</f>
        <v>Arizona</v>
      </c>
    </row>
    <row r="1539" spans="1:10" x14ac:dyDescent="0.2">
      <c r="A1539" t="s">
        <v>41</v>
      </c>
      <c r="B1539" t="s">
        <v>144</v>
      </c>
      <c r="C1539">
        <v>18</v>
      </c>
      <c r="D1539">
        <v>14</v>
      </c>
      <c r="E1539" s="6">
        <v>0.77769999999999995</v>
      </c>
      <c r="F1539">
        <v>2</v>
      </c>
      <c r="G1539" t="s">
        <v>127</v>
      </c>
      <c r="H1539" s="27">
        <v>2024</v>
      </c>
      <c r="I1539" t="str">
        <f>VLOOKUP(A1539,'Store Data'!$E:$F,2,0)</f>
        <v>Mazda</v>
      </c>
      <c r="J1539" t="str">
        <f>VLOOKUP(A1539,'Store Data'!$A:$B,2,0)</f>
        <v>Southern CA</v>
      </c>
    </row>
    <row r="1540" spans="1:10" x14ac:dyDescent="0.2">
      <c r="A1540" t="s">
        <v>41</v>
      </c>
      <c r="B1540" t="s">
        <v>145</v>
      </c>
      <c r="C1540">
        <v>8</v>
      </c>
      <c r="D1540">
        <v>7</v>
      </c>
      <c r="E1540" s="6">
        <v>0.875</v>
      </c>
      <c r="F1540">
        <v>0</v>
      </c>
      <c r="G1540" t="s">
        <v>127</v>
      </c>
      <c r="H1540" s="27">
        <v>2024</v>
      </c>
      <c r="I1540" t="str">
        <f>VLOOKUP(A1540,'Store Data'!$E:$F,2,0)</f>
        <v>Mazda</v>
      </c>
      <c r="J1540" t="str">
        <f>VLOOKUP(A1540,'Store Data'!$A:$B,2,0)</f>
        <v>Southern CA</v>
      </c>
    </row>
    <row r="1541" spans="1:10" x14ac:dyDescent="0.2">
      <c r="A1541" t="s">
        <v>41</v>
      </c>
      <c r="B1541" t="s">
        <v>143</v>
      </c>
      <c r="C1541">
        <v>30</v>
      </c>
      <c r="D1541">
        <v>28</v>
      </c>
      <c r="E1541" s="6">
        <v>0.93330000000000002</v>
      </c>
      <c r="F1541">
        <v>3</v>
      </c>
      <c r="G1541" t="s">
        <v>127</v>
      </c>
      <c r="H1541" s="27">
        <v>2024</v>
      </c>
      <c r="I1541" t="str">
        <f>VLOOKUP(A1541,'Store Data'!$E:$F,2,0)</f>
        <v>Mazda</v>
      </c>
      <c r="J1541" t="str">
        <f>VLOOKUP(A1541,'Store Data'!$A:$B,2,0)</f>
        <v>Southern CA</v>
      </c>
    </row>
    <row r="1542" spans="1:10" x14ac:dyDescent="0.2">
      <c r="A1542" t="s">
        <v>117</v>
      </c>
      <c r="B1542" t="s">
        <v>144</v>
      </c>
      <c r="C1542">
        <v>9</v>
      </c>
      <c r="D1542">
        <v>8</v>
      </c>
      <c r="E1542" s="6">
        <v>0.88880000000000003</v>
      </c>
      <c r="F1542">
        <v>0</v>
      </c>
      <c r="G1542" t="s">
        <v>127</v>
      </c>
      <c r="H1542" s="27">
        <v>2024</v>
      </c>
      <c r="I1542" t="str">
        <f>VLOOKUP(A1542,'Store Data'!$E:$F,2,0)</f>
        <v>Mercedes-Benz</v>
      </c>
      <c r="J1542" t="str">
        <f>VLOOKUP(A1542,'Store Data'!$A:$B,2,0)</f>
        <v>Arizona</v>
      </c>
    </row>
    <row r="1543" spans="1:10" x14ac:dyDescent="0.2">
      <c r="A1543" t="s">
        <v>117</v>
      </c>
      <c r="B1543" t="s">
        <v>145</v>
      </c>
      <c r="C1543">
        <v>16</v>
      </c>
      <c r="D1543">
        <v>9</v>
      </c>
      <c r="E1543" s="6">
        <v>0.5625</v>
      </c>
      <c r="F1543">
        <v>1</v>
      </c>
      <c r="G1543" t="s">
        <v>127</v>
      </c>
      <c r="H1543" s="27">
        <v>2024</v>
      </c>
      <c r="I1543" t="str">
        <f>VLOOKUP(A1543,'Store Data'!$E:$F,2,0)</f>
        <v>Mercedes-Benz</v>
      </c>
      <c r="J1543" t="str">
        <f>VLOOKUP(A1543,'Store Data'!$A:$B,2,0)</f>
        <v>Arizona</v>
      </c>
    </row>
    <row r="1544" spans="1:10" x14ac:dyDescent="0.2">
      <c r="A1544" t="s">
        <v>117</v>
      </c>
      <c r="B1544" t="s">
        <v>143</v>
      </c>
      <c r="C1544">
        <v>26</v>
      </c>
      <c r="D1544">
        <v>23</v>
      </c>
      <c r="E1544" s="6">
        <v>0.88460000000000005</v>
      </c>
      <c r="F1544">
        <v>5</v>
      </c>
      <c r="G1544" t="s">
        <v>127</v>
      </c>
      <c r="H1544" s="27">
        <v>2024</v>
      </c>
      <c r="I1544" t="str">
        <f>VLOOKUP(A1544,'Store Data'!$E:$F,2,0)</f>
        <v>Mercedes-Benz</v>
      </c>
      <c r="J1544" t="str">
        <f>VLOOKUP(A1544,'Store Data'!$A:$B,2,0)</f>
        <v>Arizona</v>
      </c>
    </row>
    <row r="1545" spans="1:10" x14ac:dyDescent="0.2">
      <c r="A1545" t="s">
        <v>42</v>
      </c>
      <c r="B1545" t="s">
        <v>144</v>
      </c>
      <c r="C1545">
        <v>19</v>
      </c>
      <c r="D1545">
        <v>14</v>
      </c>
      <c r="E1545" s="6">
        <v>0.73680000000000001</v>
      </c>
      <c r="F1545">
        <v>1</v>
      </c>
      <c r="G1545" t="s">
        <v>127</v>
      </c>
      <c r="H1545" s="27">
        <v>2024</v>
      </c>
      <c r="I1545" t="str">
        <f>VLOOKUP(A1545,'Store Data'!$E:$F,2,0)</f>
        <v>Mercedes-Benz</v>
      </c>
      <c r="J1545" t="str">
        <f>VLOOKUP(A1545,'Store Data'!$A:$B,2,0)</f>
        <v>Arizona</v>
      </c>
    </row>
    <row r="1546" spans="1:10" x14ac:dyDescent="0.2">
      <c r="A1546" t="s">
        <v>42</v>
      </c>
      <c r="B1546" t="s">
        <v>145</v>
      </c>
      <c r="C1546">
        <v>19</v>
      </c>
      <c r="D1546">
        <v>10</v>
      </c>
      <c r="E1546" s="6">
        <v>0.52629999999999999</v>
      </c>
      <c r="F1546">
        <v>0</v>
      </c>
      <c r="G1546" t="s">
        <v>127</v>
      </c>
      <c r="H1546" s="27">
        <v>2024</v>
      </c>
      <c r="I1546" t="str">
        <f>VLOOKUP(A1546,'Store Data'!$E:$F,2,0)</f>
        <v>Mercedes-Benz</v>
      </c>
      <c r="J1546" t="str">
        <f>VLOOKUP(A1546,'Store Data'!$A:$B,2,0)</f>
        <v>Arizona</v>
      </c>
    </row>
    <row r="1547" spans="1:10" x14ac:dyDescent="0.2">
      <c r="A1547" t="s">
        <v>42</v>
      </c>
      <c r="B1547" t="s">
        <v>143</v>
      </c>
      <c r="C1547">
        <v>61</v>
      </c>
      <c r="D1547">
        <v>54</v>
      </c>
      <c r="E1547" s="6">
        <v>0.88519999999999999</v>
      </c>
      <c r="F1547">
        <v>0</v>
      </c>
      <c r="G1547" t="s">
        <v>127</v>
      </c>
      <c r="H1547" s="27">
        <v>2024</v>
      </c>
      <c r="I1547" t="str">
        <f>VLOOKUP(A1547,'Store Data'!$E:$F,2,0)</f>
        <v>Mercedes-Benz</v>
      </c>
      <c r="J1547" t="str">
        <f>VLOOKUP(A1547,'Store Data'!$A:$B,2,0)</f>
        <v>Arizona</v>
      </c>
    </row>
    <row r="1548" spans="1:10" x14ac:dyDescent="0.2">
      <c r="A1548" t="s">
        <v>43</v>
      </c>
      <c r="B1548" t="s">
        <v>144</v>
      </c>
      <c r="C1548">
        <v>19</v>
      </c>
      <c r="D1548">
        <v>11</v>
      </c>
      <c r="E1548" s="6">
        <v>0.57889999999999997</v>
      </c>
      <c r="F1548">
        <v>0</v>
      </c>
      <c r="G1548" t="s">
        <v>127</v>
      </c>
      <c r="H1548" s="27">
        <v>2024</v>
      </c>
      <c r="I1548" t="str">
        <f>VLOOKUP(A1548,'Store Data'!$E:$F,2,0)</f>
        <v>Mercedes-Benz</v>
      </c>
      <c r="J1548" t="str">
        <f>VLOOKUP(A1548,'Store Data'!$A:$B,2,0)</f>
        <v>Southern CA</v>
      </c>
    </row>
    <row r="1549" spans="1:10" x14ac:dyDescent="0.2">
      <c r="A1549" t="s">
        <v>43</v>
      </c>
      <c r="B1549" t="s">
        <v>145</v>
      </c>
      <c r="C1549">
        <v>15</v>
      </c>
      <c r="D1549">
        <v>14</v>
      </c>
      <c r="E1549" s="6">
        <v>0.93330000000000002</v>
      </c>
      <c r="F1549">
        <v>4</v>
      </c>
      <c r="G1549" t="s">
        <v>127</v>
      </c>
      <c r="H1549" s="27">
        <v>2024</v>
      </c>
      <c r="I1549" t="str">
        <f>VLOOKUP(A1549,'Store Data'!$E:$F,2,0)</f>
        <v>Mercedes-Benz</v>
      </c>
      <c r="J1549" t="str">
        <f>VLOOKUP(A1549,'Store Data'!$A:$B,2,0)</f>
        <v>Southern CA</v>
      </c>
    </row>
    <row r="1550" spans="1:10" x14ac:dyDescent="0.2">
      <c r="A1550" t="s">
        <v>43</v>
      </c>
      <c r="B1550" t="s">
        <v>143</v>
      </c>
      <c r="C1550">
        <v>44</v>
      </c>
      <c r="D1550">
        <v>39</v>
      </c>
      <c r="E1550" s="6">
        <v>0.88629999999999998</v>
      </c>
      <c r="F1550">
        <v>5</v>
      </c>
      <c r="G1550" t="s">
        <v>127</v>
      </c>
      <c r="H1550" s="27">
        <v>2024</v>
      </c>
      <c r="I1550" t="str">
        <f>VLOOKUP(A1550,'Store Data'!$E:$F,2,0)</f>
        <v>Mercedes-Benz</v>
      </c>
      <c r="J1550" t="str">
        <f>VLOOKUP(A1550,'Store Data'!$A:$B,2,0)</f>
        <v>Southern CA</v>
      </c>
    </row>
    <row r="1551" spans="1:10" x14ac:dyDescent="0.2">
      <c r="A1551" t="s">
        <v>60</v>
      </c>
      <c r="B1551" t="s">
        <v>144</v>
      </c>
      <c r="C1551">
        <v>47</v>
      </c>
      <c r="D1551">
        <v>42</v>
      </c>
      <c r="E1551" s="6">
        <v>0.89359999999999995</v>
      </c>
      <c r="F1551">
        <v>9</v>
      </c>
      <c r="G1551" t="s">
        <v>127</v>
      </c>
      <c r="H1551" s="27">
        <v>2024</v>
      </c>
      <c r="I1551" t="str">
        <f>VLOOKUP(A1551,'Store Data'!$E:$F,2,0)</f>
        <v>BMW</v>
      </c>
      <c r="J1551" t="str">
        <f>VLOOKUP(A1551,'Store Data'!$A:$B,2,0)</f>
        <v>Northern CA</v>
      </c>
    </row>
    <row r="1552" spans="1:10" x14ac:dyDescent="0.2">
      <c r="A1552" t="s">
        <v>60</v>
      </c>
      <c r="B1552" t="s">
        <v>145</v>
      </c>
      <c r="C1552">
        <v>15</v>
      </c>
      <c r="D1552">
        <v>14</v>
      </c>
      <c r="E1552" s="6">
        <v>0.93330000000000002</v>
      </c>
      <c r="F1552">
        <v>4</v>
      </c>
      <c r="G1552" t="s">
        <v>127</v>
      </c>
      <c r="H1552" s="27">
        <v>2024</v>
      </c>
      <c r="I1552" t="str">
        <f>VLOOKUP(A1552,'Store Data'!$E:$F,2,0)</f>
        <v>BMW</v>
      </c>
      <c r="J1552" t="str">
        <f>VLOOKUP(A1552,'Store Data'!$A:$B,2,0)</f>
        <v>Northern CA</v>
      </c>
    </row>
    <row r="1553" spans="1:10" x14ac:dyDescent="0.2">
      <c r="A1553" t="s">
        <v>60</v>
      </c>
      <c r="B1553" t="s">
        <v>143</v>
      </c>
      <c r="C1553">
        <v>48</v>
      </c>
      <c r="D1553">
        <v>43</v>
      </c>
      <c r="E1553" s="6">
        <v>0.89580000000000004</v>
      </c>
      <c r="F1553">
        <v>4</v>
      </c>
      <c r="G1553" t="s">
        <v>127</v>
      </c>
      <c r="H1553" s="27">
        <v>2024</v>
      </c>
      <c r="I1553" t="str">
        <f>VLOOKUP(A1553,'Store Data'!$E:$F,2,0)</f>
        <v>BMW</v>
      </c>
      <c r="J1553" t="str">
        <f>VLOOKUP(A1553,'Store Data'!$A:$B,2,0)</f>
        <v>Northern CA</v>
      </c>
    </row>
    <row r="1554" spans="1:10" x14ac:dyDescent="0.2">
      <c r="A1554" t="s">
        <v>62</v>
      </c>
      <c r="B1554" t="s">
        <v>144</v>
      </c>
      <c r="C1554">
        <v>23</v>
      </c>
      <c r="D1554">
        <v>13</v>
      </c>
      <c r="E1554" s="6">
        <v>0.56520000000000004</v>
      </c>
      <c r="F1554">
        <v>2</v>
      </c>
      <c r="G1554" t="s">
        <v>127</v>
      </c>
      <c r="H1554" s="27">
        <v>2024</v>
      </c>
      <c r="I1554" t="str">
        <f>VLOOKUP(A1554,'Store Data'!$E:$F,2,0)</f>
        <v>Porsche</v>
      </c>
      <c r="J1554" t="str">
        <f>VLOOKUP(A1554,'Store Data'!$A:$B,2,0)</f>
        <v>Arizona</v>
      </c>
    </row>
    <row r="1555" spans="1:10" x14ac:dyDescent="0.2">
      <c r="A1555" t="s">
        <v>62</v>
      </c>
      <c r="B1555" t="s">
        <v>145</v>
      </c>
      <c r="C1555">
        <v>11</v>
      </c>
      <c r="D1555">
        <v>5</v>
      </c>
      <c r="E1555" s="6">
        <v>0.45450000000000002</v>
      </c>
      <c r="F1555">
        <v>1</v>
      </c>
      <c r="G1555" t="s">
        <v>127</v>
      </c>
      <c r="H1555" s="27">
        <v>2024</v>
      </c>
      <c r="I1555" t="str">
        <f>VLOOKUP(A1555,'Store Data'!$E:$F,2,0)</f>
        <v>Porsche</v>
      </c>
      <c r="J1555" t="str">
        <f>VLOOKUP(A1555,'Store Data'!$A:$B,2,0)</f>
        <v>Arizona</v>
      </c>
    </row>
    <row r="1556" spans="1:10" x14ac:dyDescent="0.2">
      <c r="A1556" t="s">
        <v>62</v>
      </c>
      <c r="B1556" t="s">
        <v>143</v>
      </c>
      <c r="C1556">
        <v>43</v>
      </c>
      <c r="D1556">
        <v>35</v>
      </c>
      <c r="E1556" s="6">
        <v>0.81389999999999996</v>
      </c>
      <c r="F1556">
        <v>2</v>
      </c>
      <c r="G1556" t="s">
        <v>127</v>
      </c>
      <c r="H1556" s="27">
        <v>2024</v>
      </c>
      <c r="I1556" t="str">
        <f>VLOOKUP(A1556,'Store Data'!$E:$F,2,0)</f>
        <v>Porsche</v>
      </c>
      <c r="J1556" t="str">
        <f>VLOOKUP(A1556,'Store Data'!$A:$B,2,0)</f>
        <v>Arizona</v>
      </c>
    </row>
    <row r="1557" spans="1:10" x14ac:dyDescent="0.2">
      <c r="A1557" t="s">
        <v>64</v>
      </c>
      <c r="B1557" t="s">
        <v>144</v>
      </c>
      <c r="C1557">
        <v>18</v>
      </c>
      <c r="D1557">
        <v>14</v>
      </c>
      <c r="E1557" s="6">
        <v>0.77769999999999995</v>
      </c>
      <c r="F1557">
        <v>3</v>
      </c>
      <c r="G1557" t="s">
        <v>127</v>
      </c>
      <c r="H1557" s="27">
        <v>2024</v>
      </c>
      <c r="I1557" t="str">
        <f>VLOOKUP(A1557,'Store Data'!$E:$F,2,0)</f>
        <v>Porsche</v>
      </c>
      <c r="J1557" t="str">
        <f>VLOOKUP(A1557,'Store Data'!$A:$B,2,0)</f>
        <v>Northern CA</v>
      </c>
    </row>
    <row r="1558" spans="1:10" x14ac:dyDescent="0.2">
      <c r="A1558" t="s">
        <v>64</v>
      </c>
      <c r="B1558" t="s">
        <v>145</v>
      </c>
      <c r="C1558">
        <v>6</v>
      </c>
      <c r="D1558">
        <v>4</v>
      </c>
      <c r="E1558" s="6">
        <v>0.66659999999999997</v>
      </c>
      <c r="F1558">
        <v>0</v>
      </c>
      <c r="G1558" t="s">
        <v>127</v>
      </c>
      <c r="H1558" s="27">
        <v>2024</v>
      </c>
      <c r="I1558" t="str">
        <f>VLOOKUP(A1558,'Store Data'!$E:$F,2,0)</f>
        <v>Porsche</v>
      </c>
      <c r="J1558" t="str">
        <f>VLOOKUP(A1558,'Store Data'!$A:$B,2,0)</f>
        <v>Northern CA</v>
      </c>
    </row>
    <row r="1559" spans="1:10" x14ac:dyDescent="0.2">
      <c r="A1559" t="s">
        <v>64</v>
      </c>
      <c r="B1559" t="s">
        <v>143</v>
      </c>
      <c r="C1559">
        <v>27</v>
      </c>
      <c r="D1559">
        <v>25</v>
      </c>
      <c r="E1559" s="6">
        <v>0.92589999999999995</v>
      </c>
      <c r="F1559">
        <v>1</v>
      </c>
      <c r="G1559" t="s">
        <v>127</v>
      </c>
      <c r="H1559" s="27">
        <v>2024</v>
      </c>
      <c r="I1559" t="str">
        <f>VLOOKUP(A1559,'Store Data'!$E:$F,2,0)</f>
        <v>Porsche</v>
      </c>
      <c r="J1559" t="str">
        <f>VLOOKUP(A1559,'Store Data'!$A:$B,2,0)</f>
        <v>Northern CA</v>
      </c>
    </row>
    <row r="1560" spans="1:10" x14ac:dyDescent="0.2">
      <c r="A1560" t="s">
        <v>66</v>
      </c>
      <c r="B1560" t="s">
        <v>144</v>
      </c>
      <c r="C1560">
        <v>63</v>
      </c>
      <c r="D1560">
        <v>47</v>
      </c>
      <c r="E1560" s="6">
        <v>0.746</v>
      </c>
      <c r="F1560">
        <v>8</v>
      </c>
      <c r="G1560" t="s">
        <v>127</v>
      </c>
      <c r="H1560" s="27">
        <v>2024</v>
      </c>
      <c r="I1560" t="str">
        <f>VLOOKUP(A1560,'Store Data'!$E:$F,2,0)</f>
        <v>Honda</v>
      </c>
      <c r="J1560" t="str">
        <f>VLOOKUP(A1560,'Store Data'!$A:$B,2,0)</f>
        <v>Texas</v>
      </c>
    </row>
    <row r="1561" spans="1:10" x14ac:dyDescent="0.2">
      <c r="A1561" t="s">
        <v>66</v>
      </c>
      <c r="B1561" t="s">
        <v>145</v>
      </c>
      <c r="C1561">
        <v>60</v>
      </c>
      <c r="D1561">
        <v>54</v>
      </c>
      <c r="E1561" s="6">
        <v>0.9</v>
      </c>
      <c r="F1561">
        <v>11</v>
      </c>
      <c r="G1561" t="s">
        <v>127</v>
      </c>
      <c r="H1561" s="27">
        <v>2024</v>
      </c>
      <c r="I1561" t="str">
        <f>VLOOKUP(A1561,'Store Data'!$E:$F,2,0)</f>
        <v>Honda</v>
      </c>
      <c r="J1561" t="str">
        <f>VLOOKUP(A1561,'Store Data'!$A:$B,2,0)</f>
        <v>Texas</v>
      </c>
    </row>
    <row r="1562" spans="1:10" x14ac:dyDescent="0.2">
      <c r="A1562" t="s">
        <v>66</v>
      </c>
      <c r="B1562" t="s">
        <v>143</v>
      </c>
      <c r="C1562">
        <v>73</v>
      </c>
      <c r="D1562">
        <v>60</v>
      </c>
      <c r="E1562" s="6">
        <v>0.82189999999999996</v>
      </c>
      <c r="F1562">
        <v>12</v>
      </c>
      <c r="G1562" t="s">
        <v>127</v>
      </c>
      <c r="H1562" s="27">
        <v>2024</v>
      </c>
      <c r="I1562" t="str">
        <f>VLOOKUP(A1562,'Store Data'!$E:$F,2,0)</f>
        <v>Honda</v>
      </c>
      <c r="J1562" t="str">
        <f>VLOOKUP(A1562,'Store Data'!$A:$B,2,0)</f>
        <v>Texas</v>
      </c>
    </row>
    <row r="1563" spans="1:10" x14ac:dyDescent="0.2">
      <c r="A1563" t="s">
        <v>67</v>
      </c>
      <c r="B1563" t="s">
        <v>144</v>
      </c>
      <c r="C1563">
        <v>75</v>
      </c>
      <c r="D1563">
        <v>62</v>
      </c>
      <c r="E1563" s="6">
        <v>0.8266</v>
      </c>
      <c r="F1563">
        <v>8</v>
      </c>
      <c r="G1563" t="s">
        <v>127</v>
      </c>
      <c r="H1563" s="27">
        <v>2024</v>
      </c>
      <c r="I1563" t="str">
        <f>VLOOKUP(A1563,'Store Data'!$E:$F,2,0)</f>
        <v>Hyundai</v>
      </c>
      <c r="J1563" t="str">
        <f>VLOOKUP(A1563,'Store Data'!$A:$B,2,0)</f>
        <v>Texas</v>
      </c>
    </row>
    <row r="1564" spans="1:10" x14ac:dyDescent="0.2">
      <c r="A1564" t="s">
        <v>67</v>
      </c>
      <c r="B1564" t="s">
        <v>145</v>
      </c>
      <c r="C1564">
        <v>40</v>
      </c>
      <c r="D1564">
        <v>34</v>
      </c>
      <c r="E1564" s="6">
        <v>0.85</v>
      </c>
      <c r="F1564">
        <v>10</v>
      </c>
      <c r="G1564" t="s">
        <v>127</v>
      </c>
      <c r="H1564" s="27">
        <v>2024</v>
      </c>
      <c r="I1564" t="str">
        <f>VLOOKUP(A1564,'Store Data'!$E:$F,2,0)</f>
        <v>Hyundai</v>
      </c>
      <c r="J1564" t="str">
        <f>VLOOKUP(A1564,'Store Data'!$A:$B,2,0)</f>
        <v>Texas</v>
      </c>
    </row>
    <row r="1565" spans="1:10" x14ac:dyDescent="0.2">
      <c r="A1565" t="s">
        <v>67</v>
      </c>
      <c r="B1565" t="s">
        <v>143</v>
      </c>
      <c r="C1565">
        <v>52</v>
      </c>
      <c r="D1565">
        <v>32</v>
      </c>
      <c r="E1565" s="6">
        <v>0.61529999999999996</v>
      </c>
      <c r="F1565">
        <v>0</v>
      </c>
      <c r="G1565" t="s">
        <v>127</v>
      </c>
      <c r="H1565" s="27">
        <v>2024</v>
      </c>
      <c r="I1565" t="str">
        <f>VLOOKUP(A1565,'Store Data'!$E:$F,2,0)</f>
        <v>Hyundai</v>
      </c>
      <c r="J1565" t="str">
        <f>VLOOKUP(A1565,'Store Data'!$A:$B,2,0)</f>
        <v>Texas</v>
      </c>
    </row>
    <row r="1566" spans="1:10" x14ac:dyDescent="0.2">
      <c r="A1566" t="s">
        <v>68</v>
      </c>
      <c r="B1566" t="s">
        <v>144</v>
      </c>
      <c r="C1566">
        <v>126</v>
      </c>
      <c r="D1566">
        <v>35</v>
      </c>
      <c r="E1566" s="6">
        <v>0.2777</v>
      </c>
      <c r="F1566">
        <v>2</v>
      </c>
      <c r="G1566" t="s">
        <v>127</v>
      </c>
      <c r="H1566" s="27">
        <v>2024</v>
      </c>
      <c r="I1566" t="str">
        <f>VLOOKUP(A1566,'Store Data'!$E:$F,2,0)</f>
        <v>Toyota</v>
      </c>
      <c r="J1566" t="str">
        <f>VLOOKUP(A1566,'Store Data'!$A:$B,2,0)</f>
        <v>Texas</v>
      </c>
    </row>
    <row r="1567" spans="1:10" x14ac:dyDescent="0.2">
      <c r="A1567" t="s">
        <v>68</v>
      </c>
      <c r="B1567" t="s">
        <v>145</v>
      </c>
      <c r="C1567">
        <v>41</v>
      </c>
      <c r="D1567">
        <v>15</v>
      </c>
      <c r="E1567" s="6">
        <v>0.36580000000000001</v>
      </c>
      <c r="F1567">
        <v>1</v>
      </c>
      <c r="G1567" t="s">
        <v>127</v>
      </c>
      <c r="H1567" s="27">
        <v>2024</v>
      </c>
      <c r="I1567" t="str">
        <f>VLOOKUP(A1567,'Store Data'!$E:$F,2,0)</f>
        <v>Toyota</v>
      </c>
      <c r="J1567" t="str">
        <f>VLOOKUP(A1567,'Store Data'!$A:$B,2,0)</f>
        <v>Texas</v>
      </c>
    </row>
    <row r="1568" spans="1:10" x14ac:dyDescent="0.2">
      <c r="A1568" t="s">
        <v>68</v>
      </c>
      <c r="B1568" t="s">
        <v>143</v>
      </c>
      <c r="C1568">
        <v>29</v>
      </c>
      <c r="D1568">
        <v>22</v>
      </c>
      <c r="E1568" s="6">
        <v>0.75860000000000005</v>
      </c>
      <c r="F1568">
        <v>4</v>
      </c>
      <c r="G1568" t="s">
        <v>127</v>
      </c>
      <c r="H1568" s="27">
        <v>2024</v>
      </c>
      <c r="I1568" t="str">
        <f>VLOOKUP(A1568,'Store Data'!$E:$F,2,0)</f>
        <v>Toyota</v>
      </c>
      <c r="J1568" t="str">
        <f>VLOOKUP(A1568,'Store Data'!$A:$B,2,0)</f>
        <v>Texas</v>
      </c>
    </row>
    <row r="1569" spans="1:10" x14ac:dyDescent="0.2">
      <c r="A1569" t="s">
        <v>69</v>
      </c>
      <c r="B1569" t="s">
        <v>144</v>
      </c>
      <c r="C1569">
        <v>3</v>
      </c>
      <c r="D1569">
        <v>1</v>
      </c>
      <c r="E1569" s="6">
        <v>0.33329999999999999</v>
      </c>
      <c r="F1569">
        <v>0</v>
      </c>
      <c r="G1569" t="s">
        <v>127</v>
      </c>
      <c r="H1569" s="27">
        <v>2024</v>
      </c>
      <c r="I1569" t="str">
        <f>VLOOKUP(A1569,'Store Data'!$E:$F,2,0)</f>
        <v>Maserati</v>
      </c>
      <c r="J1569" t="str">
        <f>VLOOKUP(A1569,'Store Data'!$A:$B,2,0)</f>
        <v>Arizona</v>
      </c>
    </row>
    <row r="1570" spans="1:10" x14ac:dyDescent="0.2">
      <c r="A1570" t="s">
        <v>69</v>
      </c>
      <c r="B1570" t="s">
        <v>145</v>
      </c>
      <c r="C1570">
        <v>3</v>
      </c>
      <c r="D1570">
        <v>2</v>
      </c>
      <c r="E1570" s="6">
        <v>0.66659999999999997</v>
      </c>
      <c r="F1570">
        <v>0</v>
      </c>
      <c r="G1570" t="s">
        <v>127</v>
      </c>
      <c r="H1570" s="27">
        <v>2024</v>
      </c>
      <c r="I1570" t="str">
        <f>VLOOKUP(A1570,'Store Data'!$E:$F,2,0)</f>
        <v>Maserati</v>
      </c>
      <c r="J1570" t="str">
        <f>VLOOKUP(A1570,'Store Data'!$A:$B,2,0)</f>
        <v>Arizona</v>
      </c>
    </row>
    <row r="1571" spans="1:10" x14ac:dyDescent="0.2">
      <c r="A1571" t="s">
        <v>69</v>
      </c>
      <c r="B1571" t="s">
        <v>143</v>
      </c>
      <c r="C1571">
        <v>3</v>
      </c>
      <c r="D1571">
        <v>2</v>
      </c>
      <c r="E1571" s="6">
        <v>0.66659999999999997</v>
      </c>
      <c r="F1571">
        <v>0</v>
      </c>
      <c r="G1571" t="s">
        <v>127</v>
      </c>
      <c r="H1571" s="27">
        <v>2024</v>
      </c>
      <c r="I1571" t="str">
        <f>VLOOKUP(A1571,'Store Data'!$E:$F,2,0)</f>
        <v>Maserati</v>
      </c>
      <c r="J1571" t="str">
        <f>VLOOKUP(A1571,'Store Data'!$A:$B,2,0)</f>
        <v>Arizona</v>
      </c>
    </row>
    <row r="1572" spans="1:10" x14ac:dyDescent="0.2">
      <c r="A1572" t="s">
        <v>70</v>
      </c>
      <c r="B1572" t="s">
        <v>144</v>
      </c>
      <c r="C1572">
        <v>19</v>
      </c>
      <c r="D1572">
        <v>14</v>
      </c>
      <c r="E1572" s="6">
        <v>0.73680000000000001</v>
      </c>
      <c r="F1572">
        <v>1</v>
      </c>
      <c r="G1572" t="s">
        <v>127</v>
      </c>
      <c r="H1572" s="27">
        <v>2024</v>
      </c>
      <c r="I1572" t="str">
        <f>VLOOKUP(A1572,'Store Data'!$E:$F,2,0)</f>
        <v>Subaru</v>
      </c>
      <c r="J1572" t="str">
        <f>VLOOKUP(A1572,'Store Data'!$A:$B,2,0)</f>
        <v>Orange County</v>
      </c>
    </row>
    <row r="1573" spans="1:10" x14ac:dyDescent="0.2">
      <c r="A1573" t="s">
        <v>70</v>
      </c>
      <c r="B1573" t="s">
        <v>145</v>
      </c>
      <c r="C1573">
        <v>12</v>
      </c>
      <c r="D1573">
        <v>9</v>
      </c>
      <c r="E1573" s="6">
        <v>0.75</v>
      </c>
      <c r="F1573">
        <v>0</v>
      </c>
      <c r="G1573" t="s">
        <v>127</v>
      </c>
      <c r="H1573" s="27">
        <v>2024</v>
      </c>
      <c r="I1573" t="str">
        <f>VLOOKUP(A1573,'Store Data'!$E:$F,2,0)</f>
        <v>Subaru</v>
      </c>
      <c r="J1573" t="str">
        <f>VLOOKUP(A1573,'Store Data'!$A:$B,2,0)</f>
        <v>Orange County</v>
      </c>
    </row>
    <row r="1574" spans="1:10" x14ac:dyDescent="0.2">
      <c r="A1574" t="s">
        <v>70</v>
      </c>
      <c r="B1574" t="s">
        <v>143</v>
      </c>
      <c r="C1574">
        <v>24</v>
      </c>
      <c r="D1574">
        <v>19</v>
      </c>
      <c r="E1574" s="6">
        <v>0.79159999999999997</v>
      </c>
      <c r="F1574">
        <v>1</v>
      </c>
      <c r="G1574" t="s">
        <v>127</v>
      </c>
      <c r="H1574" s="27">
        <v>2024</v>
      </c>
      <c r="I1574" t="str">
        <f>VLOOKUP(A1574,'Store Data'!$E:$F,2,0)</f>
        <v>Subaru</v>
      </c>
      <c r="J1574" t="str">
        <f>VLOOKUP(A1574,'Store Data'!$A:$B,2,0)</f>
        <v>Orange County</v>
      </c>
    </row>
    <row r="1575" spans="1:10" x14ac:dyDescent="0.2">
      <c r="A1575" t="s">
        <v>118</v>
      </c>
      <c r="B1575" t="s">
        <v>144</v>
      </c>
      <c r="C1575">
        <v>59</v>
      </c>
      <c r="D1575">
        <v>35</v>
      </c>
      <c r="E1575" s="6">
        <v>0.59319999999999995</v>
      </c>
      <c r="F1575">
        <v>0</v>
      </c>
      <c r="G1575" t="s">
        <v>127</v>
      </c>
      <c r="H1575" s="27">
        <v>2024</v>
      </c>
      <c r="I1575" t="str">
        <f>VLOOKUP(A1575,'Store Data'!$E:$F,2,0)</f>
        <v>Honda</v>
      </c>
      <c r="J1575" t="str">
        <f>VLOOKUP(A1575,'Store Data'!$A:$B,2,0)</f>
        <v>Arizona</v>
      </c>
    </row>
    <row r="1576" spans="1:10" x14ac:dyDescent="0.2">
      <c r="A1576" t="s">
        <v>118</v>
      </c>
      <c r="B1576" t="s">
        <v>145</v>
      </c>
      <c r="C1576">
        <v>40</v>
      </c>
      <c r="D1576">
        <v>24</v>
      </c>
      <c r="E1576" s="6">
        <v>0.6</v>
      </c>
      <c r="F1576">
        <v>3</v>
      </c>
      <c r="G1576" t="s">
        <v>127</v>
      </c>
      <c r="H1576" s="27">
        <v>2024</v>
      </c>
      <c r="I1576" t="str">
        <f>VLOOKUP(A1576,'Store Data'!$E:$F,2,0)</f>
        <v>Honda</v>
      </c>
      <c r="J1576" t="str">
        <f>VLOOKUP(A1576,'Store Data'!$A:$B,2,0)</f>
        <v>Arizona</v>
      </c>
    </row>
    <row r="1577" spans="1:10" x14ac:dyDescent="0.2">
      <c r="A1577" t="s">
        <v>118</v>
      </c>
      <c r="B1577" t="s">
        <v>143</v>
      </c>
      <c r="C1577">
        <v>112</v>
      </c>
      <c r="D1577">
        <v>92</v>
      </c>
      <c r="E1577" s="6">
        <v>0.82140000000000002</v>
      </c>
      <c r="F1577">
        <v>9</v>
      </c>
      <c r="G1577" t="s">
        <v>127</v>
      </c>
      <c r="H1577" s="27">
        <v>2024</v>
      </c>
      <c r="I1577" t="str">
        <f>VLOOKUP(A1577,'Store Data'!$E:$F,2,0)</f>
        <v>Honda</v>
      </c>
      <c r="J1577" t="str">
        <f>VLOOKUP(A1577,'Store Data'!$A:$B,2,0)</f>
        <v>Arizona</v>
      </c>
    </row>
    <row r="1578" spans="1:10" x14ac:dyDescent="0.2">
      <c r="A1578" t="s">
        <v>73</v>
      </c>
      <c r="B1578" t="s">
        <v>144</v>
      </c>
      <c r="C1578">
        <v>25</v>
      </c>
      <c r="D1578">
        <v>19</v>
      </c>
      <c r="E1578" s="6">
        <v>0.76</v>
      </c>
      <c r="F1578">
        <v>1</v>
      </c>
      <c r="G1578" t="s">
        <v>127</v>
      </c>
      <c r="H1578" s="27">
        <v>2024</v>
      </c>
      <c r="I1578" t="str">
        <f>VLOOKUP(A1578,'Store Data'!$E:$F,2,0)</f>
        <v>Toyota</v>
      </c>
      <c r="J1578" t="str">
        <f>VLOOKUP(A1578,'Store Data'!$A:$B,2,0)</f>
        <v>Northern CA</v>
      </c>
    </row>
    <row r="1579" spans="1:10" x14ac:dyDescent="0.2">
      <c r="A1579" t="s">
        <v>73</v>
      </c>
      <c r="B1579" t="s">
        <v>145</v>
      </c>
      <c r="C1579">
        <v>19</v>
      </c>
      <c r="D1579">
        <v>17</v>
      </c>
      <c r="E1579" s="6">
        <v>0.89470000000000005</v>
      </c>
      <c r="F1579">
        <v>0</v>
      </c>
      <c r="G1579" t="s">
        <v>127</v>
      </c>
      <c r="H1579" s="27">
        <v>2024</v>
      </c>
      <c r="I1579" t="str">
        <f>VLOOKUP(A1579,'Store Data'!$E:$F,2,0)</f>
        <v>Toyota</v>
      </c>
      <c r="J1579" t="str">
        <f>VLOOKUP(A1579,'Store Data'!$A:$B,2,0)</f>
        <v>Northern CA</v>
      </c>
    </row>
    <row r="1580" spans="1:10" x14ac:dyDescent="0.2">
      <c r="A1580" t="s">
        <v>73</v>
      </c>
      <c r="B1580" t="s">
        <v>143</v>
      </c>
      <c r="C1580">
        <v>36</v>
      </c>
      <c r="D1580">
        <v>29</v>
      </c>
      <c r="E1580" s="6">
        <v>0.80549999999999999</v>
      </c>
      <c r="F1580">
        <v>3</v>
      </c>
      <c r="G1580" t="s">
        <v>127</v>
      </c>
      <c r="H1580" s="27">
        <v>2024</v>
      </c>
      <c r="I1580" t="str">
        <f>VLOOKUP(A1580,'Store Data'!$E:$F,2,0)</f>
        <v>Toyota</v>
      </c>
      <c r="J1580" t="str">
        <f>VLOOKUP(A1580,'Store Data'!$A:$B,2,0)</f>
        <v>Northern CA</v>
      </c>
    </row>
    <row r="1581" spans="1:10" x14ac:dyDescent="0.2">
      <c r="A1581" t="s">
        <v>75</v>
      </c>
      <c r="B1581" t="s">
        <v>144</v>
      </c>
      <c r="C1581">
        <v>57</v>
      </c>
      <c r="D1581">
        <v>36</v>
      </c>
      <c r="E1581" s="6">
        <v>0.63149999999999995</v>
      </c>
      <c r="F1581">
        <v>4</v>
      </c>
      <c r="G1581" t="s">
        <v>127</v>
      </c>
      <c r="H1581" s="27">
        <v>2024</v>
      </c>
      <c r="I1581" t="str">
        <f>VLOOKUP(A1581,'Store Data'!$E:$F,2,0)</f>
        <v>Toyota</v>
      </c>
      <c r="J1581" t="str">
        <f>VLOOKUP(A1581,'Store Data'!$A:$B,2,0)</f>
        <v>Texas</v>
      </c>
    </row>
    <row r="1582" spans="1:10" x14ac:dyDescent="0.2">
      <c r="A1582" t="s">
        <v>75</v>
      </c>
      <c r="B1582" t="s">
        <v>145</v>
      </c>
      <c r="C1582">
        <v>36</v>
      </c>
      <c r="D1582">
        <v>23</v>
      </c>
      <c r="E1582" s="6">
        <v>0.63880000000000003</v>
      </c>
      <c r="F1582">
        <v>3</v>
      </c>
      <c r="G1582" t="s">
        <v>127</v>
      </c>
      <c r="H1582" s="27">
        <v>2024</v>
      </c>
      <c r="I1582" t="str">
        <f>VLOOKUP(A1582,'Store Data'!$E:$F,2,0)</f>
        <v>Toyota</v>
      </c>
      <c r="J1582" t="str">
        <f>VLOOKUP(A1582,'Store Data'!$A:$B,2,0)</f>
        <v>Texas</v>
      </c>
    </row>
    <row r="1583" spans="1:10" x14ac:dyDescent="0.2">
      <c r="A1583" t="s">
        <v>75</v>
      </c>
      <c r="B1583" t="s">
        <v>143</v>
      </c>
      <c r="C1583">
        <v>73</v>
      </c>
      <c r="D1583">
        <v>61</v>
      </c>
      <c r="E1583" s="6">
        <v>0.83560000000000001</v>
      </c>
      <c r="F1583">
        <v>16</v>
      </c>
      <c r="G1583" t="s">
        <v>127</v>
      </c>
      <c r="H1583" s="27">
        <v>2024</v>
      </c>
      <c r="I1583" t="str">
        <f>VLOOKUP(A1583,'Store Data'!$E:$F,2,0)</f>
        <v>Toyota</v>
      </c>
      <c r="J1583" t="str">
        <f>VLOOKUP(A1583,'Store Data'!$A:$B,2,0)</f>
        <v>Texas</v>
      </c>
    </row>
    <row r="1584" spans="1:10" x14ac:dyDescent="0.2">
      <c r="A1584" t="s">
        <v>77</v>
      </c>
      <c r="B1584" t="s">
        <v>144</v>
      </c>
      <c r="C1584">
        <v>64</v>
      </c>
      <c r="D1584">
        <v>35</v>
      </c>
      <c r="E1584" s="6">
        <v>0.54679999999999995</v>
      </c>
      <c r="F1584">
        <v>1</v>
      </c>
      <c r="G1584" t="s">
        <v>127</v>
      </c>
      <c r="H1584" s="27">
        <v>2024</v>
      </c>
      <c r="I1584" t="str">
        <f>VLOOKUP(A1584,'Store Data'!$E:$F,2,0)</f>
        <v>Toyota</v>
      </c>
      <c r="J1584" t="str">
        <f>VLOOKUP(A1584,'Store Data'!$A:$B,2,0)</f>
        <v>Arizona</v>
      </c>
    </row>
    <row r="1585" spans="1:10" x14ac:dyDescent="0.2">
      <c r="A1585" t="s">
        <v>77</v>
      </c>
      <c r="B1585" t="s">
        <v>145</v>
      </c>
      <c r="C1585">
        <v>17</v>
      </c>
      <c r="D1585">
        <v>12</v>
      </c>
      <c r="E1585" s="6">
        <v>0.70579999999999998</v>
      </c>
      <c r="F1585">
        <v>2</v>
      </c>
      <c r="G1585" t="s">
        <v>127</v>
      </c>
      <c r="H1585" s="27">
        <v>2024</v>
      </c>
      <c r="I1585" t="str">
        <f>VLOOKUP(A1585,'Store Data'!$E:$F,2,0)</f>
        <v>Toyota</v>
      </c>
      <c r="J1585" t="str">
        <f>VLOOKUP(A1585,'Store Data'!$A:$B,2,0)</f>
        <v>Arizona</v>
      </c>
    </row>
    <row r="1586" spans="1:10" x14ac:dyDescent="0.2">
      <c r="A1586" t="s">
        <v>77</v>
      </c>
      <c r="B1586" t="s">
        <v>143</v>
      </c>
      <c r="C1586">
        <v>23</v>
      </c>
      <c r="D1586">
        <v>18</v>
      </c>
      <c r="E1586" s="6">
        <v>0.78259999999999996</v>
      </c>
      <c r="F1586">
        <v>3</v>
      </c>
      <c r="G1586" t="s">
        <v>127</v>
      </c>
      <c r="H1586" s="27">
        <v>2024</v>
      </c>
      <c r="I1586" t="str">
        <f>VLOOKUP(A1586,'Store Data'!$E:$F,2,0)</f>
        <v>Toyota</v>
      </c>
      <c r="J1586" t="str">
        <f>VLOOKUP(A1586,'Store Data'!$A:$B,2,0)</f>
        <v>Arizona</v>
      </c>
    </row>
    <row r="1587" spans="1:10" x14ac:dyDescent="0.2">
      <c r="A1587" t="s">
        <v>79</v>
      </c>
      <c r="B1587" t="s">
        <v>144</v>
      </c>
      <c r="C1587">
        <v>9</v>
      </c>
      <c r="D1587">
        <v>4</v>
      </c>
      <c r="E1587" s="6">
        <v>0.44440000000000002</v>
      </c>
      <c r="F1587">
        <v>0</v>
      </c>
      <c r="G1587" t="s">
        <v>127</v>
      </c>
      <c r="H1587" s="27">
        <v>2024</v>
      </c>
      <c r="I1587" t="str">
        <f>VLOOKUP(A1587,'Store Data'!$E:$F,2,0)</f>
        <v>Volkswagen</v>
      </c>
      <c r="J1587" t="str">
        <f>VLOOKUP(A1587,'Store Data'!$A:$B,2,0)</f>
        <v>Arizona</v>
      </c>
    </row>
    <row r="1588" spans="1:10" x14ac:dyDescent="0.2">
      <c r="A1588" t="s">
        <v>79</v>
      </c>
      <c r="B1588" t="s">
        <v>145</v>
      </c>
      <c r="C1588">
        <v>7</v>
      </c>
      <c r="D1588">
        <v>5</v>
      </c>
      <c r="E1588" s="6">
        <v>0.71419999999999995</v>
      </c>
      <c r="F1588">
        <v>1</v>
      </c>
      <c r="G1588" t="s">
        <v>127</v>
      </c>
      <c r="H1588" s="27">
        <v>2024</v>
      </c>
      <c r="I1588" t="str">
        <f>VLOOKUP(A1588,'Store Data'!$E:$F,2,0)</f>
        <v>Volkswagen</v>
      </c>
      <c r="J1588" t="str">
        <f>VLOOKUP(A1588,'Store Data'!$A:$B,2,0)</f>
        <v>Arizona</v>
      </c>
    </row>
    <row r="1589" spans="1:10" x14ac:dyDescent="0.2">
      <c r="A1589" t="s">
        <v>79</v>
      </c>
      <c r="B1589" t="s">
        <v>143</v>
      </c>
      <c r="C1589">
        <v>16</v>
      </c>
      <c r="D1589">
        <v>13</v>
      </c>
      <c r="E1589" s="6">
        <v>0.8125</v>
      </c>
      <c r="F1589">
        <v>2</v>
      </c>
      <c r="G1589" t="s">
        <v>127</v>
      </c>
      <c r="H1589" s="27">
        <v>2024</v>
      </c>
      <c r="I1589" t="str">
        <f>VLOOKUP(A1589,'Store Data'!$E:$F,2,0)</f>
        <v>Volkswagen</v>
      </c>
      <c r="J1589" t="str">
        <f>VLOOKUP(A1589,'Store Data'!$A:$B,2,0)</f>
        <v>Arizona</v>
      </c>
    </row>
    <row r="1590" spans="1:10" x14ac:dyDescent="0.2">
      <c r="A1590" t="s">
        <v>81</v>
      </c>
      <c r="B1590" t="s">
        <v>144</v>
      </c>
      <c r="C1590">
        <v>24</v>
      </c>
      <c r="D1590">
        <v>21</v>
      </c>
      <c r="E1590" s="6">
        <v>0.875</v>
      </c>
      <c r="F1590">
        <v>4</v>
      </c>
      <c r="G1590" t="s">
        <v>127</v>
      </c>
      <c r="H1590" s="27">
        <v>2024</v>
      </c>
      <c r="I1590" t="str">
        <f>VLOOKUP(A1590,'Store Data'!$E:$F,2,0)</f>
        <v>Volkswagen</v>
      </c>
      <c r="J1590" t="str">
        <f>VLOOKUP(A1590,'Store Data'!$A:$B,2,0)</f>
        <v>Orange County</v>
      </c>
    </row>
    <row r="1591" spans="1:10" x14ac:dyDescent="0.2">
      <c r="A1591" t="s">
        <v>81</v>
      </c>
      <c r="B1591" t="s">
        <v>145</v>
      </c>
      <c r="C1591">
        <v>13</v>
      </c>
      <c r="D1591">
        <v>10</v>
      </c>
      <c r="E1591" s="6">
        <v>0.76919999999999999</v>
      </c>
      <c r="F1591">
        <v>2</v>
      </c>
      <c r="G1591" t="s">
        <v>127</v>
      </c>
      <c r="H1591" s="27">
        <v>2024</v>
      </c>
      <c r="I1591" t="str">
        <f>VLOOKUP(A1591,'Store Data'!$E:$F,2,0)</f>
        <v>Volkswagen</v>
      </c>
      <c r="J1591" t="str">
        <f>VLOOKUP(A1591,'Store Data'!$A:$B,2,0)</f>
        <v>Orange County</v>
      </c>
    </row>
    <row r="1592" spans="1:10" x14ac:dyDescent="0.2">
      <c r="A1592" t="s">
        <v>81</v>
      </c>
      <c r="B1592" t="s">
        <v>143</v>
      </c>
      <c r="C1592">
        <v>31</v>
      </c>
      <c r="D1592">
        <v>30</v>
      </c>
      <c r="E1592" s="6">
        <v>0.9677</v>
      </c>
      <c r="F1592">
        <v>3</v>
      </c>
      <c r="G1592" t="s">
        <v>127</v>
      </c>
      <c r="H1592" s="27">
        <v>2024</v>
      </c>
      <c r="I1592" t="str">
        <f>VLOOKUP(A1592,'Store Data'!$E:$F,2,0)</f>
        <v>Volkswagen</v>
      </c>
      <c r="J1592" t="str">
        <f>VLOOKUP(A1592,'Store Data'!$A:$B,2,0)</f>
        <v>Orange County</v>
      </c>
    </row>
    <row r="1593" spans="1:10" x14ac:dyDescent="0.2">
      <c r="A1593" t="s">
        <v>11</v>
      </c>
      <c r="B1593" t="s">
        <v>143</v>
      </c>
      <c r="C1593">
        <v>27</v>
      </c>
      <c r="D1593">
        <v>26</v>
      </c>
      <c r="E1593">
        <v>0.96289999999999998</v>
      </c>
      <c r="F1593">
        <v>2</v>
      </c>
      <c r="G1593" t="s">
        <v>128</v>
      </c>
      <c r="H1593" s="27">
        <v>2024</v>
      </c>
      <c r="I1593" t="str">
        <f>VLOOKUP(A1593,'Store Data'!$E:$F,2,0)</f>
        <v>Acura</v>
      </c>
      <c r="J1593" t="str">
        <f>VLOOKUP(A1593,'Store Data'!$A:$B,2,0)</f>
        <v>Arizona</v>
      </c>
    </row>
    <row r="1594" spans="1:10" x14ac:dyDescent="0.2">
      <c r="A1594" t="s">
        <v>11</v>
      </c>
      <c r="B1594" t="s">
        <v>144</v>
      </c>
      <c r="C1594">
        <v>14</v>
      </c>
      <c r="D1594">
        <v>12</v>
      </c>
      <c r="E1594">
        <v>0.85709999999999997</v>
      </c>
      <c r="F1594">
        <v>0</v>
      </c>
      <c r="G1594" t="s">
        <v>128</v>
      </c>
      <c r="H1594" s="27">
        <v>2024</v>
      </c>
      <c r="I1594" t="str">
        <f>VLOOKUP(A1594,'Store Data'!$E:$F,2,0)</f>
        <v>Acura</v>
      </c>
      <c r="J1594" t="str">
        <f>VLOOKUP(A1594,'Store Data'!$A:$B,2,0)</f>
        <v>Arizona</v>
      </c>
    </row>
    <row r="1595" spans="1:10" x14ac:dyDescent="0.2">
      <c r="A1595" t="s">
        <v>11</v>
      </c>
      <c r="B1595" t="s">
        <v>145</v>
      </c>
      <c r="C1595">
        <v>20</v>
      </c>
      <c r="D1595">
        <v>17</v>
      </c>
      <c r="E1595">
        <v>0.85</v>
      </c>
      <c r="F1595">
        <v>3</v>
      </c>
      <c r="G1595" t="s">
        <v>128</v>
      </c>
      <c r="H1595" s="27">
        <v>2024</v>
      </c>
      <c r="I1595" t="str">
        <f>VLOOKUP(A1595,'Store Data'!$E:$F,2,0)</f>
        <v>Acura</v>
      </c>
      <c r="J1595" t="str">
        <f>VLOOKUP(A1595,'Store Data'!$A:$B,2,0)</f>
        <v>Arizona</v>
      </c>
    </row>
    <row r="1596" spans="1:10" x14ac:dyDescent="0.2">
      <c r="A1596" t="s">
        <v>16</v>
      </c>
      <c r="B1596" t="s">
        <v>143</v>
      </c>
      <c r="C1596">
        <v>11</v>
      </c>
      <c r="D1596">
        <v>10</v>
      </c>
      <c r="E1596">
        <v>0.90900000000000003</v>
      </c>
      <c r="F1596">
        <v>1</v>
      </c>
      <c r="G1596" t="s">
        <v>128</v>
      </c>
      <c r="H1596" s="27">
        <v>2024</v>
      </c>
      <c r="I1596" t="str">
        <f>VLOOKUP(A1596,'Store Data'!$E:$F,2,0)</f>
        <v>Acura</v>
      </c>
      <c r="J1596" t="str">
        <f>VLOOKUP(A1596,'Store Data'!$A:$B,2,0)</f>
        <v>Southern CA</v>
      </c>
    </row>
    <row r="1597" spans="1:10" x14ac:dyDescent="0.2">
      <c r="A1597" t="s">
        <v>16</v>
      </c>
      <c r="B1597" t="s">
        <v>144</v>
      </c>
      <c r="C1597">
        <v>4</v>
      </c>
      <c r="D1597">
        <v>3</v>
      </c>
      <c r="E1597">
        <v>0.75</v>
      </c>
      <c r="F1597">
        <v>1</v>
      </c>
      <c r="G1597" t="s">
        <v>128</v>
      </c>
      <c r="H1597" s="27">
        <v>2024</v>
      </c>
      <c r="I1597" t="str">
        <f>VLOOKUP(A1597,'Store Data'!$E:$F,2,0)</f>
        <v>Acura</v>
      </c>
      <c r="J1597" t="str">
        <f>VLOOKUP(A1597,'Store Data'!$A:$B,2,0)</f>
        <v>Southern CA</v>
      </c>
    </row>
    <row r="1598" spans="1:10" x14ac:dyDescent="0.2">
      <c r="A1598" t="s">
        <v>16</v>
      </c>
      <c r="B1598" t="s">
        <v>145</v>
      </c>
      <c r="C1598">
        <v>4</v>
      </c>
      <c r="D1598">
        <v>3</v>
      </c>
      <c r="E1598">
        <v>0.75</v>
      </c>
      <c r="F1598">
        <v>1</v>
      </c>
      <c r="G1598" t="s">
        <v>128</v>
      </c>
      <c r="H1598" s="27">
        <v>2024</v>
      </c>
      <c r="I1598" t="str">
        <f>VLOOKUP(A1598,'Store Data'!$E:$F,2,0)</f>
        <v>Acura</v>
      </c>
      <c r="J1598" t="str">
        <f>VLOOKUP(A1598,'Store Data'!$A:$B,2,0)</f>
        <v>Southern CA</v>
      </c>
    </row>
    <row r="1599" spans="1:10" x14ac:dyDescent="0.2">
      <c r="A1599" t="s">
        <v>17</v>
      </c>
      <c r="B1599" t="s">
        <v>143</v>
      </c>
      <c r="C1599">
        <v>10</v>
      </c>
      <c r="D1599">
        <v>9</v>
      </c>
      <c r="E1599">
        <v>0.9</v>
      </c>
      <c r="F1599">
        <v>1</v>
      </c>
      <c r="G1599" t="s">
        <v>128</v>
      </c>
      <c r="H1599" s="27">
        <v>2024</v>
      </c>
      <c r="I1599" t="str">
        <f>VLOOKUP(A1599,'Store Data'!$E:$F,2,0)</f>
        <v>Audi</v>
      </c>
      <c r="J1599" t="str">
        <f>VLOOKUP(A1599,'Store Data'!$A:$B,2,0)</f>
        <v>Arizona</v>
      </c>
    </row>
    <row r="1600" spans="1:10" x14ac:dyDescent="0.2">
      <c r="A1600" t="s">
        <v>17</v>
      </c>
      <c r="B1600" t="s">
        <v>144</v>
      </c>
      <c r="C1600">
        <v>5</v>
      </c>
      <c r="D1600">
        <v>3</v>
      </c>
      <c r="E1600">
        <v>0.6</v>
      </c>
      <c r="F1600">
        <v>0</v>
      </c>
      <c r="G1600" t="s">
        <v>128</v>
      </c>
      <c r="H1600" s="27">
        <v>2024</v>
      </c>
      <c r="I1600" t="str">
        <f>VLOOKUP(A1600,'Store Data'!$E:$F,2,0)</f>
        <v>Audi</v>
      </c>
      <c r="J1600" t="str">
        <f>VLOOKUP(A1600,'Store Data'!$A:$B,2,0)</f>
        <v>Arizona</v>
      </c>
    </row>
    <row r="1601" spans="1:10" x14ac:dyDescent="0.2">
      <c r="A1601" t="s">
        <v>17</v>
      </c>
      <c r="B1601" t="s">
        <v>145</v>
      </c>
      <c r="C1601">
        <v>13</v>
      </c>
      <c r="D1601">
        <v>9</v>
      </c>
      <c r="E1601">
        <v>0.69230000000000003</v>
      </c>
      <c r="F1601">
        <v>0</v>
      </c>
      <c r="G1601" t="s">
        <v>128</v>
      </c>
      <c r="H1601" s="27">
        <v>2024</v>
      </c>
      <c r="I1601" t="str">
        <f>VLOOKUP(A1601,'Store Data'!$E:$F,2,0)</f>
        <v>Audi</v>
      </c>
      <c r="J1601" t="str">
        <f>VLOOKUP(A1601,'Store Data'!$A:$B,2,0)</f>
        <v>Arizona</v>
      </c>
    </row>
    <row r="1602" spans="1:10" x14ac:dyDescent="0.2">
      <c r="A1602" t="s">
        <v>18</v>
      </c>
      <c r="B1602" t="s">
        <v>143</v>
      </c>
      <c r="C1602">
        <v>23</v>
      </c>
      <c r="D1602">
        <v>22</v>
      </c>
      <c r="E1602">
        <v>0.95650000000000002</v>
      </c>
      <c r="F1602">
        <v>1</v>
      </c>
      <c r="G1602" t="s">
        <v>128</v>
      </c>
      <c r="H1602" s="27">
        <v>2024</v>
      </c>
      <c r="I1602" t="str">
        <f>VLOOKUP(A1602,'Store Data'!$E:$F,2,0)</f>
        <v>Audi</v>
      </c>
      <c r="J1602" t="str">
        <f>VLOOKUP(A1602,'Store Data'!$A:$B,2,0)</f>
        <v>Southern CA</v>
      </c>
    </row>
    <row r="1603" spans="1:10" x14ac:dyDescent="0.2">
      <c r="A1603" t="s">
        <v>18</v>
      </c>
      <c r="B1603" t="s">
        <v>144</v>
      </c>
      <c r="C1603">
        <v>9</v>
      </c>
      <c r="D1603">
        <v>3</v>
      </c>
      <c r="E1603">
        <v>0.33329999999999999</v>
      </c>
      <c r="F1603">
        <v>0</v>
      </c>
      <c r="G1603" t="s">
        <v>128</v>
      </c>
      <c r="H1603" s="27">
        <v>2024</v>
      </c>
      <c r="I1603" t="str">
        <f>VLOOKUP(A1603,'Store Data'!$E:$F,2,0)</f>
        <v>Audi</v>
      </c>
      <c r="J1603" t="str">
        <f>VLOOKUP(A1603,'Store Data'!$A:$B,2,0)</f>
        <v>Southern CA</v>
      </c>
    </row>
    <row r="1604" spans="1:10" x14ac:dyDescent="0.2">
      <c r="A1604" t="s">
        <v>18</v>
      </c>
      <c r="B1604" t="s">
        <v>145</v>
      </c>
      <c r="C1604">
        <v>5</v>
      </c>
      <c r="D1604">
        <v>4</v>
      </c>
      <c r="E1604">
        <v>0.8</v>
      </c>
      <c r="F1604">
        <v>1</v>
      </c>
      <c r="G1604" t="s">
        <v>128</v>
      </c>
      <c r="H1604" s="27">
        <v>2024</v>
      </c>
      <c r="I1604" t="str">
        <f>VLOOKUP(A1604,'Store Data'!$E:$F,2,0)</f>
        <v>Audi</v>
      </c>
      <c r="J1604" t="str">
        <f>VLOOKUP(A1604,'Store Data'!$A:$B,2,0)</f>
        <v>Southern CA</v>
      </c>
    </row>
    <row r="1605" spans="1:10" x14ac:dyDescent="0.2">
      <c r="A1605" t="s">
        <v>19</v>
      </c>
      <c r="B1605" t="s">
        <v>143</v>
      </c>
      <c r="C1605">
        <v>20</v>
      </c>
      <c r="D1605">
        <v>14</v>
      </c>
      <c r="E1605">
        <v>0.7</v>
      </c>
      <c r="F1605">
        <v>3</v>
      </c>
      <c r="G1605" t="s">
        <v>128</v>
      </c>
      <c r="H1605" s="27">
        <v>2024</v>
      </c>
      <c r="I1605" t="str">
        <f>VLOOKUP(A1605,'Store Data'!$E:$F,2,0)</f>
        <v>Audi</v>
      </c>
      <c r="J1605" t="str">
        <f>VLOOKUP(A1605,'Store Data'!$A:$B,2,0)</f>
        <v>Orange County</v>
      </c>
    </row>
    <row r="1606" spans="1:10" x14ac:dyDescent="0.2">
      <c r="A1606" t="s">
        <v>19</v>
      </c>
      <c r="B1606" t="s">
        <v>144</v>
      </c>
      <c r="C1606">
        <v>7</v>
      </c>
      <c r="D1606">
        <v>6</v>
      </c>
      <c r="E1606">
        <v>0.85709999999999997</v>
      </c>
      <c r="F1606">
        <v>0</v>
      </c>
      <c r="G1606" t="s">
        <v>128</v>
      </c>
      <c r="H1606" s="27">
        <v>2024</v>
      </c>
      <c r="I1606" t="str">
        <f>VLOOKUP(A1606,'Store Data'!$E:$F,2,0)</f>
        <v>Audi</v>
      </c>
      <c r="J1606" t="str">
        <f>VLOOKUP(A1606,'Store Data'!$A:$B,2,0)</f>
        <v>Orange County</v>
      </c>
    </row>
    <row r="1607" spans="1:10" x14ac:dyDescent="0.2">
      <c r="A1607" t="s">
        <v>19</v>
      </c>
      <c r="B1607" t="s">
        <v>145</v>
      </c>
      <c r="C1607">
        <v>1</v>
      </c>
      <c r="D1607">
        <v>1</v>
      </c>
      <c r="E1607">
        <v>1</v>
      </c>
      <c r="F1607">
        <v>0</v>
      </c>
      <c r="G1607" t="s">
        <v>128</v>
      </c>
      <c r="H1607" s="27">
        <v>2024</v>
      </c>
      <c r="I1607" t="str">
        <f>VLOOKUP(A1607,'Store Data'!$E:$F,2,0)</f>
        <v>Audi</v>
      </c>
      <c r="J1607" t="str">
        <f>VLOOKUP(A1607,'Store Data'!$A:$B,2,0)</f>
        <v>Orange County</v>
      </c>
    </row>
    <row r="1608" spans="1:10" x14ac:dyDescent="0.2">
      <c r="A1608" t="s">
        <v>20</v>
      </c>
      <c r="B1608" t="s">
        <v>143</v>
      </c>
      <c r="C1608">
        <v>26</v>
      </c>
      <c r="D1608">
        <v>23</v>
      </c>
      <c r="E1608">
        <v>0.88460000000000005</v>
      </c>
      <c r="F1608">
        <v>2</v>
      </c>
      <c r="G1608" t="s">
        <v>128</v>
      </c>
      <c r="H1608" s="27">
        <v>2024</v>
      </c>
      <c r="I1608" t="str">
        <f>VLOOKUP(A1608,'Store Data'!$E:$F,2,0)</f>
        <v>Audi</v>
      </c>
      <c r="J1608" t="str">
        <f>VLOOKUP(A1608,'Store Data'!$A:$B,2,0)</f>
        <v>Arizona</v>
      </c>
    </row>
    <row r="1609" spans="1:10" x14ac:dyDescent="0.2">
      <c r="A1609" t="s">
        <v>20</v>
      </c>
      <c r="B1609" t="s">
        <v>144</v>
      </c>
      <c r="C1609">
        <v>12</v>
      </c>
      <c r="D1609">
        <v>8</v>
      </c>
      <c r="E1609">
        <v>0.66659999999999997</v>
      </c>
      <c r="F1609">
        <v>2</v>
      </c>
      <c r="G1609" t="s">
        <v>128</v>
      </c>
      <c r="H1609" s="27">
        <v>2024</v>
      </c>
      <c r="I1609" t="str">
        <f>VLOOKUP(A1609,'Store Data'!$E:$F,2,0)</f>
        <v>Audi</v>
      </c>
      <c r="J1609" t="str">
        <f>VLOOKUP(A1609,'Store Data'!$A:$B,2,0)</f>
        <v>Arizona</v>
      </c>
    </row>
    <row r="1610" spans="1:10" x14ac:dyDescent="0.2">
      <c r="A1610" t="s">
        <v>20</v>
      </c>
      <c r="B1610" t="s">
        <v>145</v>
      </c>
      <c r="C1610">
        <v>17</v>
      </c>
      <c r="D1610">
        <v>13</v>
      </c>
      <c r="E1610">
        <v>0.76470000000000005</v>
      </c>
      <c r="F1610">
        <v>2</v>
      </c>
      <c r="G1610" t="s">
        <v>128</v>
      </c>
      <c r="H1610" s="27">
        <v>2024</v>
      </c>
      <c r="I1610" t="str">
        <f>VLOOKUP(A1610,'Store Data'!$E:$F,2,0)</f>
        <v>Audi</v>
      </c>
      <c r="J1610" t="str">
        <f>VLOOKUP(A1610,'Store Data'!$A:$B,2,0)</f>
        <v>Arizona</v>
      </c>
    </row>
    <row r="1611" spans="1:10" x14ac:dyDescent="0.2">
      <c r="A1611" t="s">
        <v>21</v>
      </c>
      <c r="B1611" t="s">
        <v>143</v>
      </c>
      <c r="C1611">
        <v>32</v>
      </c>
      <c r="D1611">
        <v>29</v>
      </c>
      <c r="E1611">
        <v>0.90620000000000001</v>
      </c>
      <c r="F1611">
        <v>6</v>
      </c>
      <c r="G1611" t="s">
        <v>128</v>
      </c>
      <c r="H1611" s="27">
        <v>2024</v>
      </c>
      <c r="I1611" t="str">
        <f>VLOOKUP(A1611,'Store Data'!$E:$F,2,0)</f>
        <v>Audi</v>
      </c>
      <c r="J1611" t="str">
        <f>VLOOKUP(A1611,'Store Data'!$A:$B,2,0)</f>
        <v>Orange County</v>
      </c>
    </row>
    <row r="1612" spans="1:10" x14ac:dyDescent="0.2">
      <c r="A1612" t="s">
        <v>21</v>
      </c>
      <c r="B1612" t="s">
        <v>144</v>
      </c>
      <c r="C1612">
        <v>29</v>
      </c>
      <c r="D1612">
        <v>22</v>
      </c>
      <c r="E1612">
        <v>0.75860000000000005</v>
      </c>
      <c r="F1612">
        <v>2</v>
      </c>
      <c r="G1612" t="s">
        <v>128</v>
      </c>
      <c r="H1612" s="27">
        <v>2024</v>
      </c>
      <c r="I1612" t="str">
        <f>VLOOKUP(A1612,'Store Data'!$E:$F,2,0)</f>
        <v>Audi</v>
      </c>
      <c r="J1612" t="str">
        <f>VLOOKUP(A1612,'Store Data'!$A:$B,2,0)</f>
        <v>Orange County</v>
      </c>
    </row>
    <row r="1613" spans="1:10" x14ac:dyDescent="0.2">
      <c r="A1613" t="s">
        <v>21</v>
      </c>
      <c r="B1613" t="s">
        <v>145</v>
      </c>
      <c r="C1613">
        <v>8</v>
      </c>
      <c r="D1613">
        <v>6</v>
      </c>
      <c r="E1613">
        <v>0.75</v>
      </c>
      <c r="F1613">
        <v>0</v>
      </c>
      <c r="G1613" t="s">
        <v>128</v>
      </c>
      <c r="H1613" s="27">
        <v>2024</v>
      </c>
      <c r="I1613" t="str">
        <f>VLOOKUP(A1613,'Store Data'!$E:$F,2,0)</f>
        <v>Audi</v>
      </c>
      <c r="J1613" t="str">
        <f>VLOOKUP(A1613,'Store Data'!$A:$B,2,0)</f>
        <v>Orange County</v>
      </c>
    </row>
    <row r="1614" spans="1:10" x14ac:dyDescent="0.2">
      <c r="A1614" t="s">
        <v>110</v>
      </c>
      <c r="B1614" t="s">
        <v>143</v>
      </c>
      <c r="C1614">
        <v>75</v>
      </c>
      <c r="D1614">
        <v>73</v>
      </c>
      <c r="E1614">
        <v>0.97330000000000005</v>
      </c>
      <c r="F1614">
        <v>9</v>
      </c>
      <c r="G1614" t="s">
        <v>128</v>
      </c>
      <c r="H1614" s="27">
        <v>2024</v>
      </c>
      <c r="I1614" t="str">
        <f>VLOOKUP(A1614,'Store Data'!$E:$F,2,0)</f>
        <v>Audi</v>
      </c>
      <c r="J1614" t="str">
        <f>VLOOKUP(A1614,'Store Data'!$A:$B,2,0)</f>
        <v>Northern CA</v>
      </c>
    </row>
    <row r="1615" spans="1:10" x14ac:dyDescent="0.2">
      <c r="A1615" t="s">
        <v>110</v>
      </c>
      <c r="B1615" t="s">
        <v>144</v>
      </c>
      <c r="C1615">
        <v>22</v>
      </c>
      <c r="D1615">
        <v>16</v>
      </c>
      <c r="E1615">
        <v>0.72719999999999996</v>
      </c>
      <c r="F1615">
        <v>5</v>
      </c>
      <c r="G1615" t="s">
        <v>128</v>
      </c>
      <c r="H1615" s="27">
        <v>2024</v>
      </c>
      <c r="I1615" t="str">
        <f>VLOOKUP(A1615,'Store Data'!$E:$F,2,0)</f>
        <v>Audi</v>
      </c>
      <c r="J1615" t="str">
        <f>VLOOKUP(A1615,'Store Data'!$A:$B,2,0)</f>
        <v>Northern CA</v>
      </c>
    </row>
    <row r="1616" spans="1:10" x14ac:dyDescent="0.2">
      <c r="A1616" t="s">
        <v>110</v>
      </c>
      <c r="B1616" t="s">
        <v>145</v>
      </c>
      <c r="C1616">
        <v>11</v>
      </c>
      <c r="D1616">
        <v>10</v>
      </c>
      <c r="E1616">
        <v>0.90900000000000003</v>
      </c>
      <c r="F1616">
        <v>0</v>
      </c>
      <c r="G1616" t="s">
        <v>128</v>
      </c>
      <c r="H1616" s="27">
        <v>2024</v>
      </c>
      <c r="I1616" t="str">
        <f>VLOOKUP(A1616,'Store Data'!$E:$F,2,0)</f>
        <v>Audi</v>
      </c>
      <c r="J1616" t="str">
        <f>VLOOKUP(A1616,'Store Data'!$A:$B,2,0)</f>
        <v>Northern CA</v>
      </c>
    </row>
    <row r="1617" spans="1:10" x14ac:dyDescent="0.2">
      <c r="A1617" t="s">
        <v>22</v>
      </c>
      <c r="B1617" t="s">
        <v>143</v>
      </c>
      <c r="C1617">
        <v>103</v>
      </c>
      <c r="D1617">
        <v>92</v>
      </c>
      <c r="E1617">
        <v>0.89319999999999999</v>
      </c>
      <c r="F1617">
        <v>16</v>
      </c>
      <c r="G1617" t="s">
        <v>128</v>
      </c>
      <c r="H1617" s="27">
        <v>2024</v>
      </c>
      <c r="I1617" t="str">
        <f>VLOOKUP(A1617,'Store Data'!$E:$F,2,0)</f>
        <v>BMW</v>
      </c>
      <c r="J1617" t="str">
        <f>VLOOKUP(A1617,'Store Data'!$A:$B,2,0)</f>
        <v>Arizona</v>
      </c>
    </row>
    <row r="1618" spans="1:10" x14ac:dyDescent="0.2">
      <c r="A1618" t="s">
        <v>22</v>
      </c>
      <c r="B1618" t="s">
        <v>144</v>
      </c>
      <c r="C1618">
        <v>41</v>
      </c>
      <c r="D1618">
        <v>22</v>
      </c>
      <c r="E1618">
        <v>0.53649999999999998</v>
      </c>
      <c r="F1618">
        <v>2</v>
      </c>
      <c r="G1618" t="s">
        <v>128</v>
      </c>
      <c r="H1618" s="27">
        <v>2024</v>
      </c>
      <c r="I1618" t="str">
        <f>VLOOKUP(A1618,'Store Data'!$E:$F,2,0)</f>
        <v>BMW</v>
      </c>
      <c r="J1618" t="str">
        <f>VLOOKUP(A1618,'Store Data'!$A:$B,2,0)</f>
        <v>Arizona</v>
      </c>
    </row>
    <row r="1619" spans="1:10" x14ac:dyDescent="0.2">
      <c r="A1619" t="s">
        <v>22</v>
      </c>
      <c r="B1619" t="s">
        <v>145</v>
      </c>
      <c r="C1619">
        <v>89</v>
      </c>
      <c r="D1619">
        <v>67</v>
      </c>
      <c r="E1619">
        <v>0.75280000000000002</v>
      </c>
      <c r="F1619">
        <v>10</v>
      </c>
      <c r="G1619" t="s">
        <v>128</v>
      </c>
      <c r="H1619" s="27">
        <v>2024</v>
      </c>
      <c r="I1619" t="str">
        <f>VLOOKUP(A1619,'Store Data'!$E:$F,2,0)</f>
        <v>BMW</v>
      </c>
      <c r="J1619" t="str">
        <f>VLOOKUP(A1619,'Store Data'!$A:$B,2,0)</f>
        <v>Arizona</v>
      </c>
    </row>
    <row r="1620" spans="1:10" x14ac:dyDescent="0.2">
      <c r="A1620" t="s">
        <v>23</v>
      </c>
      <c r="B1620" t="s">
        <v>143</v>
      </c>
      <c r="C1620">
        <v>21</v>
      </c>
      <c r="D1620">
        <v>20</v>
      </c>
      <c r="E1620">
        <v>0.95230000000000004</v>
      </c>
      <c r="F1620">
        <v>0</v>
      </c>
      <c r="G1620" t="s">
        <v>128</v>
      </c>
      <c r="H1620" s="27">
        <v>2024</v>
      </c>
      <c r="I1620" t="str">
        <f>VLOOKUP(A1620,'Store Data'!$E:$F,2,0)</f>
        <v>BMW</v>
      </c>
      <c r="J1620" t="str">
        <f>VLOOKUP(A1620,'Store Data'!$A:$B,2,0)</f>
        <v>Texas</v>
      </c>
    </row>
    <row r="1621" spans="1:10" x14ac:dyDescent="0.2">
      <c r="A1621" t="s">
        <v>23</v>
      </c>
      <c r="B1621" t="s">
        <v>144</v>
      </c>
      <c r="C1621">
        <v>46</v>
      </c>
      <c r="D1621">
        <v>35</v>
      </c>
      <c r="E1621">
        <v>0.76080000000000003</v>
      </c>
      <c r="F1621">
        <v>1</v>
      </c>
      <c r="G1621" t="s">
        <v>128</v>
      </c>
      <c r="H1621" s="27">
        <v>2024</v>
      </c>
      <c r="I1621" t="str">
        <f>VLOOKUP(A1621,'Store Data'!$E:$F,2,0)</f>
        <v>BMW</v>
      </c>
      <c r="J1621" t="str">
        <f>VLOOKUP(A1621,'Store Data'!$A:$B,2,0)</f>
        <v>Texas</v>
      </c>
    </row>
    <row r="1622" spans="1:10" x14ac:dyDescent="0.2">
      <c r="A1622" t="s">
        <v>23</v>
      </c>
      <c r="B1622" t="s">
        <v>145</v>
      </c>
      <c r="C1622">
        <v>69</v>
      </c>
      <c r="D1622">
        <v>46</v>
      </c>
      <c r="E1622">
        <v>0.66659999999999997</v>
      </c>
      <c r="F1622">
        <v>1</v>
      </c>
      <c r="G1622" t="s">
        <v>128</v>
      </c>
      <c r="H1622" s="27">
        <v>2024</v>
      </c>
      <c r="I1622" t="str">
        <f>VLOOKUP(A1622,'Store Data'!$E:$F,2,0)</f>
        <v>BMW</v>
      </c>
      <c r="J1622" t="str">
        <f>VLOOKUP(A1622,'Store Data'!$A:$B,2,0)</f>
        <v>Texas</v>
      </c>
    </row>
    <row r="1623" spans="1:10" x14ac:dyDescent="0.2">
      <c r="A1623" t="s">
        <v>24</v>
      </c>
      <c r="B1623" t="s">
        <v>143</v>
      </c>
      <c r="C1623">
        <v>16</v>
      </c>
      <c r="D1623">
        <v>12</v>
      </c>
      <c r="E1623">
        <v>0.75</v>
      </c>
      <c r="F1623">
        <v>2</v>
      </c>
      <c r="G1623" t="s">
        <v>128</v>
      </c>
      <c r="H1623" s="27">
        <v>2024</v>
      </c>
      <c r="I1623" t="str">
        <f>VLOOKUP(A1623,'Store Data'!$E:$F,2,0)</f>
        <v>BMW</v>
      </c>
      <c r="J1623" t="str">
        <f>VLOOKUP(A1623,'Store Data'!$A:$B,2,0)</f>
        <v>Southern CA</v>
      </c>
    </row>
    <row r="1624" spans="1:10" x14ac:dyDescent="0.2">
      <c r="A1624" t="s">
        <v>24</v>
      </c>
      <c r="B1624" t="s">
        <v>144</v>
      </c>
      <c r="C1624">
        <v>6</v>
      </c>
      <c r="D1624">
        <v>5</v>
      </c>
      <c r="E1624">
        <v>0.83330000000000004</v>
      </c>
      <c r="F1624">
        <v>0</v>
      </c>
      <c r="G1624" t="s">
        <v>128</v>
      </c>
      <c r="H1624" s="27">
        <v>2024</v>
      </c>
      <c r="I1624" t="str">
        <f>VLOOKUP(A1624,'Store Data'!$E:$F,2,0)</f>
        <v>BMW</v>
      </c>
      <c r="J1624" t="str">
        <f>VLOOKUP(A1624,'Store Data'!$A:$B,2,0)</f>
        <v>Southern CA</v>
      </c>
    </row>
    <row r="1625" spans="1:10" x14ac:dyDescent="0.2">
      <c r="A1625" t="s">
        <v>24</v>
      </c>
      <c r="B1625" t="s">
        <v>145</v>
      </c>
      <c r="C1625">
        <v>4</v>
      </c>
      <c r="D1625">
        <v>2</v>
      </c>
      <c r="E1625">
        <v>0.5</v>
      </c>
      <c r="F1625">
        <v>0</v>
      </c>
      <c r="G1625" t="s">
        <v>128</v>
      </c>
      <c r="H1625" s="27">
        <v>2024</v>
      </c>
      <c r="I1625" t="str">
        <f>VLOOKUP(A1625,'Store Data'!$E:$F,2,0)</f>
        <v>BMW</v>
      </c>
      <c r="J1625" t="str">
        <f>VLOOKUP(A1625,'Store Data'!$A:$B,2,0)</f>
        <v>Southern CA</v>
      </c>
    </row>
    <row r="1626" spans="1:10" x14ac:dyDescent="0.2">
      <c r="A1626" t="s">
        <v>25</v>
      </c>
      <c r="B1626" t="s">
        <v>143</v>
      </c>
      <c r="C1626">
        <v>63</v>
      </c>
      <c r="D1626">
        <v>55</v>
      </c>
      <c r="E1626">
        <v>0.873</v>
      </c>
      <c r="F1626">
        <v>7</v>
      </c>
      <c r="G1626" t="s">
        <v>128</v>
      </c>
      <c r="H1626" s="27">
        <v>2024</v>
      </c>
      <c r="I1626" t="str">
        <f>VLOOKUP(A1626,'Store Data'!$E:$F,2,0)</f>
        <v>BMW</v>
      </c>
      <c r="J1626" t="str">
        <f>VLOOKUP(A1626,'Store Data'!$A:$B,2,0)</f>
        <v>Orange County</v>
      </c>
    </row>
    <row r="1627" spans="1:10" x14ac:dyDescent="0.2">
      <c r="A1627" t="s">
        <v>25</v>
      </c>
      <c r="B1627" t="s">
        <v>144</v>
      </c>
      <c r="C1627">
        <v>53</v>
      </c>
      <c r="D1627">
        <v>43</v>
      </c>
      <c r="E1627">
        <v>0.81130000000000002</v>
      </c>
      <c r="F1627">
        <v>5</v>
      </c>
      <c r="G1627" t="s">
        <v>128</v>
      </c>
      <c r="H1627" s="27">
        <v>2024</v>
      </c>
      <c r="I1627" t="str">
        <f>VLOOKUP(A1627,'Store Data'!$E:$F,2,0)</f>
        <v>BMW</v>
      </c>
      <c r="J1627" t="str">
        <f>VLOOKUP(A1627,'Store Data'!$A:$B,2,0)</f>
        <v>Orange County</v>
      </c>
    </row>
    <row r="1628" spans="1:10" x14ac:dyDescent="0.2">
      <c r="A1628" t="s">
        <v>25</v>
      </c>
      <c r="B1628" t="s">
        <v>145</v>
      </c>
      <c r="C1628">
        <v>35</v>
      </c>
      <c r="D1628">
        <v>29</v>
      </c>
      <c r="E1628">
        <v>0.82850000000000001</v>
      </c>
      <c r="F1628">
        <v>3</v>
      </c>
      <c r="G1628" t="s">
        <v>128</v>
      </c>
      <c r="H1628" s="27">
        <v>2024</v>
      </c>
      <c r="I1628" t="str">
        <f>VLOOKUP(A1628,'Store Data'!$E:$F,2,0)</f>
        <v>BMW</v>
      </c>
      <c r="J1628" t="str">
        <f>VLOOKUP(A1628,'Store Data'!$A:$B,2,0)</f>
        <v>Orange County</v>
      </c>
    </row>
    <row r="1629" spans="1:10" x14ac:dyDescent="0.2">
      <c r="A1629" t="s">
        <v>26</v>
      </c>
      <c r="B1629" t="s">
        <v>143</v>
      </c>
      <c r="C1629">
        <v>78</v>
      </c>
      <c r="D1629">
        <v>72</v>
      </c>
      <c r="E1629">
        <v>0.92300000000000004</v>
      </c>
      <c r="F1629">
        <v>14</v>
      </c>
      <c r="G1629" t="s">
        <v>128</v>
      </c>
      <c r="H1629" s="27">
        <v>2024</v>
      </c>
      <c r="I1629" t="str">
        <f>VLOOKUP(A1629,'Store Data'!$E:$F,2,0)</f>
        <v>BMW</v>
      </c>
      <c r="J1629" t="str">
        <f>VLOOKUP(A1629,'Store Data'!$A:$B,2,0)</f>
        <v>Southern CA</v>
      </c>
    </row>
    <row r="1630" spans="1:10" x14ac:dyDescent="0.2">
      <c r="A1630" t="s">
        <v>26</v>
      </c>
      <c r="B1630" t="s">
        <v>144</v>
      </c>
      <c r="C1630">
        <v>33</v>
      </c>
      <c r="D1630">
        <v>30</v>
      </c>
      <c r="E1630">
        <v>0.90900000000000003</v>
      </c>
      <c r="F1630">
        <v>6</v>
      </c>
      <c r="G1630" t="s">
        <v>128</v>
      </c>
      <c r="H1630" s="27">
        <v>2024</v>
      </c>
      <c r="I1630" t="str">
        <f>VLOOKUP(A1630,'Store Data'!$E:$F,2,0)</f>
        <v>BMW</v>
      </c>
      <c r="J1630" t="str">
        <f>VLOOKUP(A1630,'Store Data'!$A:$B,2,0)</f>
        <v>Southern CA</v>
      </c>
    </row>
    <row r="1631" spans="1:10" x14ac:dyDescent="0.2">
      <c r="A1631" t="s">
        <v>26</v>
      </c>
      <c r="B1631" t="s">
        <v>145</v>
      </c>
      <c r="C1631">
        <v>34</v>
      </c>
      <c r="D1631">
        <v>32</v>
      </c>
      <c r="E1631">
        <v>0.94110000000000005</v>
      </c>
      <c r="F1631">
        <v>5</v>
      </c>
      <c r="G1631" t="s">
        <v>128</v>
      </c>
      <c r="H1631" s="27">
        <v>2024</v>
      </c>
      <c r="I1631" t="str">
        <f>VLOOKUP(A1631,'Store Data'!$E:$F,2,0)</f>
        <v>BMW</v>
      </c>
      <c r="J1631" t="str">
        <f>VLOOKUP(A1631,'Store Data'!$A:$B,2,0)</f>
        <v>Southern CA</v>
      </c>
    </row>
    <row r="1632" spans="1:10" x14ac:dyDescent="0.2">
      <c r="A1632" t="s">
        <v>123</v>
      </c>
      <c r="B1632" t="s">
        <v>143</v>
      </c>
      <c r="C1632">
        <v>20</v>
      </c>
      <c r="D1632">
        <v>17</v>
      </c>
      <c r="E1632">
        <v>0.85</v>
      </c>
      <c r="F1632">
        <v>0</v>
      </c>
      <c r="G1632" t="s">
        <v>128</v>
      </c>
      <c r="H1632" s="27">
        <v>2024</v>
      </c>
      <c r="I1632" t="str">
        <f>VLOOKUP(A1632,'Store Data'!$E:$F,2,0)</f>
        <v>Acura</v>
      </c>
      <c r="J1632" t="str">
        <f>VLOOKUP(A1632,'Store Data'!$A:$B,2,0)</f>
        <v>Northern CA</v>
      </c>
    </row>
    <row r="1633" spans="1:10" x14ac:dyDescent="0.2">
      <c r="A1633" t="s">
        <v>123</v>
      </c>
      <c r="B1633" t="s">
        <v>144</v>
      </c>
      <c r="C1633">
        <v>10</v>
      </c>
      <c r="D1633">
        <v>4</v>
      </c>
      <c r="E1633">
        <v>0.4</v>
      </c>
      <c r="F1633">
        <v>0</v>
      </c>
      <c r="G1633" t="s">
        <v>128</v>
      </c>
      <c r="H1633" s="27">
        <v>2024</v>
      </c>
      <c r="I1633" t="str">
        <f>VLOOKUP(A1633,'Store Data'!$E:$F,2,0)</f>
        <v>Acura</v>
      </c>
      <c r="J1633" t="str">
        <f>VLOOKUP(A1633,'Store Data'!$A:$B,2,0)</f>
        <v>Northern CA</v>
      </c>
    </row>
    <row r="1634" spans="1:10" x14ac:dyDescent="0.2">
      <c r="A1634" t="s">
        <v>123</v>
      </c>
      <c r="B1634" t="s">
        <v>145</v>
      </c>
      <c r="C1634">
        <v>4</v>
      </c>
      <c r="D1634">
        <v>2</v>
      </c>
      <c r="E1634">
        <v>0.5</v>
      </c>
      <c r="F1634">
        <v>0</v>
      </c>
      <c r="G1634" t="s">
        <v>128</v>
      </c>
      <c r="H1634" s="27">
        <v>2024</v>
      </c>
      <c r="I1634" t="str">
        <f>VLOOKUP(A1634,'Store Data'!$E:$F,2,0)</f>
        <v>Acura</v>
      </c>
      <c r="J1634" t="str">
        <f>VLOOKUP(A1634,'Store Data'!$A:$B,2,0)</f>
        <v>Northern CA</v>
      </c>
    </row>
    <row r="1635" spans="1:10" x14ac:dyDescent="0.2">
      <c r="A1635" t="s">
        <v>27</v>
      </c>
      <c r="B1635" t="s">
        <v>143</v>
      </c>
      <c r="C1635">
        <v>94</v>
      </c>
      <c r="D1635">
        <v>86</v>
      </c>
      <c r="E1635">
        <v>0.91479999999999995</v>
      </c>
      <c r="F1635">
        <v>17</v>
      </c>
      <c r="G1635" t="s">
        <v>128</v>
      </c>
      <c r="H1635" s="27">
        <v>2024</v>
      </c>
      <c r="I1635" t="str">
        <f>VLOOKUP(A1635,'Store Data'!$E:$F,2,0)</f>
        <v>Honda</v>
      </c>
      <c r="J1635" t="str">
        <f>VLOOKUP(A1635,'Store Data'!$A:$B,2,0)</f>
        <v>Northern CA</v>
      </c>
    </row>
    <row r="1636" spans="1:10" x14ac:dyDescent="0.2">
      <c r="A1636" t="s">
        <v>27</v>
      </c>
      <c r="B1636" t="s">
        <v>144</v>
      </c>
      <c r="C1636">
        <v>69</v>
      </c>
      <c r="D1636">
        <v>52</v>
      </c>
      <c r="E1636">
        <v>0.75360000000000005</v>
      </c>
      <c r="F1636">
        <v>7</v>
      </c>
      <c r="G1636" t="s">
        <v>128</v>
      </c>
      <c r="H1636" s="27">
        <v>2024</v>
      </c>
      <c r="I1636" t="str">
        <f>VLOOKUP(A1636,'Store Data'!$E:$F,2,0)</f>
        <v>Honda</v>
      </c>
      <c r="J1636" t="str">
        <f>VLOOKUP(A1636,'Store Data'!$A:$B,2,0)</f>
        <v>Northern CA</v>
      </c>
    </row>
    <row r="1637" spans="1:10" x14ac:dyDescent="0.2">
      <c r="A1637" t="s">
        <v>27</v>
      </c>
      <c r="B1637" t="s">
        <v>145</v>
      </c>
      <c r="C1637">
        <v>14</v>
      </c>
      <c r="D1637">
        <v>12</v>
      </c>
      <c r="E1637">
        <v>0.85709999999999997</v>
      </c>
      <c r="F1637">
        <v>2</v>
      </c>
      <c r="G1637" t="s">
        <v>128</v>
      </c>
      <c r="H1637" s="27">
        <v>2024</v>
      </c>
      <c r="I1637" t="str">
        <f>VLOOKUP(A1637,'Store Data'!$E:$F,2,0)</f>
        <v>Honda</v>
      </c>
      <c r="J1637" t="str">
        <f>VLOOKUP(A1637,'Store Data'!$A:$B,2,0)</f>
        <v>Northern CA</v>
      </c>
    </row>
    <row r="1638" spans="1:10" x14ac:dyDescent="0.2">
      <c r="A1638" t="s">
        <v>28</v>
      </c>
      <c r="B1638" t="s">
        <v>143</v>
      </c>
      <c r="C1638">
        <v>46</v>
      </c>
      <c r="D1638">
        <v>41</v>
      </c>
      <c r="E1638">
        <v>0.89129999999999998</v>
      </c>
      <c r="F1638">
        <v>4</v>
      </c>
      <c r="G1638" t="s">
        <v>128</v>
      </c>
      <c r="H1638" s="27">
        <v>2024</v>
      </c>
      <c r="I1638" t="str">
        <f>VLOOKUP(A1638,'Store Data'!$E:$F,2,0)</f>
        <v>BMW</v>
      </c>
      <c r="J1638" t="str">
        <f>VLOOKUP(A1638,'Store Data'!$A:$B,2,0)</f>
        <v>Orange County</v>
      </c>
    </row>
    <row r="1639" spans="1:10" x14ac:dyDescent="0.2">
      <c r="A1639" t="s">
        <v>28</v>
      </c>
      <c r="B1639" t="s">
        <v>144</v>
      </c>
      <c r="C1639">
        <v>59</v>
      </c>
      <c r="D1639">
        <v>34</v>
      </c>
      <c r="E1639">
        <v>0.57620000000000005</v>
      </c>
      <c r="F1639">
        <v>2</v>
      </c>
      <c r="G1639" t="s">
        <v>128</v>
      </c>
      <c r="H1639" s="27">
        <v>2024</v>
      </c>
      <c r="I1639" t="str">
        <f>VLOOKUP(A1639,'Store Data'!$E:$F,2,0)</f>
        <v>BMW</v>
      </c>
      <c r="J1639" t="str">
        <f>VLOOKUP(A1639,'Store Data'!$A:$B,2,0)</f>
        <v>Orange County</v>
      </c>
    </row>
    <row r="1640" spans="1:10" x14ac:dyDescent="0.2">
      <c r="A1640" t="s">
        <v>28</v>
      </c>
      <c r="B1640" t="s">
        <v>145</v>
      </c>
      <c r="C1640">
        <v>49</v>
      </c>
      <c r="D1640">
        <v>33</v>
      </c>
      <c r="E1640">
        <v>0.6734</v>
      </c>
      <c r="F1640">
        <v>2</v>
      </c>
      <c r="G1640" t="s">
        <v>128</v>
      </c>
      <c r="H1640" s="27">
        <v>2024</v>
      </c>
      <c r="I1640" t="str">
        <f>VLOOKUP(A1640,'Store Data'!$E:$F,2,0)</f>
        <v>BMW</v>
      </c>
      <c r="J1640" t="str">
        <f>VLOOKUP(A1640,'Store Data'!$A:$B,2,0)</f>
        <v>Orange County</v>
      </c>
    </row>
    <row r="1641" spans="1:10" x14ac:dyDescent="0.2">
      <c r="A1641" t="s">
        <v>29</v>
      </c>
      <c r="B1641" t="s">
        <v>143</v>
      </c>
      <c r="C1641">
        <v>10</v>
      </c>
      <c r="D1641">
        <v>10</v>
      </c>
      <c r="E1641">
        <v>1</v>
      </c>
      <c r="F1641">
        <v>1</v>
      </c>
      <c r="G1641" t="s">
        <v>128</v>
      </c>
      <c r="H1641" s="27">
        <v>2024</v>
      </c>
      <c r="I1641" t="str">
        <f>VLOOKUP(A1641,'Store Data'!$E:$F,2,0)</f>
        <v>MINI</v>
      </c>
      <c r="J1641" t="str">
        <f>VLOOKUP(A1641,'Store Data'!$A:$B,2,0)</f>
        <v>Orange County</v>
      </c>
    </row>
    <row r="1642" spans="1:10" x14ac:dyDescent="0.2">
      <c r="A1642" t="s">
        <v>29</v>
      </c>
      <c r="B1642" t="s">
        <v>144</v>
      </c>
      <c r="C1642">
        <v>8</v>
      </c>
      <c r="D1642">
        <v>3</v>
      </c>
      <c r="E1642">
        <v>0.375</v>
      </c>
      <c r="F1642">
        <v>0</v>
      </c>
      <c r="G1642" t="s">
        <v>128</v>
      </c>
      <c r="H1642" s="27">
        <v>2024</v>
      </c>
      <c r="I1642" t="str">
        <f>VLOOKUP(A1642,'Store Data'!$E:$F,2,0)</f>
        <v>MINI</v>
      </c>
      <c r="J1642" t="str">
        <f>VLOOKUP(A1642,'Store Data'!$A:$B,2,0)</f>
        <v>Orange County</v>
      </c>
    </row>
    <row r="1643" spans="1:10" x14ac:dyDescent="0.2">
      <c r="A1643" t="s">
        <v>29</v>
      </c>
      <c r="B1643" t="s">
        <v>145</v>
      </c>
      <c r="C1643">
        <v>2</v>
      </c>
      <c r="D1643">
        <v>1</v>
      </c>
      <c r="E1643">
        <v>0.5</v>
      </c>
      <c r="F1643">
        <v>0</v>
      </c>
      <c r="G1643" t="s">
        <v>128</v>
      </c>
      <c r="H1643" s="27">
        <v>2024</v>
      </c>
      <c r="I1643" t="str">
        <f>VLOOKUP(A1643,'Store Data'!$E:$F,2,0)</f>
        <v>MINI</v>
      </c>
      <c r="J1643" t="str">
        <f>VLOOKUP(A1643,'Store Data'!$A:$B,2,0)</f>
        <v>Orange County</v>
      </c>
    </row>
    <row r="1644" spans="1:10" x14ac:dyDescent="0.2">
      <c r="A1644" t="s">
        <v>30</v>
      </c>
      <c r="B1644" t="s">
        <v>143</v>
      </c>
      <c r="C1644">
        <v>12</v>
      </c>
      <c r="D1644">
        <v>6</v>
      </c>
      <c r="E1644">
        <v>0.5</v>
      </c>
      <c r="F1644">
        <v>0</v>
      </c>
      <c r="G1644" t="s">
        <v>128</v>
      </c>
      <c r="H1644" s="27">
        <v>2024</v>
      </c>
      <c r="I1644" t="str">
        <f>VLOOKUP(A1644,'Store Data'!$E:$F,2,0)</f>
        <v>Genesis</v>
      </c>
      <c r="J1644" t="str">
        <f>VLOOKUP(A1644,'Store Data'!$A:$B,2,0)</f>
        <v>Texas</v>
      </c>
    </row>
    <row r="1645" spans="1:10" x14ac:dyDescent="0.2">
      <c r="A1645" t="s">
        <v>30</v>
      </c>
      <c r="B1645" t="s">
        <v>144</v>
      </c>
      <c r="C1645">
        <v>16</v>
      </c>
      <c r="D1645">
        <v>10</v>
      </c>
      <c r="E1645">
        <v>0.625</v>
      </c>
      <c r="F1645">
        <v>1</v>
      </c>
      <c r="G1645" t="s">
        <v>128</v>
      </c>
      <c r="H1645" s="27">
        <v>2024</v>
      </c>
      <c r="I1645" t="str">
        <f>VLOOKUP(A1645,'Store Data'!$E:$F,2,0)</f>
        <v>Genesis</v>
      </c>
      <c r="J1645" t="str">
        <f>VLOOKUP(A1645,'Store Data'!$A:$B,2,0)</f>
        <v>Texas</v>
      </c>
    </row>
    <row r="1646" spans="1:10" x14ac:dyDescent="0.2">
      <c r="A1646" t="s">
        <v>30</v>
      </c>
      <c r="B1646" t="s">
        <v>145</v>
      </c>
      <c r="C1646">
        <v>4</v>
      </c>
      <c r="D1646">
        <v>3</v>
      </c>
      <c r="E1646">
        <v>0.75</v>
      </c>
      <c r="F1646">
        <v>0</v>
      </c>
      <c r="G1646" t="s">
        <v>128</v>
      </c>
      <c r="H1646" s="27">
        <v>2024</v>
      </c>
      <c r="I1646" t="str">
        <f>VLOOKUP(A1646,'Store Data'!$E:$F,2,0)</f>
        <v>Genesis</v>
      </c>
      <c r="J1646" t="str">
        <f>VLOOKUP(A1646,'Store Data'!$A:$B,2,0)</f>
        <v>Texas</v>
      </c>
    </row>
    <row r="1647" spans="1:10" x14ac:dyDescent="0.2">
      <c r="A1647" t="s">
        <v>31</v>
      </c>
      <c r="B1647" t="s">
        <v>143</v>
      </c>
      <c r="C1647">
        <v>69</v>
      </c>
      <c r="D1647">
        <v>62</v>
      </c>
      <c r="E1647">
        <v>0.89849999999999997</v>
      </c>
      <c r="F1647">
        <v>14</v>
      </c>
      <c r="G1647" t="s">
        <v>128</v>
      </c>
      <c r="H1647" s="27">
        <v>2024</v>
      </c>
      <c r="I1647" t="str">
        <f>VLOOKUP(A1647,'Store Data'!$E:$F,2,0)</f>
        <v>Honda</v>
      </c>
      <c r="J1647" t="str">
        <f>VLOOKUP(A1647,'Store Data'!$A:$B,2,0)</f>
        <v>Texas</v>
      </c>
    </row>
    <row r="1648" spans="1:10" x14ac:dyDescent="0.2">
      <c r="A1648" t="s">
        <v>31</v>
      </c>
      <c r="B1648" t="s">
        <v>144</v>
      </c>
      <c r="C1648">
        <v>62</v>
      </c>
      <c r="D1648">
        <v>56</v>
      </c>
      <c r="E1648">
        <v>0.9032</v>
      </c>
      <c r="F1648">
        <v>11</v>
      </c>
      <c r="G1648" t="s">
        <v>128</v>
      </c>
      <c r="H1648" s="27">
        <v>2024</v>
      </c>
      <c r="I1648" t="str">
        <f>VLOOKUP(A1648,'Store Data'!$E:$F,2,0)</f>
        <v>Honda</v>
      </c>
      <c r="J1648" t="str">
        <f>VLOOKUP(A1648,'Store Data'!$A:$B,2,0)</f>
        <v>Texas</v>
      </c>
    </row>
    <row r="1649" spans="1:10" x14ac:dyDescent="0.2">
      <c r="A1649" t="s">
        <v>31</v>
      </c>
      <c r="B1649" t="s">
        <v>145</v>
      </c>
      <c r="C1649">
        <v>57</v>
      </c>
      <c r="D1649">
        <v>47</v>
      </c>
      <c r="E1649">
        <v>0.82450000000000001</v>
      </c>
      <c r="F1649">
        <v>14</v>
      </c>
      <c r="G1649" t="s">
        <v>128</v>
      </c>
      <c r="H1649" s="27">
        <v>2024</v>
      </c>
      <c r="I1649" t="str">
        <f>VLOOKUP(A1649,'Store Data'!$E:$F,2,0)</f>
        <v>Honda</v>
      </c>
      <c r="J1649" t="str">
        <f>VLOOKUP(A1649,'Store Data'!$A:$B,2,0)</f>
        <v>Texas</v>
      </c>
    </row>
    <row r="1650" spans="1:10" x14ac:dyDescent="0.2">
      <c r="A1650" t="s">
        <v>32</v>
      </c>
      <c r="B1650" t="s">
        <v>143</v>
      </c>
      <c r="C1650">
        <v>32</v>
      </c>
      <c r="D1650">
        <v>29</v>
      </c>
      <c r="E1650">
        <v>0.90620000000000001</v>
      </c>
      <c r="F1650">
        <v>0</v>
      </c>
      <c r="G1650" t="s">
        <v>128</v>
      </c>
      <c r="H1650" s="27">
        <v>2024</v>
      </c>
      <c r="I1650" t="str">
        <f>VLOOKUP(A1650,'Store Data'!$E:$F,2,0)</f>
        <v>Honda</v>
      </c>
      <c r="J1650" t="str">
        <f>VLOOKUP(A1650,'Store Data'!$A:$B,2,0)</f>
        <v>Northern CA</v>
      </c>
    </row>
    <row r="1651" spans="1:10" x14ac:dyDescent="0.2">
      <c r="A1651" t="s">
        <v>32</v>
      </c>
      <c r="B1651" t="s">
        <v>144</v>
      </c>
      <c r="C1651">
        <v>42</v>
      </c>
      <c r="D1651">
        <v>33</v>
      </c>
      <c r="E1651">
        <v>0.78569999999999995</v>
      </c>
      <c r="F1651">
        <v>2</v>
      </c>
      <c r="G1651" t="s">
        <v>128</v>
      </c>
      <c r="H1651" s="27">
        <v>2024</v>
      </c>
      <c r="I1651" t="str">
        <f>VLOOKUP(A1651,'Store Data'!$E:$F,2,0)</f>
        <v>Honda</v>
      </c>
      <c r="J1651" t="str">
        <f>VLOOKUP(A1651,'Store Data'!$A:$B,2,0)</f>
        <v>Northern CA</v>
      </c>
    </row>
    <row r="1652" spans="1:10" x14ac:dyDescent="0.2">
      <c r="A1652" t="s">
        <v>32</v>
      </c>
      <c r="B1652" t="s">
        <v>145</v>
      </c>
      <c r="C1652">
        <v>19</v>
      </c>
      <c r="D1652">
        <v>13</v>
      </c>
      <c r="E1652">
        <v>0.68420000000000003</v>
      </c>
      <c r="F1652">
        <v>0</v>
      </c>
      <c r="G1652" t="s">
        <v>128</v>
      </c>
      <c r="H1652" s="27">
        <v>2024</v>
      </c>
      <c r="I1652" t="str">
        <f>VLOOKUP(A1652,'Store Data'!$E:$F,2,0)</f>
        <v>Honda</v>
      </c>
      <c r="J1652" t="str">
        <f>VLOOKUP(A1652,'Store Data'!$A:$B,2,0)</f>
        <v>Northern CA</v>
      </c>
    </row>
    <row r="1653" spans="1:10" x14ac:dyDescent="0.2">
      <c r="A1653" t="s">
        <v>33</v>
      </c>
      <c r="B1653" t="s">
        <v>143</v>
      </c>
      <c r="C1653">
        <v>22</v>
      </c>
      <c r="D1653">
        <v>19</v>
      </c>
      <c r="E1653">
        <v>0.86360000000000003</v>
      </c>
      <c r="F1653">
        <v>1</v>
      </c>
      <c r="G1653" t="s">
        <v>128</v>
      </c>
      <c r="H1653" s="27">
        <v>2024</v>
      </c>
      <c r="I1653" t="str">
        <f>VLOOKUP(A1653,'Store Data'!$E:$F,2,0)</f>
        <v>Honda</v>
      </c>
      <c r="J1653" t="str">
        <f>VLOOKUP(A1653,'Store Data'!$A:$B,2,0)</f>
        <v>Southern CA</v>
      </c>
    </row>
    <row r="1654" spans="1:10" x14ac:dyDescent="0.2">
      <c r="A1654" t="s">
        <v>33</v>
      </c>
      <c r="B1654" t="s">
        <v>144</v>
      </c>
      <c r="C1654">
        <v>21</v>
      </c>
      <c r="D1654">
        <v>13</v>
      </c>
      <c r="E1654">
        <v>0.61899999999999999</v>
      </c>
      <c r="F1654">
        <v>0</v>
      </c>
      <c r="G1654" t="s">
        <v>128</v>
      </c>
      <c r="H1654" s="27">
        <v>2024</v>
      </c>
      <c r="I1654" t="str">
        <f>VLOOKUP(A1654,'Store Data'!$E:$F,2,0)</f>
        <v>Honda</v>
      </c>
      <c r="J1654" t="str">
        <f>VLOOKUP(A1654,'Store Data'!$A:$B,2,0)</f>
        <v>Southern CA</v>
      </c>
    </row>
    <row r="1655" spans="1:10" x14ac:dyDescent="0.2">
      <c r="A1655" t="s">
        <v>33</v>
      </c>
      <c r="B1655" t="s">
        <v>145</v>
      </c>
      <c r="C1655">
        <v>7</v>
      </c>
      <c r="D1655">
        <v>4</v>
      </c>
      <c r="E1655">
        <v>0.57140000000000002</v>
      </c>
      <c r="F1655">
        <v>0</v>
      </c>
      <c r="G1655" t="s">
        <v>128</v>
      </c>
      <c r="H1655" s="27">
        <v>2024</v>
      </c>
      <c r="I1655" t="str">
        <f>VLOOKUP(A1655,'Store Data'!$E:$F,2,0)</f>
        <v>Honda</v>
      </c>
      <c r="J1655" t="str">
        <f>VLOOKUP(A1655,'Store Data'!$A:$B,2,0)</f>
        <v>Southern CA</v>
      </c>
    </row>
    <row r="1656" spans="1:10" x14ac:dyDescent="0.2">
      <c r="A1656" t="s">
        <v>34</v>
      </c>
      <c r="B1656" t="s">
        <v>143</v>
      </c>
      <c r="C1656">
        <v>24</v>
      </c>
      <c r="D1656">
        <v>19</v>
      </c>
      <c r="E1656">
        <v>0.79159999999999997</v>
      </c>
      <c r="F1656">
        <v>5</v>
      </c>
      <c r="G1656" t="s">
        <v>128</v>
      </c>
      <c r="H1656" s="27">
        <v>2024</v>
      </c>
      <c r="I1656" t="str">
        <f>VLOOKUP(A1656,'Store Data'!$E:$F,2,0)</f>
        <v>Hyundai</v>
      </c>
      <c r="J1656" t="str">
        <f>VLOOKUP(A1656,'Store Data'!$A:$B,2,0)</f>
        <v>Texas</v>
      </c>
    </row>
    <row r="1657" spans="1:10" x14ac:dyDescent="0.2">
      <c r="A1657" t="s">
        <v>34</v>
      </c>
      <c r="B1657" t="s">
        <v>144</v>
      </c>
      <c r="C1657">
        <v>9</v>
      </c>
      <c r="D1657">
        <v>3</v>
      </c>
      <c r="E1657">
        <v>0.33329999999999999</v>
      </c>
      <c r="F1657">
        <v>0</v>
      </c>
      <c r="G1657" t="s">
        <v>128</v>
      </c>
      <c r="H1657" s="27">
        <v>2024</v>
      </c>
      <c r="I1657" t="str">
        <f>VLOOKUP(A1657,'Store Data'!$E:$F,2,0)</f>
        <v>Hyundai</v>
      </c>
      <c r="J1657" t="str">
        <f>VLOOKUP(A1657,'Store Data'!$A:$B,2,0)</f>
        <v>Texas</v>
      </c>
    </row>
    <row r="1658" spans="1:10" x14ac:dyDescent="0.2">
      <c r="A1658" t="s">
        <v>34</v>
      </c>
      <c r="B1658" t="s">
        <v>145</v>
      </c>
      <c r="C1658">
        <v>11</v>
      </c>
      <c r="D1658">
        <v>3</v>
      </c>
      <c r="E1658">
        <v>0.2727</v>
      </c>
      <c r="F1658">
        <v>0</v>
      </c>
      <c r="G1658" t="s">
        <v>128</v>
      </c>
      <c r="H1658" s="27">
        <v>2024</v>
      </c>
      <c r="I1658" t="str">
        <f>VLOOKUP(A1658,'Store Data'!$E:$F,2,0)</f>
        <v>Hyundai</v>
      </c>
      <c r="J1658" t="str">
        <f>VLOOKUP(A1658,'Store Data'!$A:$B,2,0)</f>
        <v>Texas</v>
      </c>
    </row>
    <row r="1659" spans="1:10" x14ac:dyDescent="0.2">
      <c r="A1659" t="s">
        <v>35</v>
      </c>
      <c r="B1659" t="s">
        <v>143</v>
      </c>
      <c r="C1659">
        <v>20</v>
      </c>
      <c r="D1659">
        <v>18</v>
      </c>
      <c r="E1659">
        <v>0.9</v>
      </c>
      <c r="F1659">
        <v>0</v>
      </c>
      <c r="G1659" t="s">
        <v>128</v>
      </c>
      <c r="H1659" s="27">
        <v>2024</v>
      </c>
      <c r="I1659" t="str">
        <f>VLOOKUP(A1659,'Store Data'!$E:$F,2,0)</f>
        <v>Acura</v>
      </c>
      <c r="J1659" t="str">
        <f>VLOOKUP(A1659,'Store Data'!$A:$B,2,0)</f>
        <v>Southern CA</v>
      </c>
    </row>
    <row r="1660" spans="1:10" x14ac:dyDescent="0.2">
      <c r="A1660" t="s">
        <v>35</v>
      </c>
      <c r="B1660" t="s">
        <v>144</v>
      </c>
      <c r="C1660">
        <v>5</v>
      </c>
      <c r="D1660">
        <v>3</v>
      </c>
      <c r="E1660">
        <v>0.6</v>
      </c>
      <c r="F1660">
        <v>1</v>
      </c>
      <c r="G1660" t="s">
        <v>128</v>
      </c>
      <c r="H1660" s="27">
        <v>2024</v>
      </c>
      <c r="I1660" t="str">
        <f>VLOOKUP(A1660,'Store Data'!$E:$F,2,0)</f>
        <v>Acura</v>
      </c>
      <c r="J1660" t="str">
        <f>VLOOKUP(A1660,'Store Data'!$A:$B,2,0)</f>
        <v>Southern CA</v>
      </c>
    </row>
    <row r="1661" spans="1:10" x14ac:dyDescent="0.2">
      <c r="A1661" t="s">
        <v>35</v>
      </c>
      <c r="B1661" t="s">
        <v>145</v>
      </c>
      <c r="C1661">
        <v>3</v>
      </c>
      <c r="D1661">
        <v>3</v>
      </c>
      <c r="E1661">
        <v>1</v>
      </c>
      <c r="F1661">
        <v>0</v>
      </c>
      <c r="G1661" t="s">
        <v>128</v>
      </c>
      <c r="H1661" s="27">
        <v>2024</v>
      </c>
      <c r="I1661" t="str">
        <f>VLOOKUP(A1661,'Store Data'!$E:$F,2,0)</f>
        <v>Acura</v>
      </c>
      <c r="J1661" t="str">
        <f>VLOOKUP(A1661,'Store Data'!$A:$B,2,0)</f>
        <v>Southern CA</v>
      </c>
    </row>
    <row r="1662" spans="1:10" x14ac:dyDescent="0.2">
      <c r="A1662" t="s">
        <v>36</v>
      </c>
      <c r="B1662" t="s">
        <v>143</v>
      </c>
      <c r="C1662">
        <v>93</v>
      </c>
      <c r="D1662">
        <v>80</v>
      </c>
      <c r="E1662">
        <v>0.86019999999999996</v>
      </c>
      <c r="F1662">
        <v>16</v>
      </c>
      <c r="G1662" t="s">
        <v>128</v>
      </c>
      <c r="H1662" s="27">
        <v>2024</v>
      </c>
      <c r="I1662" t="str">
        <f>VLOOKUP(A1662,'Store Data'!$E:$F,2,0)</f>
        <v>Toyota</v>
      </c>
      <c r="J1662" t="str">
        <f>VLOOKUP(A1662,'Store Data'!$A:$B,2,0)</f>
        <v>Southern CA</v>
      </c>
    </row>
    <row r="1663" spans="1:10" x14ac:dyDescent="0.2">
      <c r="A1663" t="s">
        <v>36</v>
      </c>
      <c r="B1663" t="s">
        <v>144</v>
      </c>
      <c r="C1663">
        <v>53</v>
      </c>
      <c r="D1663">
        <v>40</v>
      </c>
      <c r="E1663">
        <v>0.75470000000000004</v>
      </c>
      <c r="F1663">
        <v>4</v>
      </c>
      <c r="G1663" t="s">
        <v>128</v>
      </c>
      <c r="H1663" s="27">
        <v>2024</v>
      </c>
      <c r="I1663" t="str">
        <f>VLOOKUP(A1663,'Store Data'!$E:$F,2,0)</f>
        <v>Toyota</v>
      </c>
      <c r="J1663" t="str">
        <f>VLOOKUP(A1663,'Store Data'!$A:$B,2,0)</f>
        <v>Southern CA</v>
      </c>
    </row>
    <row r="1664" spans="1:10" x14ac:dyDescent="0.2">
      <c r="A1664" t="s">
        <v>36</v>
      </c>
      <c r="B1664" t="s">
        <v>145</v>
      </c>
      <c r="C1664">
        <v>23</v>
      </c>
      <c r="D1664">
        <v>20</v>
      </c>
      <c r="E1664">
        <v>0.86950000000000005</v>
      </c>
      <c r="F1664">
        <v>3</v>
      </c>
      <c r="G1664" t="s">
        <v>128</v>
      </c>
      <c r="H1664" s="27">
        <v>2024</v>
      </c>
      <c r="I1664" t="str">
        <f>VLOOKUP(A1664,'Store Data'!$E:$F,2,0)</f>
        <v>Toyota</v>
      </c>
      <c r="J1664" t="str">
        <f>VLOOKUP(A1664,'Store Data'!$A:$B,2,0)</f>
        <v>Southern CA</v>
      </c>
    </row>
    <row r="1665" spans="1:10" x14ac:dyDescent="0.2">
      <c r="A1665" t="s">
        <v>113</v>
      </c>
      <c r="B1665" t="s">
        <v>143</v>
      </c>
      <c r="C1665">
        <v>11</v>
      </c>
      <c r="D1665">
        <v>11</v>
      </c>
      <c r="E1665">
        <v>1</v>
      </c>
      <c r="F1665">
        <v>4</v>
      </c>
      <c r="G1665" t="s">
        <v>128</v>
      </c>
      <c r="H1665" s="27">
        <v>2024</v>
      </c>
      <c r="I1665" t="str">
        <f>VLOOKUP(A1665,'Store Data'!$E:$F,2,0)</f>
        <v>Land Rover</v>
      </c>
      <c r="J1665" t="str">
        <f>VLOOKUP(A1665,'Store Data'!$A:$B,2,0)</f>
        <v>Arizona</v>
      </c>
    </row>
    <row r="1666" spans="1:10" x14ac:dyDescent="0.2">
      <c r="A1666" t="s">
        <v>113</v>
      </c>
      <c r="B1666" t="s">
        <v>144</v>
      </c>
      <c r="C1666">
        <v>13</v>
      </c>
      <c r="D1666">
        <v>8</v>
      </c>
      <c r="E1666">
        <v>0.61529999999999996</v>
      </c>
      <c r="F1666">
        <v>0</v>
      </c>
      <c r="G1666" t="s">
        <v>128</v>
      </c>
      <c r="H1666" s="27">
        <v>2024</v>
      </c>
      <c r="I1666" t="str">
        <f>VLOOKUP(A1666,'Store Data'!$E:$F,2,0)</f>
        <v>Land Rover</v>
      </c>
      <c r="J1666" t="str">
        <f>VLOOKUP(A1666,'Store Data'!$A:$B,2,0)</f>
        <v>Arizona</v>
      </c>
    </row>
    <row r="1667" spans="1:10" x14ac:dyDescent="0.2">
      <c r="A1667" t="s">
        <v>113</v>
      </c>
      <c r="B1667" t="s">
        <v>145</v>
      </c>
      <c r="C1667">
        <v>3</v>
      </c>
      <c r="D1667">
        <v>1</v>
      </c>
      <c r="E1667">
        <v>0.33329999999999999</v>
      </c>
      <c r="F1667">
        <v>0</v>
      </c>
      <c r="G1667" t="s">
        <v>128</v>
      </c>
      <c r="H1667" s="27">
        <v>2024</v>
      </c>
      <c r="I1667" t="str">
        <f>VLOOKUP(A1667,'Store Data'!$E:$F,2,0)</f>
        <v>Land Rover</v>
      </c>
      <c r="J1667" t="str">
        <f>VLOOKUP(A1667,'Store Data'!$A:$B,2,0)</f>
        <v>Arizona</v>
      </c>
    </row>
    <row r="1668" spans="1:10" x14ac:dyDescent="0.2">
      <c r="A1668" t="s">
        <v>37</v>
      </c>
      <c r="B1668" t="s">
        <v>143</v>
      </c>
      <c r="C1668">
        <v>25</v>
      </c>
      <c r="D1668">
        <v>22</v>
      </c>
      <c r="E1668">
        <v>0.88</v>
      </c>
      <c r="F1668">
        <v>3</v>
      </c>
      <c r="G1668" t="s">
        <v>128</v>
      </c>
      <c r="H1668" s="27">
        <v>2024</v>
      </c>
      <c r="I1668" t="str">
        <f>VLOOKUP(A1668,'Store Data'!$E:$F,2,0)</f>
        <v>Land Rover</v>
      </c>
      <c r="J1668" t="str">
        <f>VLOOKUP(A1668,'Store Data'!$A:$B,2,0)</f>
        <v>Arizona</v>
      </c>
    </row>
    <row r="1669" spans="1:10" x14ac:dyDescent="0.2">
      <c r="A1669" t="s">
        <v>37</v>
      </c>
      <c r="B1669" t="s">
        <v>144</v>
      </c>
      <c r="C1669">
        <v>17</v>
      </c>
      <c r="D1669">
        <v>14</v>
      </c>
      <c r="E1669">
        <v>0.82350000000000001</v>
      </c>
      <c r="F1669">
        <v>1</v>
      </c>
      <c r="G1669" t="s">
        <v>128</v>
      </c>
      <c r="H1669" s="27">
        <v>2024</v>
      </c>
      <c r="I1669" t="str">
        <f>VLOOKUP(A1669,'Store Data'!$E:$F,2,0)</f>
        <v>Land Rover</v>
      </c>
      <c r="J1669" t="str">
        <f>VLOOKUP(A1669,'Store Data'!$A:$B,2,0)</f>
        <v>Arizona</v>
      </c>
    </row>
    <row r="1670" spans="1:10" x14ac:dyDescent="0.2">
      <c r="A1670" t="s">
        <v>37</v>
      </c>
      <c r="B1670" t="s">
        <v>145</v>
      </c>
      <c r="C1670">
        <v>41</v>
      </c>
      <c r="D1670">
        <v>31</v>
      </c>
      <c r="E1670">
        <v>0.75600000000000001</v>
      </c>
      <c r="F1670">
        <v>4</v>
      </c>
      <c r="G1670" t="s">
        <v>128</v>
      </c>
      <c r="H1670" s="27">
        <v>2024</v>
      </c>
      <c r="I1670" t="str">
        <f>VLOOKUP(A1670,'Store Data'!$E:$F,2,0)</f>
        <v>Land Rover</v>
      </c>
      <c r="J1670" t="str">
        <f>VLOOKUP(A1670,'Store Data'!$A:$B,2,0)</f>
        <v>Arizona</v>
      </c>
    </row>
    <row r="1671" spans="1:10" x14ac:dyDescent="0.2">
      <c r="A1671" t="s">
        <v>39</v>
      </c>
      <c r="B1671" t="s">
        <v>143</v>
      </c>
      <c r="C1671">
        <v>44</v>
      </c>
      <c r="D1671">
        <v>36</v>
      </c>
      <c r="E1671">
        <v>0.81810000000000005</v>
      </c>
      <c r="F1671">
        <v>0</v>
      </c>
      <c r="G1671" t="s">
        <v>128</v>
      </c>
      <c r="H1671" s="27">
        <v>2024</v>
      </c>
      <c r="I1671" t="str">
        <f>VLOOKUP(A1671,'Store Data'!$E:$F,2,0)</f>
        <v>Lexus</v>
      </c>
      <c r="J1671" t="str">
        <f>VLOOKUP(A1671,'Store Data'!$A:$B,2,0)</f>
        <v>Southern CA</v>
      </c>
    </row>
    <row r="1672" spans="1:10" x14ac:dyDescent="0.2">
      <c r="A1672" t="s">
        <v>39</v>
      </c>
      <c r="B1672" t="s">
        <v>144</v>
      </c>
      <c r="C1672">
        <v>75</v>
      </c>
      <c r="D1672">
        <v>58</v>
      </c>
      <c r="E1672">
        <v>0.77329999999999999</v>
      </c>
      <c r="F1672">
        <v>11</v>
      </c>
      <c r="G1672" t="s">
        <v>128</v>
      </c>
      <c r="H1672" s="27">
        <v>2024</v>
      </c>
      <c r="I1672" t="str">
        <f>VLOOKUP(A1672,'Store Data'!$E:$F,2,0)</f>
        <v>Lexus</v>
      </c>
      <c r="J1672" t="str">
        <f>VLOOKUP(A1672,'Store Data'!$A:$B,2,0)</f>
        <v>Southern CA</v>
      </c>
    </row>
    <row r="1673" spans="1:10" x14ac:dyDescent="0.2">
      <c r="A1673" t="s">
        <v>39</v>
      </c>
      <c r="B1673" t="s">
        <v>145</v>
      </c>
      <c r="C1673">
        <v>22</v>
      </c>
      <c r="D1673">
        <v>18</v>
      </c>
      <c r="E1673">
        <v>0.81810000000000005</v>
      </c>
      <c r="F1673">
        <v>3</v>
      </c>
      <c r="G1673" t="s">
        <v>128</v>
      </c>
      <c r="H1673" s="27">
        <v>2024</v>
      </c>
      <c r="I1673" t="str">
        <f>VLOOKUP(A1673,'Store Data'!$E:$F,2,0)</f>
        <v>Lexus</v>
      </c>
      <c r="J1673" t="str">
        <f>VLOOKUP(A1673,'Store Data'!$A:$B,2,0)</f>
        <v>Southern CA</v>
      </c>
    </row>
    <row r="1674" spans="1:10" x14ac:dyDescent="0.2">
      <c r="A1674" t="s">
        <v>38</v>
      </c>
      <c r="B1674" t="s">
        <v>143</v>
      </c>
      <c r="C1674">
        <v>46</v>
      </c>
      <c r="D1674">
        <v>43</v>
      </c>
      <c r="E1674">
        <v>0.93469999999999998</v>
      </c>
      <c r="F1674">
        <v>0</v>
      </c>
      <c r="G1674" t="s">
        <v>128</v>
      </c>
      <c r="H1674" s="27">
        <v>2024</v>
      </c>
      <c r="I1674" t="str">
        <f>VLOOKUP(A1674,'Store Data'!$E:$F,2,0)</f>
        <v>Lexus</v>
      </c>
      <c r="J1674" t="str">
        <f>VLOOKUP(A1674,'Store Data'!$A:$B,2,0)</f>
        <v>Texas</v>
      </c>
    </row>
    <row r="1675" spans="1:10" x14ac:dyDescent="0.2">
      <c r="A1675" t="s">
        <v>38</v>
      </c>
      <c r="B1675" t="s">
        <v>144</v>
      </c>
      <c r="C1675">
        <v>86</v>
      </c>
      <c r="D1675">
        <v>60</v>
      </c>
      <c r="E1675">
        <v>0.6976</v>
      </c>
      <c r="F1675">
        <v>20</v>
      </c>
      <c r="G1675" t="s">
        <v>128</v>
      </c>
      <c r="H1675" s="27">
        <v>2024</v>
      </c>
      <c r="I1675" t="str">
        <f>VLOOKUP(A1675,'Store Data'!$E:$F,2,0)</f>
        <v>Lexus</v>
      </c>
      <c r="J1675" t="str">
        <f>VLOOKUP(A1675,'Store Data'!$A:$B,2,0)</f>
        <v>Texas</v>
      </c>
    </row>
    <row r="1676" spans="1:10" x14ac:dyDescent="0.2">
      <c r="A1676" t="s">
        <v>38</v>
      </c>
      <c r="B1676" t="s">
        <v>145</v>
      </c>
      <c r="C1676">
        <v>33</v>
      </c>
      <c r="D1676">
        <v>25</v>
      </c>
      <c r="E1676">
        <v>0.75749999999999995</v>
      </c>
      <c r="F1676">
        <v>8</v>
      </c>
      <c r="G1676" t="s">
        <v>128</v>
      </c>
      <c r="H1676" s="27">
        <v>2024</v>
      </c>
      <c r="I1676" t="str">
        <f>VLOOKUP(A1676,'Store Data'!$E:$F,2,0)</f>
        <v>Lexus</v>
      </c>
      <c r="J1676" t="str">
        <f>VLOOKUP(A1676,'Store Data'!$A:$B,2,0)</f>
        <v>Texas</v>
      </c>
    </row>
    <row r="1677" spans="1:10" x14ac:dyDescent="0.2">
      <c r="A1677" t="s">
        <v>114</v>
      </c>
      <c r="B1677" t="s">
        <v>143</v>
      </c>
      <c r="C1677">
        <v>19</v>
      </c>
      <c r="D1677">
        <v>17</v>
      </c>
      <c r="E1677">
        <v>0.89470000000000005</v>
      </c>
      <c r="F1677">
        <v>1</v>
      </c>
      <c r="G1677" t="s">
        <v>128</v>
      </c>
      <c r="H1677" s="27">
        <v>2024</v>
      </c>
      <c r="I1677" t="str">
        <f>VLOOKUP(A1677,'Store Data'!$E:$F,2,0)</f>
        <v>Lexus</v>
      </c>
      <c r="J1677" t="str">
        <f>VLOOKUP(A1677,'Store Data'!$A:$B,2,0)</f>
        <v>Arizona</v>
      </c>
    </row>
    <row r="1678" spans="1:10" x14ac:dyDescent="0.2">
      <c r="A1678" t="s">
        <v>114</v>
      </c>
      <c r="B1678" t="s">
        <v>144</v>
      </c>
      <c r="C1678">
        <v>22</v>
      </c>
      <c r="D1678">
        <v>15</v>
      </c>
      <c r="E1678">
        <v>0.68179999999999996</v>
      </c>
      <c r="F1678">
        <v>1</v>
      </c>
      <c r="G1678" t="s">
        <v>128</v>
      </c>
      <c r="H1678" s="27">
        <v>2024</v>
      </c>
      <c r="I1678" t="str">
        <f>VLOOKUP(A1678,'Store Data'!$E:$F,2,0)</f>
        <v>Lexus</v>
      </c>
      <c r="J1678" t="str">
        <f>VLOOKUP(A1678,'Store Data'!$A:$B,2,0)</f>
        <v>Arizona</v>
      </c>
    </row>
    <row r="1679" spans="1:10" x14ac:dyDescent="0.2">
      <c r="A1679" t="s">
        <v>114</v>
      </c>
      <c r="B1679" t="s">
        <v>145</v>
      </c>
      <c r="C1679">
        <v>7</v>
      </c>
      <c r="D1679">
        <v>6</v>
      </c>
      <c r="E1679">
        <v>0.85709999999999997</v>
      </c>
      <c r="F1679">
        <v>0</v>
      </c>
      <c r="G1679" t="s">
        <v>128</v>
      </c>
      <c r="H1679" s="27">
        <v>2024</v>
      </c>
      <c r="I1679" t="str">
        <f>VLOOKUP(A1679,'Store Data'!$E:$F,2,0)</f>
        <v>Lexus</v>
      </c>
      <c r="J1679" t="str">
        <f>VLOOKUP(A1679,'Store Data'!$A:$B,2,0)</f>
        <v>Arizona</v>
      </c>
    </row>
    <row r="1680" spans="1:10" x14ac:dyDescent="0.2">
      <c r="A1680" t="s">
        <v>40</v>
      </c>
      <c r="B1680" t="s">
        <v>143</v>
      </c>
      <c r="C1680">
        <v>8</v>
      </c>
      <c r="D1680">
        <v>7</v>
      </c>
      <c r="E1680">
        <v>0.875</v>
      </c>
      <c r="F1680">
        <v>0</v>
      </c>
      <c r="G1680" t="s">
        <v>128</v>
      </c>
      <c r="H1680" s="27">
        <v>2024</v>
      </c>
      <c r="I1680" t="str">
        <f>VLOOKUP(A1680,'Store Data'!$E:$F,2,0)</f>
        <v>Lincoln</v>
      </c>
      <c r="J1680" t="str">
        <f>VLOOKUP(A1680,'Store Data'!$A:$B,2,0)</f>
        <v>Orange County</v>
      </c>
    </row>
    <row r="1681" spans="1:10" x14ac:dyDescent="0.2">
      <c r="A1681" t="s">
        <v>40</v>
      </c>
      <c r="B1681" t="s">
        <v>144</v>
      </c>
      <c r="C1681">
        <v>6</v>
      </c>
      <c r="D1681">
        <v>4</v>
      </c>
      <c r="E1681">
        <v>0.66659999999999997</v>
      </c>
      <c r="F1681">
        <v>0</v>
      </c>
      <c r="G1681" t="s">
        <v>128</v>
      </c>
      <c r="H1681" s="27">
        <v>2024</v>
      </c>
      <c r="I1681" t="str">
        <f>VLOOKUP(A1681,'Store Data'!$E:$F,2,0)</f>
        <v>Lincoln</v>
      </c>
      <c r="J1681" t="str">
        <f>VLOOKUP(A1681,'Store Data'!$A:$B,2,0)</f>
        <v>Orange County</v>
      </c>
    </row>
    <row r="1682" spans="1:10" x14ac:dyDescent="0.2">
      <c r="A1682" t="s">
        <v>44</v>
      </c>
      <c r="B1682" t="s">
        <v>143</v>
      </c>
      <c r="C1682">
        <v>13</v>
      </c>
      <c r="D1682">
        <v>12</v>
      </c>
      <c r="E1682">
        <v>0.92300000000000004</v>
      </c>
      <c r="F1682">
        <v>0</v>
      </c>
      <c r="G1682" t="s">
        <v>128</v>
      </c>
      <c r="H1682" s="27">
        <v>2024</v>
      </c>
      <c r="I1682" t="str">
        <f>VLOOKUP(A1682,'Store Data'!$E:$F,2,0)</f>
        <v>MINI</v>
      </c>
      <c r="J1682" t="str">
        <f>VLOOKUP(A1682,'Store Data'!$A:$B,2,0)</f>
        <v>Arizona</v>
      </c>
    </row>
    <row r="1683" spans="1:10" x14ac:dyDescent="0.2">
      <c r="A1683" t="s">
        <v>44</v>
      </c>
      <c r="B1683" t="s">
        <v>144</v>
      </c>
      <c r="C1683">
        <v>7</v>
      </c>
      <c r="D1683">
        <v>5</v>
      </c>
      <c r="E1683">
        <v>0.71419999999999995</v>
      </c>
      <c r="F1683">
        <v>1</v>
      </c>
      <c r="G1683" t="s">
        <v>128</v>
      </c>
      <c r="H1683" s="27">
        <v>2024</v>
      </c>
      <c r="I1683" t="str">
        <f>VLOOKUP(A1683,'Store Data'!$E:$F,2,0)</f>
        <v>MINI</v>
      </c>
      <c r="J1683" t="str">
        <f>VLOOKUP(A1683,'Store Data'!$A:$B,2,0)</f>
        <v>Arizona</v>
      </c>
    </row>
    <row r="1684" spans="1:10" x14ac:dyDescent="0.2">
      <c r="A1684" t="s">
        <v>44</v>
      </c>
      <c r="B1684" t="s">
        <v>145</v>
      </c>
      <c r="C1684">
        <v>7</v>
      </c>
      <c r="D1684">
        <v>5</v>
      </c>
      <c r="E1684">
        <v>0.71419999999999995</v>
      </c>
      <c r="F1684">
        <v>3</v>
      </c>
      <c r="G1684" t="s">
        <v>128</v>
      </c>
      <c r="H1684" s="27">
        <v>2024</v>
      </c>
      <c r="I1684" t="str">
        <f>VLOOKUP(A1684,'Store Data'!$E:$F,2,0)</f>
        <v>MINI</v>
      </c>
      <c r="J1684" t="str">
        <f>VLOOKUP(A1684,'Store Data'!$A:$B,2,0)</f>
        <v>Arizona</v>
      </c>
    </row>
    <row r="1685" spans="1:10" x14ac:dyDescent="0.2">
      <c r="A1685" t="s">
        <v>45</v>
      </c>
      <c r="B1685" t="s">
        <v>143</v>
      </c>
      <c r="C1685">
        <v>7</v>
      </c>
      <c r="D1685">
        <v>6</v>
      </c>
      <c r="E1685">
        <v>0.85709999999999997</v>
      </c>
      <c r="F1685">
        <v>3</v>
      </c>
      <c r="G1685" t="s">
        <v>128</v>
      </c>
      <c r="H1685" s="27">
        <v>2024</v>
      </c>
      <c r="I1685" t="str">
        <f>VLOOKUP(A1685,'Store Data'!$E:$F,2,0)</f>
        <v>MINI</v>
      </c>
      <c r="J1685" t="str">
        <f>VLOOKUP(A1685,'Store Data'!$A:$B,2,0)</f>
        <v>Southern CA</v>
      </c>
    </row>
    <row r="1686" spans="1:10" x14ac:dyDescent="0.2">
      <c r="A1686" t="s">
        <v>45</v>
      </c>
      <c r="B1686" t="s">
        <v>144</v>
      </c>
      <c r="C1686">
        <v>4</v>
      </c>
      <c r="D1686">
        <v>2</v>
      </c>
      <c r="E1686">
        <v>0.5</v>
      </c>
      <c r="F1686">
        <v>0</v>
      </c>
      <c r="G1686" t="s">
        <v>128</v>
      </c>
      <c r="H1686" s="27">
        <v>2024</v>
      </c>
      <c r="I1686" t="str">
        <f>VLOOKUP(A1686,'Store Data'!$E:$F,2,0)</f>
        <v>MINI</v>
      </c>
      <c r="J1686" t="str">
        <f>VLOOKUP(A1686,'Store Data'!$A:$B,2,0)</f>
        <v>Southern CA</v>
      </c>
    </row>
    <row r="1687" spans="1:10" x14ac:dyDescent="0.2">
      <c r="A1687" t="s">
        <v>45</v>
      </c>
      <c r="B1687" t="s">
        <v>145</v>
      </c>
      <c r="C1687">
        <v>5</v>
      </c>
      <c r="D1687">
        <v>4</v>
      </c>
      <c r="E1687">
        <v>0.8</v>
      </c>
      <c r="F1687">
        <v>2</v>
      </c>
      <c r="G1687" t="s">
        <v>128</v>
      </c>
      <c r="H1687" s="27">
        <v>2024</v>
      </c>
      <c r="I1687" t="str">
        <f>VLOOKUP(A1687,'Store Data'!$E:$F,2,0)</f>
        <v>MINI</v>
      </c>
      <c r="J1687" t="str">
        <f>VLOOKUP(A1687,'Store Data'!$A:$B,2,0)</f>
        <v>Southern CA</v>
      </c>
    </row>
    <row r="1688" spans="1:10" x14ac:dyDescent="0.2">
      <c r="A1688" t="s">
        <v>48</v>
      </c>
      <c r="B1688" t="s">
        <v>143</v>
      </c>
      <c r="C1688">
        <v>10</v>
      </c>
      <c r="D1688">
        <v>9</v>
      </c>
      <c r="E1688">
        <v>0.9</v>
      </c>
      <c r="F1688">
        <v>0</v>
      </c>
      <c r="G1688" t="s">
        <v>128</v>
      </c>
      <c r="H1688" s="27">
        <v>2024</v>
      </c>
      <c r="I1688" t="str">
        <f>VLOOKUP(A1688,'Store Data'!$E:$F,2,0)</f>
        <v>MINI</v>
      </c>
      <c r="J1688" t="str">
        <f>VLOOKUP(A1688,'Store Data'!$A:$B,2,0)</f>
        <v>Northern CA</v>
      </c>
    </row>
    <row r="1689" spans="1:10" x14ac:dyDescent="0.2">
      <c r="A1689" t="s">
        <v>48</v>
      </c>
      <c r="B1689" t="s">
        <v>144</v>
      </c>
      <c r="C1689">
        <v>11</v>
      </c>
      <c r="D1689">
        <v>7</v>
      </c>
      <c r="E1689">
        <v>0.63629999999999998</v>
      </c>
      <c r="F1689">
        <v>0</v>
      </c>
      <c r="G1689" t="s">
        <v>128</v>
      </c>
      <c r="H1689" s="27">
        <v>2024</v>
      </c>
      <c r="I1689" t="str">
        <f>VLOOKUP(A1689,'Store Data'!$E:$F,2,0)</f>
        <v>MINI</v>
      </c>
      <c r="J1689" t="str">
        <f>VLOOKUP(A1689,'Store Data'!$A:$B,2,0)</f>
        <v>Northern CA</v>
      </c>
    </row>
    <row r="1690" spans="1:10" x14ac:dyDescent="0.2">
      <c r="A1690" t="s">
        <v>48</v>
      </c>
      <c r="B1690" t="s">
        <v>145</v>
      </c>
      <c r="C1690">
        <v>4</v>
      </c>
      <c r="D1690">
        <v>2</v>
      </c>
      <c r="E1690">
        <v>0.5</v>
      </c>
      <c r="F1690">
        <v>0</v>
      </c>
      <c r="G1690" t="s">
        <v>128</v>
      </c>
      <c r="H1690" s="27">
        <v>2024</v>
      </c>
      <c r="I1690" t="str">
        <f>VLOOKUP(A1690,'Store Data'!$E:$F,2,0)</f>
        <v>MINI</v>
      </c>
      <c r="J1690" t="str">
        <f>VLOOKUP(A1690,'Store Data'!$A:$B,2,0)</f>
        <v>Northern CA</v>
      </c>
    </row>
    <row r="1691" spans="1:10" x14ac:dyDescent="0.2">
      <c r="A1691" t="s">
        <v>53</v>
      </c>
      <c r="B1691" t="s">
        <v>143</v>
      </c>
      <c r="C1691">
        <v>6</v>
      </c>
      <c r="D1691">
        <v>6</v>
      </c>
      <c r="E1691">
        <v>1</v>
      </c>
      <c r="F1691">
        <v>2</v>
      </c>
      <c r="G1691" t="s">
        <v>128</v>
      </c>
      <c r="H1691" s="27">
        <v>2024</v>
      </c>
      <c r="I1691" t="str">
        <f>VLOOKUP(A1691,'Store Data'!$E:$F,2,0)</f>
        <v>MINI</v>
      </c>
      <c r="J1691" t="str">
        <f>VLOOKUP(A1691,'Store Data'!$A:$B,2,0)</f>
        <v>Orange County</v>
      </c>
    </row>
    <row r="1692" spans="1:10" x14ac:dyDescent="0.2">
      <c r="A1692" t="s">
        <v>53</v>
      </c>
      <c r="B1692" t="s">
        <v>144</v>
      </c>
      <c r="C1692">
        <v>10</v>
      </c>
      <c r="D1692">
        <v>8</v>
      </c>
      <c r="E1692">
        <v>0.8</v>
      </c>
      <c r="F1692">
        <v>0</v>
      </c>
      <c r="G1692" t="s">
        <v>128</v>
      </c>
      <c r="H1692" s="27">
        <v>2024</v>
      </c>
      <c r="I1692" t="str">
        <f>VLOOKUP(A1692,'Store Data'!$E:$F,2,0)</f>
        <v>MINI</v>
      </c>
      <c r="J1692" t="str">
        <f>VLOOKUP(A1692,'Store Data'!$A:$B,2,0)</f>
        <v>Orange County</v>
      </c>
    </row>
    <row r="1693" spans="1:10" x14ac:dyDescent="0.2">
      <c r="A1693" t="s">
        <v>53</v>
      </c>
      <c r="B1693" t="s">
        <v>145</v>
      </c>
      <c r="C1693">
        <v>1</v>
      </c>
      <c r="D1693">
        <v>1</v>
      </c>
      <c r="E1693">
        <v>1</v>
      </c>
      <c r="F1693">
        <v>0</v>
      </c>
      <c r="G1693" t="s">
        <v>128</v>
      </c>
      <c r="H1693" s="27">
        <v>2024</v>
      </c>
      <c r="I1693" t="str">
        <f>VLOOKUP(A1693,'Store Data'!$E:$F,2,0)</f>
        <v>MINI</v>
      </c>
      <c r="J1693" t="str">
        <f>VLOOKUP(A1693,'Store Data'!$A:$B,2,0)</f>
        <v>Orange County</v>
      </c>
    </row>
    <row r="1694" spans="1:10" x14ac:dyDescent="0.2">
      <c r="A1694" t="s">
        <v>58</v>
      </c>
      <c r="B1694" t="s">
        <v>143</v>
      </c>
      <c r="C1694">
        <v>24</v>
      </c>
      <c r="D1694">
        <v>21</v>
      </c>
      <c r="E1694">
        <v>0.875</v>
      </c>
      <c r="F1694">
        <v>0</v>
      </c>
      <c r="G1694" t="s">
        <v>128</v>
      </c>
      <c r="H1694" s="27">
        <v>2024</v>
      </c>
      <c r="I1694" t="str">
        <f>VLOOKUP(A1694,'Store Data'!$E:$F,2,0)</f>
        <v>MINI</v>
      </c>
      <c r="J1694" t="str">
        <f>VLOOKUP(A1694,'Store Data'!$A:$B,2,0)</f>
        <v>Southern CA</v>
      </c>
    </row>
    <row r="1695" spans="1:10" x14ac:dyDescent="0.2">
      <c r="A1695" t="s">
        <v>58</v>
      </c>
      <c r="B1695" t="s">
        <v>144</v>
      </c>
      <c r="C1695">
        <v>1</v>
      </c>
      <c r="D1695">
        <v>0</v>
      </c>
      <c r="E1695">
        <v>0</v>
      </c>
      <c r="F1695">
        <v>0</v>
      </c>
      <c r="G1695" t="s">
        <v>128</v>
      </c>
      <c r="H1695" s="27">
        <v>2024</v>
      </c>
      <c r="I1695" t="str">
        <f>VLOOKUP(A1695,'Store Data'!$E:$F,2,0)</f>
        <v>MINI</v>
      </c>
      <c r="J1695" t="str">
        <f>VLOOKUP(A1695,'Store Data'!$A:$B,2,0)</f>
        <v>Southern CA</v>
      </c>
    </row>
    <row r="1696" spans="1:10" x14ac:dyDescent="0.2">
      <c r="A1696" t="s">
        <v>58</v>
      </c>
      <c r="B1696" t="s">
        <v>145</v>
      </c>
      <c r="C1696">
        <v>4</v>
      </c>
      <c r="D1696">
        <v>4</v>
      </c>
      <c r="E1696">
        <v>1</v>
      </c>
      <c r="F1696">
        <v>0</v>
      </c>
      <c r="G1696" t="s">
        <v>128</v>
      </c>
      <c r="H1696" s="27">
        <v>2024</v>
      </c>
      <c r="I1696" t="str">
        <f>VLOOKUP(A1696,'Store Data'!$E:$F,2,0)</f>
        <v>MINI</v>
      </c>
      <c r="J1696" t="str">
        <f>VLOOKUP(A1696,'Store Data'!$A:$B,2,0)</f>
        <v>Southern CA</v>
      </c>
    </row>
    <row r="1697" spans="1:10" x14ac:dyDescent="0.2">
      <c r="A1697" t="s">
        <v>116</v>
      </c>
      <c r="B1697" t="s">
        <v>143</v>
      </c>
      <c r="C1697">
        <v>11</v>
      </c>
      <c r="D1697">
        <v>10</v>
      </c>
      <c r="E1697">
        <v>0.90900000000000003</v>
      </c>
      <c r="F1697">
        <v>0</v>
      </c>
      <c r="G1697" t="s">
        <v>128</v>
      </c>
      <c r="H1697" s="27">
        <v>2024</v>
      </c>
      <c r="I1697" t="str">
        <f>VLOOKUP(A1697,'Store Data'!$E:$F,2,0)</f>
        <v>MINI</v>
      </c>
      <c r="J1697" t="str">
        <f>VLOOKUP(A1697,'Store Data'!$A:$B,2,0)</f>
        <v>Arizona</v>
      </c>
    </row>
    <row r="1698" spans="1:10" x14ac:dyDescent="0.2">
      <c r="A1698" t="s">
        <v>116</v>
      </c>
      <c r="B1698" t="s">
        <v>144</v>
      </c>
      <c r="C1698">
        <v>3</v>
      </c>
      <c r="D1698">
        <v>2</v>
      </c>
      <c r="E1698">
        <v>0.66659999999999997</v>
      </c>
      <c r="F1698">
        <v>0</v>
      </c>
      <c r="G1698" t="s">
        <v>128</v>
      </c>
      <c r="H1698" s="27">
        <v>2024</v>
      </c>
      <c r="I1698" t="str">
        <f>VLOOKUP(A1698,'Store Data'!$E:$F,2,0)</f>
        <v>MINI</v>
      </c>
      <c r="J1698" t="str">
        <f>VLOOKUP(A1698,'Store Data'!$A:$B,2,0)</f>
        <v>Arizona</v>
      </c>
    </row>
    <row r="1699" spans="1:10" x14ac:dyDescent="0.2">
      <c r="A1699" t="s">
        <v>116</v>
      </c>
      <c r="B1699" t="s">
        <v>145</v>
      </c>
      <c r="C1699">
        <v>2</v>
      </c>
      <c r="D1699">
        <v>2</v>
      </c>
      <c r="E1699">
        <v>1</v>
      </c>
      <c r="F1699">
        <v>0</v>
      </c>
      <c r="G1699" t="s">
        <v>128</v>
      </c>
      <c r="H1699" s="27">
        <v>2024</v>
      </c>
      <c r="I1699" t="str">
        <f>VLOOKUP(A1699,'Store Data'!$E:$F,2,0)</f>
        <v>MINI</v>
      </c>
      <c r="J1699" t="str">
        <f>VLOOKUP(A1699,'Store Data'!$A:$B,2,0)</f>
        <v>Arizona</v>
      </c>
    </row>
    <row r="1700" spans="1:10" x14ac:dyDescent="0.2">
      <c r="A1700" t="s">
        <v>41</v>
      </c>
      <c r="B1700" t="s">
        <v>143</v>
      </c>
      <c r="C1700">
        <v>20</v>
      </c>
      <c r="D1700">
        <v>17</v>
      </c>
      <c r="E1700">
        <v>0.85</v>
      </c>
      <c r="F1700">
        <v>0</v>
      </c>
      <c r="G1700" t="s">
        <v>128</v>
      </c>
      <c r="H1700" s="27">
        <v>2024</v>
      </c>
      <c r="I1700" t="str">
        <f>VLOOKUP(A1700,'Store Data'!$E:$F,2,0)</f>
        <v>Mazda</v>
      </c>
      <c r="J1700" t="str">
        <f>VLOOKUP(A1700,'Store Data'!$A:$B,2,0)</f>
        <v>Southern CA</v>
      </c>
    </row>
    <row r="1701" spans="1:10" x14ac:dyDescent="0.2">
      <c r="A1701" t="s">
        <v>41</v>
      </c>
      <c r="B1701" t="s">
        <v>144</v>
      </c>
      <c r="C1701">
        <v>21</v>
      </c>
      <c r="D1701">
        <v>13</v>
      </c>
      <c r="E1701">
        <v>0.61899999999999999</v>
      </c>
      <c r="F1701">
        <v>1</v>
      </c>
      <c r="G1701" t="s">
        <v>128</v>
      </c>
      <c r="H1701" s="27">
        <v>2024</v>
      </c>
      <c r="I1701" t="str">
        <f>VLOOKUP(A1701,'Store Data'!$E:$F,2,0)</f>
        <v>Mazda</v>
      </c>
      <c r="J1701" t="str">
        <f>VLOOKUP(A1701,'Store Data'!$A:$B,2,0)</f>
        <v>Southern CA</v>
      </c>
    </row>
    <row r="1702" spans="1:10" x14ac:dyDescent="0.2">
      <c r="A1702" t="s">
        <v>41</v>
      </c>
      <c r="B1702" t="s">
        <v>145</v>
      </c>
      <c r="C1702">
        <v>2</v>
      </c>
      <c r="D1702">
        <v>2</v>
      </c>
      <c r="E1702">
        <v>1</v>
      </c>
      <c r="F1702">
        <v>1</v>
      </c>
      <c r="G1702" t="s">
        <v>128</v>
      </c>
      <c r="H1702" s="27">
        <v>2024</v>
      </c>
      <c r="I1702" t="str">
        <f>VLOOKUP(A1702,'Store Data'!$E:$F,2,0)</f>
        <v>Mazda</v>
      </c>
      <c r="J1702" t="str">
        <f>VLOOKUP(A1702,'Store Data'!$A:$B,2,0)</f>
        <v>Southern CA</v>
      </c>
    </row>
    <row r="1703" spans="1:10" x14ac:dyDescent="0.2">
      <c r="A1703" t="s">
        <v>117</v>
      </c>
      <c r="B1703" t="s">
        <v>143</v>
      </c>
      <c r="C1703">
        <v>24</v>
      </c>
      <c r="D1703">
        <v>23</v>
      </c>
      <c r="E1703">
        <v>0.95830000000000004</v>
      </c>
      <c r="F1703">
        <v>2</v>
      </c>
      <c r="G1703" t="s">
        <v>128</v>
      </c>
      <c r="H1703" s="27">
        <v>2024</v>
      </c>
      <c r="I1703" t="str">
        <f>VLOOKUP(A1703,'Store Data'!$E:$F,2,0)</f>
        <v>Mercedes-Benz</v>
      </c>
      <c r="J1703" t="str">
        <f>VLOOKUP(A1703,'Store Data'!$A:$B,2,0)</f>
        <v>Arizona</v>
      </c>
    </row>
    <row r="1704" spans="1:10" x14ac:dyDescent="0.2">
      <c r="A1704" t="s">
        <v>117</v>
      </c>
      <c r="B1704" t="s">
        <v>144</v>
      </c>
      <c r="C1704">
        <v>13</v>
      </c>
      <c r="D1704">
        <v>9</v>
      </c>
      <c r="E1704">
        <v>0.69230000000000003</v>
      </c>
      <c r="F1704">
        <v>0</v>
      </c>
      <c r="G1704" t="s">
        <v>128</v>
      </c>
      <c r="H1704" s="27">
        <v>2024</v>
      </c>
      <c r="I1704" t="str">
        <f>VLOOKUP(A1704,'Store Data'!$E:$F,2,0)</f>
        <v>Mercedes-Benz</v>
      </c>
      <c r="J1704" t="str">
        <f>VLOOKUP(A1704,'Store Data'!$A:$B,2,0)</f>
        <v>Arizona</v>
      </c>
    </row>
    <row r="1705" spans="1:10" x14ac:dyDescent="0.2">
      <c r="A1705" t="s">
        <v>117</v>
      </c>
      <c r="B1705" t="s">
        <v>145</v>
      </c>
      <c r="C1705">
        <v>17</v>
      </c>
      <c r="D1705">
        <v>9</v>
      </c>
      <c r="E1705">
        <v>0.52939999999999998</v>
      </c>
      <c r="F1705">
        <v>0</v>
      </c>
      <c r="G1705" t="s">
        <v>128</v>
      </c>
      <c r="H1705" s="27">
        <v>2024</v>
      </c>
      <c r="I1705" t="str">
        <f>VLOOKUP(A1705,'Store Data'!$E:$F,2,0)</f>
        <v>Mercedes-Benz</v>
      </c>
      <c r="J1705" t="str">
        <f>VLOOKUP(A1705,'Store Data'!$A:$B,2,0)</f>
        <v>Arizona</v>
      </c>
    </row>
    <row r="1706" spans="1:10" x14ac:dyDescent="0.2">
      <c r="A1706" t="s">
        <v>42</v>
      </c>
      <c r="B1706" t="s">
        <v>143</v>
      </c>
      <c r="C1706">
        <v>48</v>
      </c>
      <c r="D1706">
        <v>41</v>
      </c>
      <c r="E1706">
        <v>0.85409999999999997</v>
      </c>
      <c r="F1706">
        <v>0</v>
      </c>
      <c r="G1706" t="s">
        <v>128</v>
      </c>
      <c r="H1706" s="27">
        <v>2024</v>
      </c>
      <c r="I1706" t="str">
        <f>VLOOKUP(A1706,'Store Data'!$E:$F,2,0)</f>
        <v>Mercedes-Benz</v>
      </c>
      <c r="J1706" t="str">
        <f>VLOOKUP(A1706,'Store Data'!$A:$B,2,0)</f>
        <v>Arizona</v>
      </c>
    </row>
    <row r="1707" spans="1:10" x14ac:dyDescent="0.2">
      <c r="A1707" t="s">
        <v>42</v>
      </c>
      <c r="B1707" t="s">
        <v>144</v>
      </c>
      <c r="C1707">
        <v>12</v>
      </c>
      <c r="D1707">
        <v>11</v>
      </c>
      <c r="E1707">
        <v>0.91659999999999997</v>
      </c>
      <c r="F1707">
        <v>0</v>
      </c>
      <c r="G1707" t="s">
        <v>128</v>
      </c>
      <c r="H1707" s="27">
        <v>2024</v>
      </c>
      <c r="I1707" t="str">
        <f>VLOOKUP(A1707,'Store Data'!$E:$F,2,0)</f>
        <v>Mercedes-Benz</v>
      </c>
      <c r="J1707" t="str">
        <f>VLOOKUP(A1707,'Store Data'!$A:$B,2,0)</f>
        <v>Arizona</v>
      </c>
    </row>
    <row r="1708" spans="1:10" x14ac:dyDescent="0.2">
      <c r="A1708" t="s">
        <v>42</v>
      </c>
      <c r="B1708" t="s">
        <v>145</v>
      </c>
      <c r="C1708">
        <v>13</v>
      </c>
      <c r="D1708">
        <v>7</v>
      </c>
      <c r="E1708">
        <v>0.53839999999999999</v>
      </c>
      <c r="F1708">
        <v>0</v>
      </c>
      <c r="G1708" t="s">
        <v>128</v>
      </c>
      <c r="H1708" s="27">
        <v>2024</v>
      </c>
      <c r="I1708" t="str">
        <f>VLOOKUP(A1708,'Store Data'!$E:$F,2,0)</f>
        <v>Mercedes-Benz</v>
      </c>
      <c r="J1708" t="str">
        <f>VLOOKUP(A1708,'Store Data'!$A:$B,2,0)</f>
        <v>Arizona</v>
      </c>
    </row>
    <row r="1709" spans="1:10" x14ac:dyDescent="0.2">
      <c r="A1709" t="s">
        <v>43</v>
      </c>
      <c r="B1709" t="s">
        <v>143</v>
      </c>
      <c r="C1709">
        <v>35</v>
      </c>
      <c r="D1709">
        <v>26</v>
      </c>
      <c r="E1709">
        <v>0.74280000000000002</v>
      </c>
      <c r="F1709">
        <v>0</v>
      </c>
      <c r="G1709" t="s">
        <v>128</v>
      </c>
      <c r="H1709" s="27">
        <v>2024</v>
      </c>
      <c r="I1709" t="str">
        <f>VLOOKUP(A1709,'Store Data'!$E:$F,2,0)</f>
        <v>Mercedes-Benz</v>
      </c>
      <c r="J1709" t="str">
        <f>VLOOKUP(A1709,'Store Data'!$A:$B,2,0)</f>
        <v>Southern CA</v>
      </c>
    </row>
    <row r="1710" spans="1:10" x14ac:dyDescent="0.2">
      <c r="A1710" t="s">
        <v>43</v>
      </c>
      <c r="B1710" t="s">
        <v>144</v>
      </c>
      <c r="C1710">
        <v>16</v>
      </c>
      <c r="D1710">
        <v>12</v>
      </c>
      <c r="E1710">
        <v>0.75</v>
      </c>
      <c r="F1710">
        <v>3</v>
      </c>
      <c r="G1710" t="s">
        <v>128</v>
      </c>
      <c r="H1710" s="27">
        <v>2024</v>
      </c>
      <c r="I1710" t="str">
        <f>VLOOKUP(A1710,'Store Data'!$E:$F,2,0)</f>
        <v>Mercedes-Benz</v>
      </c>
      <c r="J1710" t="str">
        <f>VLOOKUP(A1710,'Store Data'!$A:$B,2,0)</f>
        <v>Southern CA</v>
      </c>
    </row>
    <row r="1711" spans="1:10" x14ac:dyDescent="0.2">
      <c r="A1711" t="s">
        <v>43</v>
      </c>
      <c r="B1711" t="s">
        <v>145</v>
      </c>
      <c r="C1711">
        <v>14</v>
      </c>
      <c r="D1711">
        <v>10</v>
      </c>
      <c r="E1711">
        <v>0.71419999999999995</v>
      </c>
      <c r="F1711">
        <v>2</v>
      </c>
      <c r="G1711" t="s">
        <v>128</v>
      </c>
      <c r="H1711" s="27">
        <v>2024</v>
      </c>
      <c r="I1711" t="str">
        <f>VLOOKUP(A1711,'Store Data'!$E:$F,2,0)</f>
        <v>Mercedes-Benz</v>
      </c>
      <c r="J1711" t="str">
        <f>VLOOKUP(A1711,'Store Data'!$A:$B,2,0)</f>
        <v>Southern CA</v>
      </c>
    </row>
    <row r="1712" spans="1:10" x14ac:dyDescent="0.2">
      <c r="A1712" t="s">
        <v>60</v>
      </c>
      <c r="B1712" t="s">
        <v>143</v>
      </c>
      <c r="C1712">
        <v>48</v>
      </c>
      <c r="D1712">
        <v>43</v>
      </c>
      <c r="E1712">
        <v>0.89580000000000004</v>
      </c>
      <c r="F1712">
        <v>4</v>
      </c>
      <c r="G1712" t="s">
        <v>128</v>
      </c>
      <c r="H1712" s="27">
        <v>2024</v>
      </c>
      <c r="I1712" t="str">
        <f>VLOOKUP(A1712,'Store Data'!$E:$F,2,0)</f>
        <v>BMW</v>
      </c>
      <c r="J1712" t="str">
        <f>VLOOKUP(A1712,'Store Data'!$A:$B,2,0)</f>
        <v>Northern CA</v>
      </c>
    </row>
    <row r="1713" spans="1:10" x14ac:dyDescent="0.2">
      <c r="A1713" t="s">
        <v>60</v>
      </c>
      <c r="B1713" t="s">
        <v>144</v>
      </c>
      <c r="C1713">
        <v>38</v>
      </c>
      <c r="D1713">
        <v>34</v>
      </c>
      <c r="E1713">
        <v>0.89470000000000005</v>
      </c>
      <c r="F1713">
        <v>2</v>
      </c>
      <c r="G1713" t="s">
        <v>128</v>
      </c>
      <c r="H1713" s="27">
        <v>2024</v>
      </c>
      <c r="I1713" t="str">
        <f>VLOOKUP(A1713,'Store Data'!$E:$F,2,0)</f>
        <v>BMW</v>
      </c>
      <c r="J1713" t="str">
        <f>VLOOKUP(A1713,'Store Data'!$A:$B,2,0)</f>
        <v>Northern CA</v>
      </c>
    </row>
    <row r="1714" spans="1:10" x14ac:dyDescent="0.2">
      <c r="A1714" t="s">
        <v>60</v>
      </c>
      <c r="B1714" t="s">
        <v>145</v>
      </c>
      <c r="C1714">
        <v>25</v>
      </c>
      <c r="D1714">
        <v>19</v>
      </c>
      <c r="E1714">
        <v>0.76</v>
      </c>
      <c r="F1714">
        <v>5</v>
      </c>
      <c r="G1714" t="s">
        <v>128</v>
      </c>
      <c r="H1714" s="27">
        <v>2024</v>
      </c>
      <c r="I1714" t="str">
        <f>VLOOKUP(A1714,'Store Data'!$E:$F,2,0)</f>
        <v>BMW</v>
      </c>
      <c r="J1714" t="str">
        <f>VLOOKUP(A1714,'Store Data'!$A:$B,2,0)</f>
        <v>Northern CA</v>
      </c>
    </row>
    <row r="1715" spans="1:10" x14ac:dyDescent="0.2">
      <c r="A1715" t="s">
        <v>62</v>
      </c>
      <c r="B1715" t="s">
        <v>143</v>
      </c>
      <c r="C1715">
        <v>43</v>
      </c>
      <c r="D1715">
        <v>40</v>
      </c>
      <c r="E1715">
        <v>0.93020000000000003</v>
      </c>
      <c r="F1715">
        <v>3</v>
      </c>
      <c r="G1715" t="s">
        <v>128</v>
      </c>
      <c r="H1715" s="27">
        <v>2024</v>
      </c>
      <c r="I1715" t="str">
        <f>VLOOKUP(A1715,'Store Data'!$E:$F,2,0)</f>
        <v>Porsche</v>
      </c>
      <c r="J1715" t="str">
        <f>VLOOKUP(A1715,'Store Data'!$A:$B,2,0)</f>
        <v>Arizona</v>
      </c>
    </row>
    <row r="1716" spans="1:10" x14ac:dyDescent="0.2">
      <c r="A1716" t="s">
        <v>62</v>
      </c>
      <c r="B1716" t="s">
        <v>144</v>
      </c>
      <c r="C1716">
        <v>28</v>
      </c>
      <c r="D1716">
        <v>24</v>
      </c>
      <c r="E1716">
        <v>0.85709999999999997</v>
      </c>
      <c r="F1716">
        <v>3</v>
      </c>
      <c r="G1716" t="s">
        <v>128</v>
      </c>
      <c r="H1716" s="27">
        <v>2024</v>
      </c>
      <c r="I1716" t="str">
        <f>VLOOKUP(A1716,'Store Data'!$E:$F,2,0)</f>
        <v>Porsche</v>
      </c>
      <c r="J1716" t="str">
        <f>VLOOKUP(A1716,'Store Data'!$A:$B,2,0)</f>
        <v>Arizona</v>
      </c>
    </row>
    <row r="1717" spans="1:10" x14ac:dyDescent="0.2">
      <c r="A1717" t="s">
        <v>62</v>
      </c>
      <c r="B1717" t="s">
        <v>145</v>
      </c>
      <c r="C1717">
        <v>13</v>
      </c>
      <c r="D1717">
        <v>8</v>
      </c>
      <c r="E1717">
        <v>0.61529999999999996</v>
      </c>
      <c r="F1717">
        <v>0</v>
      </c>
      <c r="G1717" t="s">
        <v>128</v>
      </c>
      <c r="H1717" s="27">
        <v>2024</v>
      </c>
      <c r="I1717" t="str">
        <f>VLOOKUP(A1717,'Store Data'!$E:$F,2,0)</f>
        <v>Porsche</v>
      </c>
      <c r="J1717" t="str">
        <f>VLOOKUP(A1717,'Store Data'!$A:$B,2,0)</f>
        <v>Arizona</v>
      </c>
    </row>
    <row r="1718" spans="1:10" x14ac:dyDescent="0.2">
      <c r="A1718" t="s">
        <v>64</v>
      </c>
      <c r="B1718" t="s">
        <v>143</v>
      </c>
      <c r="C1718">
        <v>24</v>
      </c>
      <c r="D1718">
        <v>22</v>
      </c>
      <c r="E1718">
        <v>0.91659999999999997</v>
      </c>
      <c r="F1718">
        <v>2</v>
      </c>
      <c r="G1718" t="s">
        <v>128</v>
      </c>
      <c r="H1718" s="27">
        <v>2024</v>
      </c>
      <c r="I1718" t="str">
        <f>VLOOKUP(A1718,'Store Data'!$E:$F,2,0)</f>
        <v>Porsche</v>
      </c>
      <c r="J1718" t="str">
        <f>VLOOKUP(A1718,'Store Data'!$A:$B,2,0)</f>
        <v>Northern CA</v>
      </c>
    </row>
    <row r="1719" spans="1:10" x14ac:dyDescent="0.2">
      <c r="A1719" t="s">
        <v>64</v>
      </c>
      <c r="B1719" t="s">
        <v>144</v>
      </c>
      <c r="C1719">
        <v>12</v>
      </c>
      <c r="D1719">
        <v>6</v>
      </c>
      <c r="E1719">
        <v>0.5</v>
      </c>
      <c r="F1719">
        <v>3</v>
      </c>
      <c r="G1719" t="s">
        <v>128</v>
      </c>
      <c r="H1719" s="27">
        <v>2024</v>
      </c>
      <c r="I1719" t="str">
        <f>VLOOKUP(A1719,'Store Data'!$E:$F,2,0)</f>
        <v>Porsche</v>
      </c>
      <c r="J1719" t="str">
        <f>VLOOKUP(A1719,'Store Data'!$A:$B,2,0)</f>
        <v>Northern CA</v>
      </c>
    </row>
    <row r="1720" spans="1:10" x14ac:dyDescent="0.2">
      <c r="A1720" t="s">
        <v>64</v>
      </c>
      <c r="B1720" t="s">
        <v>145</v>
      </c>
      <c r="C1720">
        <v>8</v>
      </c>
      <c r="D1720">
        <v>4</v>
      </c>
      <c r="E1720">
        <v>0.5</v>
      </c>
      <c r="F1720">
        <v>1</v>
      </c>
      <c r="G1720" t="s">
        <v>128</v>
      </c>
      <c r="H1720" s="27">
        <v>2024</v>
      </c>
      <c r="I1720" t="str">
        <f>VLOOKUP(A1720,'Store Data'!$E:$F,2,0)</f>
        <v>Porsche</v>
      </c>
      <c r="J1720" t="str">
        <f>VLOOKUP(A1720,'Store Data'!$A:$B,2,0)</f>
        <v>Northern CA</v>
      </c>
    </row>
    <row r="1721" spans="1:10" x14ac:dyDescent="0.2">
      <c r="A1721" t="s">
        <v>66</v>
      </c>
      <c r="B1721" t="s">
        <v>143</v>
      </c>
      <c r="C1721">
        <v>94</v>
      </c>
      <c r="D1721">
        <v>80</v>
      </c>
      <c r="E1721">
        <v>0.85099999999999998</v>
      </c>
      <c r="F1721">
        <v>19</v>
      </c>
      <c r="G1721" t="s">
        <v>128</v>
      </c>
      <c r="H1721" s="27">
        <v>2024</v>
      </c>
      <c r="I1721" t="str">
        <f>VLOOKUP(A1721,'Store Data'!$E:$F,2,0)</f>
        <v>Honda</v>
      </c>
      <c r="J1721" t="str">
        <f>VLOOKUP(A1721,'Store Data'!$A:$B,2,0)</f>
        <v>Texas</v>
      </c>
    </row>
    <row r="1722" spans="1:10" x14ac:dyDescent="0.2">
      <c r="A1722" t="s">
        <v>66</v>
      </c>
      <c r="B1722" t="s">
        <v>144</v>
      </c>
      <c r="C1722">
        <v>68</v>
      </c>
      <c r="D1722">
        <v>53</v>
      </c>
      <c r="E1722">
        <v>0.77939999999999998</v>
      </c>
      <c r="F1722">
        <v>7</v>
      </c>
      <c r="G1722" t="s">
        <v>128</v>
      </c>
      <c r="H1722" s="27">
        <v>2024</v>
      </c>
      <c r="I1722" t="str">
        <f>VLOOKUP(A1722,'Store Data'!$E:$F,2,0)</f>
        <v>Honda</v>
      </c>
      <c r="J1722" t="str">
        <f>VLOOKUP(A1722,'Store Data'!$A:$B,2,0)</f>
        <v>Texas</v>
      </c>
    </row>
    <row r="1723" spans="1:10" x14ac:dyDescent="0.2">
      <c r="A1723" t="s">
        <v>66</v>
      </c>
      <c r="B1723" t="s">
        <v>145</v>
      </c>
      <c r="C1723">
        <v>52</v>
      </c>
      <c r="D1723">
        <v>41</v>
      </c>
      <c r="E1723">
        <v>0.78839999999999999</v>
      </c>
      <c r="F1723">
        <v>9</v>
      </c>
      <c r="G1723" t="s">
        <v>128</v>
      </c>
      <c r="H1723" s="27">
        <v>2024</v>
      </c>
      <c r="I1723" t="str">
        <f>VLOOKUP(A1723,'Store Data'!$E:$F,2,0)</f>
        <v>Honda</v>
      </c>
      <c r="J1723" t="str">
        <f>VLOOKUP(A1723,'Store Data'!$A:$B,2,0)</f>
        <v>Texas</v>
      </c>
    </row>
    <row r="1724" spans="1:10" x14ac:dyDescent="0.2">
      <c r="A1724" t="s">
        <v>67</v>
      </c>
      <c r="B1724" t="s">
        <v>143</v>
      </c>
      <c r="C1724">
        <v>58</v>
      </c>
      <c r="D1724">
        <v>26</v>
      </c>
      <c r="E1724">
        <v>0.44819999999999999</v>
      </c>
      <c r="F1724">
        <v>0</v>
      </c>
      <c r="G1724" t="s">
        <v>128</v>
      </c>
      <c r="H1724" s="27">
        <v>2024</v>
      </c>
      <c r="I1724" t="str">
        <f>VLOOKUP(A1724,'Store Data'!$E:$F,2,0)</f>
        <v>Hyundai</v>
      </c>
      <c r="J1724" t="str">
        <f>VLOOKUP(A1724,'Store Data'!$A:$B,2,0)</f>
        <v>Texas</v>
      </c>
    </row>
    <row r="1725" spans="1:10" x14ac:dyDescent="0.2">
      <c r="A1725" t="s">
        <v>67</v>
      </c>
      <c r="B1725" t="s">
        <v>144</v>
      </c>
      <c r="C1725">
        <v>76</v>
      </c>
      <c r="D1725">
        <v>63</v>
      </c>
      <c r="E1725">
        <v>0.82889999999999997</v>
      </c>
      <c r="F1725">
        <v>11</v>
      </c>
      <c r="G1725" t="s">
        <v>128</v>
      </c>
      <c r="H1725" s="27">
        <v>2024</v>
      </c>
      <c r="I1725" t="str">
        <f>VLOOKUP(A1725,'Store Data'!$E:$F,2,0)</f>
        <v>Hyundai</v>
      </c>
      <c r="J1725" t="str">
        <f>VLOOKUP(A1725,'Store Data'!$A:$B,2,0)</f>
        <v>Texas</v>
      </c>
    </row>
    <row r="1726" spans="1:10" x14ac:dyDescent="0.2">
      <c r="A1726" t="s">
        <v>67</v>
      </c>
      <c r="B1726" t="s">
        <v>145</v>
      </c>
      <c r="C1726">
        <v>34</v>
      </c>
      <c r="D1726">
        <v>30</v>
      </c>
      <c r="E1726">
        <v>0.88229999999999997</v>
      </c>
      <c r="F1726">
        <v>11</v>
      </c>
      <c r="G1726" t="s">
        <v>128</v>
      </c>
      <c r="H1726" s="27">
        <v>2024</v>
      </c>
      <c r="I1726" t="str">
        <f>VLOOKUP(A1726,'Store Data'!$E:$F,2,0)</f>
        <v>Hyundai</v>
      </c>
      <c r="J1726" t="str">
        <f>VLOOKUP(A1726,'Store Data'!$A:$B,2,0)</f>
        <v>Texas</v>
      </c>
    </row>
    <row r="1727" spans="1:10" x14ac:dyDescent="0.2">
      <c r="A1727" t="s">
        <v>68</v>
      </c>
      <c r="B1727" t="s">
        <v>143</v>
      </c>
      <c r="C1727">
        <v>26</v>
      </c>
      <c r="D1727">
        <v>24</v>
      </c>
      <c r="E1727">
        <v>0.92300000000000004</v>
      </c>
      <c r="F1727">
        <v>2</v>
      </c>
      <c r="G1727" t="s">
        <v>128</v>
      </c>
      <c r="H1727" s="27">
        <v>2024</v>
      </c>
      <c r="I1727" t="str">
        <f>VLOOKUP(A1727,'Store Data'!$E:$F,2,0)</f>
        <v>Toyota</v>
      </c>
      <c r="J1727" t="str">
        <f>VLOOKUP(A1727,'Store Data'!$A:$B,2,0)</f>
        <v>Texas</v>
      </c>
    </row>
    <row r="1728" spans="1:10" x14ac:dyDescent="0.2">
      <c r="A1728" t="s">
        <v>68</v>
      </c>
      <c r="B1728" t="s">
        <v>144</v>
      </c>
      <c r="C1728">
        <v>130</v>
      </c>
      <c r="D1728">
        <v>41</v>
      </c>
      <c r="E1728">
        <v>0.31530000000000002</v>
      </c>
      <c r="F1728">
        <v>2</v>
      </c>
      <c r="G1728" t="s">
        <v>128</v>
      </c>
      <c r="H1728" s="27">
        <v>2024</v>
      </c>
      <c r="I1728" t="str">
        <f>VLOOKUP(A1728,'Store Data'!$E:$F,2,0)</f>
        <v>Toyota</v>
      </c>
      <c r="J1728" t="str">
        <f>VLOOKUP(A1728,'Store Data'!$A:$B,2,0)</f>
        <v>Texas</v>
      </c>
    </row>
    <row r="1729" spans="1:10" x14ac:dyDescent="0.2">
      <c r="A1729" t="s">
        <v>68</v>
      </c>
      <c r="B1729" t="s">
        <v>145</v>
      </c>
      <c r="C1729">
        <v>31</v>
      </c>
      <c r="D1729">
        <v>15</v>
      </c>
      <c r="E1729">
        <v>0.48380000000000001</v>
      </c>
      <c r="F1729">
        <v>1</v>
      </c>
      <c r="G1729" t="s">
        <v>128</v>
      </c>
      <c r="H1729" s="27">
        <v>2024</v>
      </c>
      <c r="I1729" t="str">
        <f>VLOOKUP(A1729,'Store Data'!$E:$F,2,0)</f>
        <v>Toyota</v>
      </c>
      <c r="J1729" t="str">
        <f>VLOOKUP(A1729,'Store Data'!$A:$B,2,0)</f>
        <v>Texas</v>
      </c>
    </row>
    <row r="1730" spans="1:10" x14ac:dyDescent="0.2">
      <c r="A1730" t="s">
        <v>69</v>
      </c>
      <c r="B1730" t="s">
        <v>143</v>
      </c>
      <c r="C1730">
        <v>8</v>
      </c>
      <c r="D1730">
        <v>7</v>
      </c>
      <c r="E1730">
        <v>0.875</v>
      </c>
      <c r="F1730">
        <v>0</v>
      </c>
      <c r="G1730" t="s">
        <v>128</v>
      </c>
      <c r="H1730" s="27">
        <v>2024</v>
      </c>
      <c r="I1730" t="str">
        <f>VLOOKUP(A1730,'Store Data'!$E:$F,2,0)</f>
        <v>Maserati</v>
      </c>
      <c r="J1730" t="str">
        <f>VLOOKUP(A1730,'Store Data'!$A:$B,2,0)</f>
        <v>Arizona</v>
      </c>
    </row>
    <row r="1731" spans="1:10" x14ac:dyDescent="0.2">
      <c r="A1731" t="s">
        <v>69</v>
      </c>
      <c r="B1731" t="s">
        <v>144</v>
      </c>
      <c r="C1731">
        <v>1</v>
      </c>
      <c r="D1731">
        <v>0</v>
      </c>
      <c r="E1731">
        <v>0</v>
      </c>
      <c r="F1731">
        <v>0</v>
      </c>
      <c r="G1731" t="s">
        <v>128</v>
      </c>
      <c r="H1731" s="27">
        <v>2024</v>
      </c>
      <c r="I1731" t="str">
        <f>VLOOKUP(A1731,'Store Data'!$E:$F,2,0)</f>
        <v>Maserati</v>
      </c>
      <c r="J1731" t="str">
        <f>VLOOKUP(A1731,'Store Data'!$A:$B,2,0)</f>
        <v>Arizona</v>
      </c>
    </row>
    <row r="1732" spans="1:10" x14ac:dyDescent="0.2">
      <c r="A1732" t="s">
        <v>69</v>
      </c>
      <c r="B1732" t="s">
        <v>145</v>
      </c>
      <c r="C1732">
        <v>2</v>
      </c>
      <c r="D1732">
        <v>2</v>
      </c>
      <c r="E1732">
        <v>1</v>
      </c>
      <c r="F1732">
        <v>1</v>
      </c>
      <c r="G1732" t="s">
        <v>128</v>
      </c>
      <c r="H1732" s="27">
        <v>2024</v>
      </c>
      <c r="I1732" t="str">
        <f>VLOOKUP(A1732,'Store Data'!$E:$F,2,0)</f>
        <v>Maserati</v>
      </c>
      <c r="J1732" t="str">
        <f>VLOOKUP(A1732,'Store Data'!$A:$B,2,0)</f>
        <v>Arizona</v>
      </c>
    </row>
    <row r="1733" spans="1:10" x14ac:dyDescent="0.2">
      <c r="A1733" t="s">
        <v>70</v>
      </c>
      <c r="B1733" t="s">
        <v>143</v>
      </c>
      <c r="C1733">
        <v>16</v>
      </c>
      <c r="D1733">
        <v>16</v>
      </c>
      <c r="E1733">
        <v>1</v>
      </c>
      <c r="F1733">
        <v>2</v>
      </c>
      <c r="G1733" t="s">
        <v>128</v>
      </c>
      <c r="H1733" s="27">
        <v>2024</v>
      </c>
      <c r="I1733" t="str">
        <f>VLOOKUP(A1733,'Store Data'!$E:$F,2,0)</f>
        <v>Subaru</v>
      </c>
      <c r="J1733" t="str">
        <f>VLOOKUP(A1733,'Store Data'!$A:$B,2,0)</f>
        <v>Orange County</v>
      </c>
    </row>
    <row r="1734" spans="1:10" x14ac:dyDescent="0.2">
      <c r="A1734" t="s">
        <v>70</v>
      </c>
      <c r="B1734" t="s">
        <v>144</v>
      </c>
      <c r="C1734">
        <v>20</v>
      </c>
      <c r="D1734">
        <v>9</v>
      </c>
      <c r="E1734">
        <v>0.45</v>
      </c>
      <c r="F1734">
        <v>0</v>
      </c>
      <c r="G1734" t="s">
        <v>128</v>
      </c>
      <c r="H1734" s="27">
        <v>2024</v>
      </c>
      <c r="I1734" t="str">
        <f>VLOOKUP(A1734,'Store Data'!$E:$F,2,0)</f>
        <v>Subaru</v>
      </c>
      <c r="J1734" t="str">
        <f>VLOOKUP(A1734,'Store Data'!$A:$B,2,0)</f>
        <v>Orange County</v>
      </c>
    </row>
    <row r="1735" spans="1:10" x14ac:dyDescent="0.2">
      <c r="A1735" t="s">
        <v>70</v>
      </c>
      <c r="B1735" t="s">
        <v>145</v>
      </c>
      <c r="C1735">
        <v>3</v>
      </c>
      <c r="D1735">
        <v>1</v>
      </c>
      <c r="E1735">
        <v>0.33329999999999999</v>
      </c>
      <c r="F1735">
        <v>1</v>
      </c>
      <c r="G1735" t="s">
        <v>128</v>
      </c>
      <c r="H1735" s="27">
        <v>2024</v>
      </c>
      <c r="I1735" t="str">
        <f>VLOOKUP(A1735,'Store Data'!$E:$F,2,0)</f>
        <v>Subaru</v>
      </c>
      <c r="J1735" t="str">
        <f>VLOOKUP(A1735,'Store Data'!$A:$B,2,0)</f>
        <v>Orange County</v>
      </c>
    </row>
    <row r="1736" spans="1:10" x14ac:dyDescent="0.2">
      <c r="A1736" t="s">
        <v>118</v>
      </c>
      <c r="B1736" t="s">
        <v>143</v>
      </c>
      <c r="C1736">
        <v>120</v>
      </c>
      <c r="D1736">
        <v>99</v>
      </c>
      <c r="E1736">
        <v>0.82499999999999996</v>
      </c>
      <c r="F1736">
        <v>4</v>
      </c>
      <c r="G1736" t="s">
        <v>128</v>
      </c>
      <c r="H1736" s="27">
        <v>2024</v>
      </c>
      <c r="I1736" t="str">
        <f>VLOOKUP(A1736,'Store Data'!$E:$F,2,0)</f>
        <v>Honda</v>
      </c>
      <c r="J1736" t="str">
        <f>VLOOKUP(A1736,'Store Data'!$A:$B,2,0)</f>
        <v>Arizona</v>
      </c>
    </row>
    <row r="1737" spans="1:10" x14ac:dyDescent="0.2">
      <c r="A1737" t="s">
        <v>118</v>
      </c>
      <c r="B1737" t="s">
        <v>144</v>
      </c>
      <c r="C1737">
        <v>58</v>
      </c>
      <c r="D1737">
        <v>38</v>
      </c>
      <c r="E1737">
        <v>0.65510000000000002</v>
      </c>
      <c r="F1737">
        <v>5</v>
      </c>
      <c r="G1737" t="s">
        <v>128</v>
      </c>
      <c r="H1737" s="27">
        <v>2024</v>
      </c>
      <c r="I1737" t="str">
        <f>VLOOKUP(A1737,'Store Data'!$E:$F,2,0)</f>
        <v>Honda</v>
      </c>
      <c r="J1737" t="str">
        <f>VLOOKUP(A1737,'Store Data'!$A:$B,2,0)</f>
        <v>Arizona</v>
      </c>
    </row>
    <row r="1738" spans="1:10" x14ac:dyDescent="0.2">
      <c r="A1738" t="s">
        <v>118</v>
      </c>
      <c r="B1738" t="s">
        <v>145</v>
      </c>
      <c r="C1738">
        <v>27</v>
      </c>
      <c r="D1738">
        <v>19</v>
      </c>
      <c r="E1738">
        <v>0.70369999999999999</v>
      </c>
      <c r="F1738">
        <v>4</v>
      </c>
      <c r="G1738" t="s">
        <v>128</v>
      </c>
      <c r="H1738" s="27">
        <v>2024</v>
      </c>
      <c r="I1738" t="str">
        <f>VLOOKUP(A1738,'Store Data'!$E:$F,2,0)</f>
        <v>Honda</v>
      </c>
      <c r="J1738" t="str">
        <f>VLOOKUP(A1738,'Store Data'!$A:$B,2,0)</f>
        <v>Arizona</v>
      </c>
    </row>
    <row r="1739" spans="1:10" x14ac:dyDescent="0.2">
      <c r="A1739" t="s">
        <v>73</v>
      </c>
      <c r="B1739" t="s">
        <v>143</v>
      </c>
      <c r="C1739">
        <v>37</v>
      </c>
      <c r="D1739">
        <v>31</v>
      </c>
      <c r="E1739">
        <v>0.83779999999999999</v>
      </c>
      <c r="F1739">
        <v>2</v>
      </c>
      <c r="G1739" t="s">
        <v>128</v>
      </c>
      <c r="H1739" s="27">
        <v>2024</v>
      </c>
      <c r="I1739" t="str">
        <f>VLOOKUP(A1739,'Store Data'!$E:$F,2,0)</f>
        <v>Toyota</v>
      </c>
      <c r="J1739" t="str">
        <f>VLOOKUP(A1739,'Store Data'!$A:$B,2,0)</f>
        <v>Northern CA</v>
      </c>
    </row>
    <row r="1740" spans="1:10" x14ac:dyDescent="0.2">
      <c r="A1740" t="s">
        <v>73</v>
      </c>
      <c r="B1740" t="s">
        <v>144</v>
      </c>
      <c r="C1740">
        <v>26</v>
      </c>
      <c r="D1740">
        <v>20</v>
      </c>
      <c r="E1740">
        <v>0.76919999999999999</v>
      </c>
      <c r="F1740">
        <v>2</v>
      </c>
      <c r="G1740" t="s">
        <v>128</v>
      </c>
      <c r="H1740" s="27">
        <v>2024</v>
      </c>
      <c r="I1740" t="str">
        <f>VLOOKUP(A1740,'Store Data'!$E:$F,2,0)</f>
        <v>Toyota</v>
      </c>
      <c r="J1740" t="str">
        <f>VLOOKUP(A1740,'Store Data'!$A:$B,2,0)</f>
        <v>Northern CA</v>
      </c>
    </row>
    <row r="1741" spans="1:10" x14ac:dyDescent="0.2">
      <c r="A1741" t="s">
        <v>73</v>
      </c>
      <c r="B1741" t="s">
        <v>145</v>
      </c>
      <c r="C1741">
        <v>25</v>
      </c>
      <c r="D1741">
        <v>19</v>
      </c>
      <c r="E1741">
        <v>0.76</v>
      </c>
      <c r="F1741">
        <v>1</v>
      </c>
      <c r="G1741" t="s">
        <v>128</v>
      </c>
      <c r="H1741" s="27">
        <v>2024</v>
      </c>
      <c r="I1741" t="str">
        <f>VLOOKUP(A1741,'Store Data'!$E:$F,2,0)</f>
        <v>Toyota</v>
      </c>
      <c r="J1741" t="str">
        <f>VLOOKUP(A1741,'Store Data'!$A:$B,2,0)</f>
        <v>Northern CA</v>
      </c>
    </row>
    <row r="1742" spans="1:10" x14ac:dyDescent="0.2">
      <c r="A1742" t="s">
        <v>75</v>
      </c>
      <c r="B1742" t="s">
        <v>143</v>
      </c>
      <c r="C1742">
        <v>72</v>
      </c>
      <c r="D1742">
        <v>60</v>
      </c>
      <c r="E1742">
        <v>0.83330000000000004</v>
      </c>
      <c r="F1742">
        <v>14</v>
      </c>
      <c r="G1742" t="s">
        <v>128</v>
      </c>
      <c r="H1742" s="27">
        <v>2024</v>
      </c>
      <c r="I1742" t="str">
        <f>VLOOKUP(A1742,'Store Data'!$E:$F,2,0)</f>
        <v>Toyota</v>
      </c>
      <c r="J1742" t="str">
        <f>VLOOKUP(A1742,'Store Data'!$A:$B,2,0)</f>
        <v>Texas</v>
      </c>
    </row>
    <row r="1743" spans="1:10" x14ac:dyDescent="0.2">
      <c r="A1743" t="s">
        <v>75</v>
      </c>
      <c r="B1743" t="s">
        <v>144</v>
      </c>
      <c r="C1743">
        <v>54</v>
      </c>
      <c r="D1743">
        <v>39</v>
      </c>
      <c r="E1743">
        <v>0.72219999999999995</v>
      </c>
      <c r="F1743">
        <v>4</v>
      </c>
      <c r="G1743" t="s">
        <v>128</v>
      </c>
      <c r="H1743" s="27">
        <v>2024</v>
      </c>
      <c r="I1743" t="str">
        <f>VLOOKUP(A1743,'Store Data'!$E:$F,2,0)</f>
        <v>Toyota</v>
      </c>
      <c r="J1743" t="str">
        <f>VLOOKUP(A1743,'Store Data'!$A:$B,2,0)</f>
        <v>Texas</v>
      </c>
    </row>
    <row r="1744" spans="1:10" x14ac:dyDescent="0.2">
      <c r="A1744" t="s">
        <v>75</v>
      </c>
      <c r="B1744" t="s">
        <v>145</v>
      </c>
      <c r="C1744">
        <v>27</v>
      </c>
      <c r="D1744">
        <v>23</v>
      </c>
      <c r="E1744">
        <v>0.8518</v>
      </c>
      <c r="F1744">
        <v>4</v>
      </c>
      <c r="G1744" t="s">
        <v>128</v>
      </c>
      <c r="H1744" s="27">
        <v>2024</v>
      </c>
      <c r="I1744" t="str">
        <f>VLOOKUP(A1744,'Store Data'!$E:$F,2,0)</f>
        <v>Toyota</v>
      </c>
      <c r="J1744" t="str">
        <f>VLOOKUP(A1744,'Store Data'!$A:$B,2,0)</f>
        <v>Texas</v>
      </c>
    </row>
    <row r="1745" spans="1:10" x14ac:dyDescent="0.2">
      <c r="A1745" t="s">
        <v>77</v>
      </c>
      <c r="B1745" t="s">
        <v>143</v>
      </c>
      <c r="C1745">
        <v>25</v>
      </c>
      <c r="D1745">
        <v>19</v>
      </c>
      <c r="E1745">
        <v>0.76</v>
      </c>
      <c r="F1745">
        <v>2</v>
      </c>
      <c r="G1745" t="s">
        <v>128</v>
      </c>
      <c r="H1745" s="27">
        <v>2024</v>
      </c>
      <c r="I1745" t="str">
        <f>VLOOKUP(A1745,'Store Data'!$E:$F,2,0)</f>
        <v>Toyota</v>
      </c>
      <c r="J1745" t="str">
        <f>VLOOKUP(A1745,'Store Data'!$A:$B,2,0)</f>
        <v>Arizona</v>
      </c>
    </row>
    <row r="1746" spans="1:10" x14ac:dyDescent="0.2">
      <c r="A1746" t="s">
        <v>77</v>
      </c>
      <c r="B1746" t="s">
        <v>144</v>
      </c>
      <c r="C1746">
        <v>55</v>
      </c>
      <c r="D1746">
        <v>29</v>
      </c>
      <c r="E1746">
        <v>0.5272</v>
      </c>
      <c r="F1746">
        <v>4</v>
      </c>
      <c r="G1746" t="s">
        <v>128</v>
      </c>
      <c r="H1746" s="27">
        <v>2024</v>
      </c>
      <c r="I1746" t="str">
        <f>VLOOKUP(A1746,'Store Data'!$E:$F,2,0)</f>
        <v>Toyota</v>
      </c>
      <c r="J1746" t="str">
        <f>VLOOKUP(A1746,'Store Data'!$A:$B,2,0)</f>
        <v>Arizona</v>
      </c>
    </row>
    <row r="1747" spans="1:10" x14ac:dyDescent="0.2">
      <c r="A1747" t="s">
        <v>77</v>
      </c>
      <c r="B1747" t="s">
        <v>145</v>
      </c>
      <c r="C1747">
        <v>13</v>
      </c>
      <c r="D1747">
        <v>7</v>
      </c>
      <c r="E1747">
        <v>0.53839999999999999</v>
      </c>
      <c r="F1747">
        <v>0</v>
      </c>
      <c r="G1747" t="s">
        <v>128</v>
      </c>
      <c r="H1747" s="27">
        <v>2024</v>
      </c>
      <c r="I1747" t="str">
        <f>VLOOKUP(A1747,'Store Data'!$E:$F,2,0)</f>
        <v>Toyota</v>
      </c>
      <c r="J1747" t="str">
        <f>VLOOKUP(A1747,'Store Data'!$A:$B,2,0)</f>
        <v>Arizona</v>
      </c>
    </row>
    <row r="1748" spans="1:10" x14ac:dyDescent="0.2">
      <c r="A1748" t="s">
        <v>79</v>
      </c>
      <c r="B1748" t="s">
        <v>143</v>
      </c>
      <c r="C1748">
        <v>16</v>
      </c>
      <c r="D1748">
        <v>14</v>
      </c>
      <c r="E1748">
        <v>0.875</v>
      </c>
      <c r="F1748">
        <v>0</v>
      </c>
      <c r="G1748" t="s">
        <v>128</v>
      </c>
      <c r="H1748" s="27">
        <v>2024</v>
      </c>
      <c r="I1748" t="str">
        <f>VLOOKUP(A1748,'Store Data'!$E:$F,2,0)</f>
        <v>Volkswagen</v>
      </c>
      <c r="J1748" t="str">
        <f>VLOOKUP(A1748,'Store Data'!$A:$B,2,0)</f>
        <v>Arizona</v>
      </c>
    </row>
    <row r="1749" spans="1:10" x14ac:dyDescent="0.2">
      <c r="A1749" t="s">
        <v>79</v>
      </c>
      <c r="B1749" t="s">
        <v>144</v>
      </c>
      <c r="C1749">
        <v>9</v>
      </c>
      <c r="D1749">
        <v>3</v>
      </c>
      <c r="E1749">
        <v>0.33329999999999999</v>
      </c>
      <c r="F1749">
        <v>0</v>
      </c>
      <c r="G1749" t="s">
        <v>128</v>
      </c>
      <c r="H1749" s="27">
        <v>2024</v>
      </c>
      <c r="I1749" t="str">
        <f>VLOOKUP(A1749,'Store Data'!$E:$F,2,0)</f>
        <v>Volkswagen</v>
      </c>
      <c r="J1749" t="str">
        <f>VLOOKUP(A1749,'Store Data'!$A:$B,2,0)</f>
        <v>Arizona</v>
      </c>
    </row>
    <row r="1750" spans="1:10" x14ac:dyDescent="0.2">
      <c r="A1750" t="s">
        <v>79</v>
      </c>
      <c r="B1750" t="s">
        <v>145</v>
      </c>
      <c r="C1750">
        <v>10</v>
      </c>
      <c r="D1750">
        <v>8</v>
      </c>
      <c r="E1750">
        <v>0.8</v>
      </c>
      <c r="F1750">
        <v>0</v>
      </c>
      <c r="G1750" t="s">
        <v>128</v>
      </c>
      <c r="H1750" s="27">
        <v>2024</v>
      </c>
      <c r="I1750" t="str">
        <f>VLOOKUP(A1750,'Store Data'!$E:$F,2,0)</f>
        <v>Volkswagen</v>
      </c>
      <c r="J1750" t="str">
        <f>VLOOKUP(A1750,'Store Data'!$A:$B,2,0)</f>
        <v>Arizona</v>
      </c>
    </row>
    <row r="1751" spans="1:10" x14ac:dyDescent="0.2">
      <c r="A1751" t="s">
        <v>81</v>
      </c>
      <c r="B1751" t="s">
        <v>143</v>
      </c>
      <c r="C1751">
        <v>25</v>
      </c>
      <c r="D1751">
        <v>19</v>
      </c>
      <c r="E1751">
        <v>0.76</v>
      </c>
      <c r="F1751">
        <v>0</v>
      </c>
      <c r="G1751" t="s">
        <v>128</v>
      </c>
      <c r="H1751" s="27">
        <v>2024</v>
      </c>
      <c r="I1751" t="str">
        <f>VLOOKUP(A1751,'Store Data'!$E:$F,2,0)</f>
        <v>Volkswagen</v>
      </c>
      <c r="J1751" t="str">
        <f>VLOOKUP(A1751,'Store Data'!$A:$B,2,0)</f>
        <v>Orange County</v>
      </c>
    </row>
    <row r="1752" spans="1:10" x14ac:dyDescent="0.2">
      <c r="A1752" t="s">
        <v>81</v>
      </c>
      <c r="B1752" t="s">
        <v>144</v>
      </c>
      <c r="C1752">
        <v>16</v>
      </c>
      <c r="D1752">
        <v>13</v>
      </c>
      <c r="E1752">
        <v>0.8125</v>
      </c>
      <c r="F1752">
        <v>1</v>
      </c>
      <c r="G1752" t="s">
        <v>128</v>
      </c>
      <c r="H1752" s="27">
        <v>2024</v>
      </c>
      <c r="I1752" t="str">
        <f>VLOOKUP(A1752,'Store Data'!$E:$F,2,0)</f>
        <v>Volkswagen</v>
      </c>
      <c r="J1752" t="str">
        <f>VLOOKUP(A1752,'Store Data'!$A:$B,2,0)</f>
        <v>Orange County</v>
      </c>
    </row>
    <row r="1753" spans="1:10" x14ac:dyDescent="0.2">
      <c r="A1753" t="s">
        <v>81</v>
      </c>
      <c r="B1753" t="s">
        <v>145</v>
      </c>
      <c r="C1753">
        <v>2</v>
      </c>
      <c r="D1753">
        <v>2</v>
      </c>
      <c r="E1753">
        <v>1</v>
      </c>
      <c r="F1753">
        <v>1</v>
      </c>
      <c r="G1753" t="s">
        <v>128</v>
      </c>
      <c r="H1753" s="27">
        <v>2024</v>
      </c>
      <c r="I1753" t="str">
        <f>VLOOKUP(A1753,'Store Data'!$E:$F,2,0)</f>
        <v>Volkswagen</v>
      </c>
      <c r="J1753" t="str">
        <f>VLOOKUP(A1753,'Store Data'!$A:$B,2,0)</f>
        <v>Orange County</v>
      </c>
    </row>
    <row r="1754" spans="1:10" x14ac:dyDescent="0.2">
      <c r="A1754" t="s">
        <v>16</v>
      </c>
      <c r="B1754" t="s">
        <v>143</v>
      </c>
      <c r="C1754">
        <v>9</v>
      </c>
      <c r="D1754">
        <v>8</v>
      </c>
      <c r="E1754">
        <v>0.88880000000000003</v>
      </c>
      <c r="F1754">
        <v>0</v>
      </c>
      <c r="G1754" t="s">
        <v>129</v>
      </c>
      <c r="H1754" s="27">
        <v>2024</v>
      </c>
      <c r="I1754" t="str">
        <f>VLOOKUP(A1754,'Store Data'!$E:$F,2,0)</f>
        <v>Acura</v>
      </c>
      <c r="J1754" t="str">
        <f>VLOOKUP(A1754,'Store Data'!$A:$B,2,0)</f>
        <v>Southern CA</v>
      </c>
    </row>
    <row r="1755" spans="1:10" x14ac:dyDescent="0.2">
      <c r="A1755" t="s">
        <v>16</v>
      </c>
      <c r="B1755" t="s">
        <v>144</v>
      </c>
      <c r="C1755">
        <v>9</v>
      </c>
      <c r="D1755">
        <v>5</v>
      </c>
      <c r="E1755">
        <v>0.55549999999999999</v>
      </c>
      <c r="F1755">
        <v>0</v>
      </c>
      <c r="G1755" t="s">
        <v>129</v>
      </c>
      <c r="H1755" s="27">
        <v>2024</v>
      </c>
      <c r="I1755" t="str">
        <f>VLOOKUP(A1755,'Store Data'!$E:$F,2,0)</f>
        <v>Acura</v>
      </c>
      <c r="J1755" t="str">
        <f>VLOOKUP(A1755,'Store Data'!$A:$B,2,0)</f>
        <v>Southern CA</v>
      </c>
    </row>
    <row r="1756" spans="1:10" x14ac:dyDescent="0.2">
      <c r="A1756" t="s">
        <v>16</v>
      </c>
      <c r="B1756" t="s">
        <v>145</v>
      </c>
      <c r="C1756">
        <v>2</v>
      </c>
      <c r="D1756">
        <v>0</v>
      </c>
      <c r="E1756">
        <v>0</v>
      </c>
      <c r="F1756">
        <v>0</v>
      </c>
      <c r="G1756" t="s">
        <v>129</v>
      </c>
      <c r="H1756" s="27">
        <v>2024</v>
      </c>
      <c r="I1756" t="str">
        <f>VLOOKUP(A1756,'Store Data'!$E:$F,2,0)</f>
        <v>Acura</v>
      </c>
      <c r="J1756" t="str">
        <f>VLOOKUP(A1756,'Store Data'!$A:$B,2,0)</f>
        <v>Southern CA</v>
      </c>
    </row>
    <row r="1757" spans="1:10" x14ac:dyDescent="0.2">
      <c r="A1757" t="s">
        <v>17</v>
      </c>
      <c r="B1757" t="s">
        <v>143</v>
      </c>
      <c r="C1757">
        <v>21</v>
      </c>
      <c r="D1757">
        <v>16</v>
      </c>
      <c r="E1757">
        <v>0.76190000000000002</v>
      </c>
      <c r="F1757">
        <v>1</v>
      </c>
      <c r="G1757" t="s">
        <v>129</v>
      </c>
      <c r="H1757" s="27">
        <v>2024</v>
      </c>
      <c r="I1757" t="str">
        <f>VLOOKUP(A1757,'Store Data'!$E:$F,2,0)</f>
        <v>Audi</v>
      </c>
      <c r="J1757" t="str">
        <f>VLOOKUP(A1757,'Store Data'!$A:$B,2,0)</f>
        <v>Arizona</v>
      </c>
    </row>
    <row r="1758" spans="1:10" x14ac:dyDescent="0.2">
      <c r="A1758" t="s">
        <v>17</v>
      </c>
      <c r="B1758" t="s">
        <v>144</v>
      </c>
      <c r="C1758">
        <v>11</v>
      </c>
      <c r="D1758">
        <v>4</v>
      </c>
      <c r="E1758">
        <v>0.36359999999999998</v>
      </c>
      <c r="F1758">
        <v>0</v>
      </c>
      <c r="G1758" t="s">
        <v>129</v>
      </c>
      <c r="H1758" s="27">
        <v>2024</v>
      </c>
      <c r="I1758" t="str">
        <f>VLOOKUP(A1758,'Store Data'!$E:$F,2,0)</f>
        <v>Audi</v>
      </c>
      <c r="J1758" t="str">
        <f>VLOOKUP(A1758,'Store Data'!$A:$B,2,0)</f>
        <v>Arizona</v>
      </c>
    </row>
    <row r="1759" spans="1:10" x14ac:dyDescent="0.2">
      <c r="A1759" t="s">
        <v>17</v>
      </c>
      <c r="B1759" t="s">
        <v>145</v>
      </c>
      <c r="C1759">
        <v>14</v>
      </c>
      <c r="D1759">
        <v>11</v>
      </c>
      <c r="E1759">
        <v>0.78569999999999995</v>
      </c>
      <c r="F1759">
        <v>0</v>
      </c>
      <c r="G1759" t="s">
        <v>129</v>
      </c>
      <c r="H1759" s="27">
        <v>2024</v>
      </c>
      <c r="I1759" t="str">
        <f>VLOOKUP(A1759,'Store Data'!$E:$F,2,0)</f>
        <v>Audi</v>
      </c>
      <c r="J1759" t="str">
        <f>VLOOKUP(A1759,'Store Data'!$A:$B,2,0)</f>
        <v>Arizona</v>
      </c>
    </row>
    <row r="1760" spans="1:10" x14ac:dyDescent="0.2">
      <c r="A1760" t="s">
        <v>18</v>
      </c>
      <c r="B1760" t="s">
        <v>143</v>
      </c>
      <c r="C1760">
        <v>12</v>
      </c>
      <c r="D1760">
        <v>11</v>
      </c>
      <c r="E1760">
        <v>0.91659999999999997</v>
      </c>
      <c r="F1760">
        <v>0</v>
      </c>
      <c r="G1760" t="s">
        <v>129</v>
      </c>
      <c r="H1760" s="27">
        <v>2024</v>
      </c>
      <c r="I1760" t="str">
        <f>VLOOKUP(A1760,'Store Data'!$E:$F,2,0)</f>
        <v>Audi</v>
      </c>
      <c r="J1760" t="str">
        <f>VLOOKUP(A1760,'Store Data'!$A:$B,2,0)</f>
        <v>Southern CA</v>
      </c>
    </row>
    <row r="1761" spans="1:10" x14ac:dyDescent="0.2">
      <c r="A1761" t="s">
        <v>18</v>
      </c>
      <c r="B1761" t="s">
        <v>144</v>
      </c>
      <c r="C1761">
        <v>2</v>
      </c>
      <c r="D1761">
        <v>2</v>
      </c>
      <c r="E1761">
        <v>1</v>
      </c>
      <c r="F1761">
        <v>0</v>
      </c>
      <c r="G1761" t="s">
        <v>129</v>
      </c>
      <c r="H1761" s="27">
        <v>2024</v>
      </c>
      <c r="I1761" t="str">
        <f>VLOOKUP(A1761,'Store Data'!$E:$F,2,0)</f>
        <v>Audi</v>
      </c>
      <c r="J1761" t="str">
        <f>VLOOKUP(A1761,'Store Data'!$A:$B,2,0)</f>
        <v>Southern CA</v>
      </c>
    </row>
    <row r="1762" spans="1:10" x14ac:dyDescent="0.2">
      <c r="A1762" t="s">
        <v>18</v>
      </c>
      <c r="B1762" t="s">
        <v>145</v>
      </c>
      <c r="C1762">
        <v>5</v>
      </c>
      <c r="D1762">
        <v>2</v>
      </c>
      <c r="E1762">
        <v>0.4</v>
      </c>
      <c r="F1762">
        <v>0</v>
      </c>
      <c r="G1762" t="s">
        <v>129</v>
      </c>
      <c r="H1762" s="27">
        <v>2024</v>
      </c>
      <c r="I1762" t="str">
        <f>VLOOKUP(A1762,'Store Data'!$E:$F,2,0)</f>
        <v>Audi</v>
      </c>
      <c r="J1762" t="str">
        <f>VLOOKUP(A1762,'Store Data'!$A:$B,2,0)</f>
        <v>Southern CA</v>
      </c>
    </row>
    <row r="1763" spans="1:10" x14ac:dyDescent="0.2">
      <c r="A1763" t="s">
        <v>19</v>
      </c>
      <c r="B1763" t="s">
        <v>143</v>
      </c>
      <c r="C1763">
        <v>31</v>
      </c>
      <c r="D1763">
        <v>29</v>
      </c>
      <c r="E1763">
        <v>0.93540000000000001</v>
      </c>
      <c r="F1763">
        <v>3</v>
      </c>
      <c r="G1763" t="s">
        <v>129</v>
      </c>
      <c r="H1763" s="27">
        <v>2024</v>
      </c>
      <c r="I1763" t="str">
        <f>VLOOKUP(A1763,'Store Data'!$E:$F,2,0)</f>
        <v>Audi</v>
      </c>
      <c r="J1763" t="str">
        <f>VLOOKUP(A1763,'Store Data'!$A:$B,2,0)</f>
        <v>Orange County</v>
      </c>
    </row>
    <row r="1764" spans="1:10" x14ac:dyDescent="0.2">
      <c r="A1764" t="s">
        <v>19</v>
      </c>
      <c r="B1764" t="s">
        <v>144</v>
      </c>
      <c r="C1764">
        <v>5</v>
      </c>
      <c r="D1764">
        <v>4</v>
      </c>
      <c r="E1764">
        <v>0.8</v>
      </c>
      <c r="F1764">
        <v>0</v>
      </c>
      <c r="G1764" t="s">
        <v>129</v>
      </c>
      <c r="H1764" s="27">
        <v>2024</v>
      </c>
      <c r="I1764" t="str">
        <f>VLOOKUP(A1764,'Store Data'!$E:$F,2,0)</f>
        <v>Audi</v>
      </c>
      <c r="J1764" t="str">
        <f>VLOOKUP(A1764,'Store Data'!$A:$B,2,0)</f>
        <v>Orange County</v>
      </c>
    </row>
    <row r="1765" spans="1:10" x14ac:dyDescent="0.2">
      <c r="A1765" t="s">
        <v>19</v>
      </c>
      <c r="B1765" t="s">
        <v>145</v>
      </c>
      <c r="C1765">
        <v>2</v>
      </c>
      <c r="D1765">
        <v>1</v>
      </c>
      <c r="E1765">
        <v>0.5</v>
      </c>
      <c r="F1765">
        <v>0</v>
      </c>
      <c r="G1765" t="s">
        <v>129</v>
      </c>
      <c r="H1765" s="27">
        <v>2024</v>
      </c>
      <c r="I1765" t="str">
        <f>VLOOKUP(A1765,'Store Data'!$E:$F,2,0)</f>
        <v>Audi</v>
      </c>
      <c r="J1765" t="str">
        <f>VLOOKUP(A1765,'Store Data'!$A:$B,2,0)</f>
        <v>Orange County</v>
      </c>
    </row>
    <row r="1766" spans="1:10" x14ac:dyDescent="0.2">
      <c r="A1766" t="s">
        <v>20</v>
      </c>
      <c r="B1766" t="s">
        <v>143</v>
      </c>
      <c r="C1766">
        <v>42</v>
      </c>
      <c r="D1766">
        <v>32</v>
      </c>
      <c r="E1766">
        <v>0.76190000000000002</v>
      </c>
      <c r="F1766">
        <v>3</v>
      </c>
      <c r="G1766" t="s">
        <v>129</v>
      </c>
      <c r="H1766" s="27">
        <v>2024</v>
      </c>
      <c r="I1766" t="str">
        <f>VLOOKUP(A1766,'Store Data'!$E:$F,2,0)</f>
        <v>Audi</v>
      </c>
      <c r="J1766" t="str">
        <f>VLOOKUP(A1766,'Store Data'!$A:$B,2,0)</f>
        <v>Arizona</v>
      </c>
    </row>
    <row r="1767" spans="1:10" x14ac:dyDescent="0.2">
      <c r="A1767" t="s">
        <v>20</v>
      </c>
      <c r="B1767" t="s">
        <v>144</v>
      </c>
      <c r="C1767">
        <v>10</v>
      </c>
      <c r="D1767">
        <v>6</v>
      </c>
      <c r="E1767">
        <v>0.6</v>
      </c>
      <c r="F1767">
        <v>0</v>
      </c>
      <c r="G1767" t="s">
        <v>129</v>
      </c>
      <c r="H1767" s="27">
        <v>2024</v>
      </c>
      <c r="I1767" t="str">
        <f>VLOOKUP(A1767,'Store Data'!$E:$F,2,0)</f>
        <v>Audi</v>
      </c>
      <c r="J1767" t="str">
        <f>VLOOKUP(A1767,'Store Data'!$A:$B,2,0)</f>
        <v>Arizona</v>
      </c>
    </row>
    <row r="1768" spans="1:10" x14ac:dyDescent="0.2">
      <c r="A1768" t="s">
        <v>20</v>
      </c>
      <c r="B1768" t="s">
        <v>145</v>
      </c>
      <c r="C1768">
        <v>33</v>
      </c>
      <c r="D1768">
        <v>23</v>
      </c>
      <c r="E1768">
        <v>0.69689999999999996</v>
      </c>
      <c r="F1768">
        <v>2</v>
      </c>
      <c r="G1768" t="s">
        <v>129</v>
      </c>
      <c r="H1768" s="27">
        <v>2024</v>
      </c>
      <c r="I1768" t="str">
        <f>VLOOKUP(A1768,'Store Data'!$E:$F,2,0)</f>
        <v>Audi</v>
      </c>
      <c r="J1768" t="str">
        <f>VLOOKUP(A1768,'Store Data'!$A:$B,2,0)</f>
        <v>Arizona</v>
      </c>
    </row>
    <row r="1769" spans="1:10" x14ac:dyDescent="0.2">
      <c r="A1769" t="s">
        <v>21</v>
      </c>
      <c r="B1769" t="s">
        <v>143</v>
      </c>
      <c r="C1769">
        <v>35</v>
      </c>
      <c r="D1769">
        <v>31</v>
      </c>
      <c r="E1769">
        <v>0.88570000000000004</v>
      </c>
      <c r="F1769">
        <v>2</v>
      </c>
      <c r="G1769" t="s">
        <v>129</v>
      </c>
      <c r="H1769" s="27">
        <v>2024</v>
      </c>
      <c r="I1769" t="str">
        <f>VLOOKUP(A1769,'Store Data'!$E:$F,2,0)</f>
        <v>Audi</v>
      </c>
      <c r="J1769" t="str">
        <f>VLOOKUP(A1769,'Store Data'!$A:$B,2,0)</f>
        <v>Orange County</v>
      </c>
    </row>
    <row r="1770" spans="1:10" x14ac:dyDescent="0.2">
      <c r="A1770" t="s">
        <v>21</v>
      </c>
      <c r="B1770" t="s">
        <v>144</v>
      </c>
      <c r="C1770">
        <v>15</v>
      </c>
      <c r="D1770">
        <v>11</v>
      </c>
      <c r="E1770">
        <v>0.73329999999999995</v>
      </c>
      <c r="F1770">
        <v>2</v>
      </c>
      <c r="G1770" t="s">
        <v>129</v>
      </c>
      <c r="H1770" s="27">
        <v>2024</v>
      </c>
      <c r="I1770" t="str">
        <f>VLOOKUP(A1770,'Store Data'!$E:$F,2,0)</f>
        <v>Audi</v>
      </c>
      <c r="J1770" t="str">
        <f>VLOOKUP(A1770,'Store Data'!$A:$B,2,0)</f>
        <v>Orange County</v>
      </c>
    </row>
    <row r="1771" spans="1:10" x14ac:dyDescent="0.2">
      <c r="A1771" t="s">
        <v>21</v>
      </c>
      <c r="B1771" t="s">
        <v>145</v>
      </c>
      <c r="C1771">
        <v>2</v>
      </c>
      <c r="D1771">
        <v>2</v>
      </c>
      <c r="E1771">
        <v>1</v>
      </c>
      <c r="F1771">
        <v>0</v>
      </c>
      <c r="G1771" t="s">
        <v>129</v>
      </c>
      <c r="H1771" s="27">
        <v>2024</v>
      </c>
      <c r="I1771" t="str">
        <f>VLOOKUP(A1771,'Store Data'!$E:$F,2,0)</f>
        <v>Audi</v>
      </c>
      <c r="J1771" t="str">
        <f>VLOOKUP(A1771,'Store Data'!$A:$B,2,0)</f>
        <v>Orange County</v>
      </c>
    </row>
    <row r="1772" spans="1:10" x14ac:dyDescent="0.2">
      <c r="A1772" t="s">
        <v>110</v>
      </c>
      <c r="B1772" t="s">
        <v>143</v>
      </c>
      <c r="C1772">
        <v>98</v>
      </c>
      <c r="D1772">
        <v>93</v>
      </c>
      <c r="E1772">
        <v>0.94889999999999997</v>
      </c>
      <c r="F1772">
        <v>9</v>
      </c>
      <c r="G1772" t="s">
        <v>129</v>
      </c>
      <c r="H1772" s="27">
        <v>2024</v>
      </c>
      <c r="I1772" t="str">
        <f>VLOOKUP(A1772,'Store Data'!$E:$F,2,0)</f>
        <v>Audi</v>
      </c>
      <c r="J1772" t="str">
        <f>VLOOKUP(A1772,'Store Data'!$A:$B,2,0)</f>
        <v>Northern CA</v>
      </c>
    </row>
    <row r="1773" spans="1:10" x14ac:dyDescent="0.2">
      <c r="A1773" t="s">
        <v>110</v>
      </c>
      <c r="B1773" t="s">
        <v>144</v>
      </c>
      <c r="C1773">
        <v>37</v>
      </c>
      <c r="D1773">
        <v>30</v>
      </c>
      <c r="E1773">
        <v>0.81079999999999997</v>
      </c>
      <c r="F1773">
        <v>10</v>
      </c>
      <c r="G1773" t="s">
        <v>129</v>
      </c>
      <c r="H1773" s="27">
        <v>2024</v>
      </c>
      <c r="I1773" t="str">
        <f>VLOOKUP(A1773,'Store Data'!$E:$F,2,0)</f>
        <v>Audi</v>
      </c>
      <c r="J1773" t="str">
        <f>VLOOKUP(A1773,'Store Data'!$A:$B,2,0)</f>
        <v>Northern CA</v>
      </c>
    </row>
    <row r="1774" spans="1:10" x14ac:dyDescent="0.2">
      <c r="A1774" t="s">
        <v>110</v>
      </c>
      <c r="B1774" t="s">
        <v>145</v>
      </c>
      <c r="C1774">
        <v>14</v>
      </c>
      <c r="D1774">
        <v>13</v>
      </c>
      <c r="E1774">
        <v>0.92849999999999999</v>
      </c>
      <c r="F1774">
        <v>3</v>
      </c>
      <c r="G1774" t="s">
        <v>129</v>
      </c>
      <c r="H1774" s="27">
        <v>2024</v>
      </c>
      <c r="I1774" t="str">
        <f>VLOOKUP(A1774,'Store Data'!$E:$F,2,0)</f>
        <v>Audi</v>
      </c>
      <c r="J1774" t="str">
        <f>VLOOKUP(A1774,'Store Data'!$A:$B,2,0)</f>
        <v>Northern CA</v>
      </c>
    </row>
    <row r="1775" spans="1:10" x14ac:dyDescent="0.2">
      <c r="A1775" t="s">
        <v>22</v>
      </c>
      <c r="B1775" t="s">
        <v>143</v>
      </c>
      <c r="C1775">
        <v>95</v>
      </c>
      <c r="D1775">
        <v>76</v>
      </c>
      <c r="E1775">
        <v>0.8</v>
      </c>
      <c r="F1775">
        <v>12</v>
      </c>
      <c r="G1775" t="s">
        <v>129</v>
      </c>
      <c r="H1775" s="27">
        <v>2024</v>
      </c>
      <c r="I1775" t="str">
        <f>VLOOKUP(A1775,'Store Data'!$E:$F,2,0)</f>
        <v>BMW</v>
      </c>
      <c r="J1775" t="str">
        <f>VLOOKUP(A1775,'Store Data'!$A:$B,2,0)</f>
        <v>Arizona</v>
      </c>
    </row>
    <row r="1776" spans="1:10" x14ac:dyDescent="0.2">
      <c r="A1776" t="s">
        <v>22</v>
      </c>
      <c r="B1776" t="s">
        <v>144</v>
      </c>
      <c r="C1776">
        <v>52</v>
      </c>
      <c r="D1776">
        <v>32</v>
      </c>
      <c r="E1776">
        <v>0.61529999999999996</v>
      </c>
      <c r="F1776">
        <v>3</v>
      </c>
      <c r="G1776" t="s">
        <v>129</v>
      </c>
      <c r="H1776" s="27">
        <v>2024</v>
      </c>
      <c r="I1776" t="str">
        <f>VLOOKUP(A1776,'Store Data'!$E:$F,2,0)</f>
        <v>BMW</v>
      </c>
      <c r="J1776" t="str">
        <f>VLOOKUP(A1776,'Store Data'!$A:$B,2,0)</f>
        <v>Arizona</v>
      </c>
    </row>
    <row r="1777" spans="1:10" x14ac:dyDescent="0.2">
      <c r="A1777" t="s">
        <v>22</v>
      </c>
      <c r="B1777" t="s">
        <v>145</v>
      </c>
      <c r="C1777">
        <v>74</v>
      </c>
      <c r="D1777">
        <v>52</v>
      </c>
      <c r="E1777">
        <v>0.70269999999999999</v>
      </c>
      <c r="F1777">
        <v>13</v>
      </c>
      <c r="G1777" t="s">
        <v>129</v>
      </c>
      <c r="H1777" s="27">
        <v>2024</v>
      </c>
      <c r="I1777" t="str">
        <f>VLOOKUP(A1777,'Store Data'!$E:$F,2,0)</f>
        <v>BMW</v>
      </c>
      <c r="J1777" t="str">
        <f>VLOOKUP(A1777,'Store Data'!$A:$B,2,0)</f>
        <v>Arizona</v>
      </c>
    </row>
    <row r="1778" spans="1:10" x14ac:dyDescent="0.2">
      <c r="A1778" t="s">
        <v>23</v>
      </c>
      <c r="B1778" t="s">
        <v>143</v>
      </c>
      <c r="C1778">
        <v>19</v>
      </c>
      <c r="D1778">
        <v>18</v>
      </c>
      <c r="E1778">
        <v>0.94730000000000003</v>
      </c>
      <c r="F1778">
        <v>0</v>
      </c>
      <c r="G1778" t="s">
        <v>129</v>
      </c>
      <c r="H1778" s="27">
        <v>2024</v>
      </c>
      <c r="I1778" t="str">
        <f>VLOOKUP(A1778,'Store Data'!$E:$F,2,0)</f>
        <v>BMW</v>
      </c>
      <c r="J1778" t="str">
        <f>VLOOKUP(A1778,'Store Data'!$A:$B,2,0)</f>
        <v>Texas</v>
      </c>
    </row>
    <row r="1779" spans="1:10" x14ac:dyDescent="0.2">
      <c r="A1779" t="s">
        <v>23</v>
      </c>
      <c r="B1779" t="s">
        <v>144</v>
      </c>
      <c r="C1779">
        <v>57</v>
      </c>
      <c r="D1779">
        <v>44</v>
      </c>
      <c r="E1779">
        <v>0.77190000000000003</v>
      </c>
      <c r="F1779">
        <v>1</v>
      </c>
      <c r="G1779" t="s">
        <v>129</v>
      </c>
      <c r="H1779" s="27">
        <v>2024</v>
      </c>
      <c r="I1779" t="str">
        <f>VLOOKUP(A1779,'Store Data'!$E:$F,2,0)</f>
        <v>BMW</v>
      </c>
      <c r="J1779" t="str">
        <f>VLOOKUP(A1779,'Store Data'!$A:$B,2,0)</f>
        <v>Texas</v>
      </c>
    </row>
    <row r="1780" spans="1:10" x14ac:dyDescent="0.2">
      <c r="A1780" t="s">
        <v>23</v>
      </c>
      <c r="B1780" t="s">
        <v>145</v>
      </c>
      <c r="C1780">
        <v>63</v>
      </c>
      <c r="D1780">
        <v>48</v>
      </c>
      <c r="E1780">
        <v>0.76190000000000002</v>
      </c>
      <c r="F1780">
        <v>0</v>
      </c>
      <c r="G1780" t="s">
        <v>129</v>
      </c>
      <c r="H1780" s="27">
        <v>2024</v>
      </c>
      <c r="I1780" t="str">
        <f>VLOOKUP(A1780,'Store Data'!$E:$F,2,0)</f>
        <v>BMW</v>
      </c>
      <c r="J1780" t="str">
        <f>VLOOKUP(A1780,'Store Data'!$A:$B,2,0)</f>
        <v>Texas</v>
      </c>
    </row>
    <row r="1781" spans="1:10" x14ac:dyDescent="0.2">
      <c r="A1781" t="s">
        <v>24</v>
      </c>
      <c r="B1781" t="s">
        <v>143</v>
      </c>
      <c r="C1781">
        <v>25</v>
      </c>
      <c r="D1781">
        <v>20</v>
      </c>
      <c r="E1781">
        <v>0.8</v>
      </c>
      <c r="F1781">
        <v>4</v>
      </c>
      <c r="G1781" t="s">
        <v>129</v>
      </c>
      <c r="H1781" s="27">
        <v>2024</v>
      </c>
      <c r="I1781" t="str">
        <f>VLOOKUP(A1781,'Store Data'!$E:$F,2,0)</f>
        <v>BMW</v>
      </c>
      <c r="J1781" t="str">
        <f>VLOOKUP(A1781,'Store Data'!$A:$B,2,0)</f>
        <v>Southern CA</v>
      </c>
    </row>
    <row r="1782" spans="1:10" x14ac:dyDescent="0.2">
      <c r="A1782" t="s">
        <v>24</v>
      </c>
      <c r="B1782" t="s">
        <v>144</v>
      </c>
      <c r="C1782">
        <v>7</v>
      </c>
      <c r="D1782">
        <v>6</v>
      </c>
      <c r="E1782">
        <v>0.85709999999999997</v>
      </c>
      <c r="F1782">
        <v>0</v>
      </c>
      <c r="G1782" t="s">
        <v>129</v>
      </c>
      <c r="H1782" s="27">
        <v>2024</v>
      </c>
      <c r="I1782" t="str">
        <f>VLOOKUP(A1782,'Store Data'!$E:$F,2,0)</f>
        <v>BMW</v>
      </c>
      <c r="J1782" t="str">
        <f>VLOOKUP(A1782,'Store Data'!$A:$B,2,0)</f>
        <v>Southern CA</v>
      </c>
    </row>
    <row r="1783" spans="1:10" x14ac:dyDescent="0.2">
      <c r="A1783" t="s">
        <v>24</v>
      </c>
      <c r="B1783" t="s">
        <v>145</v>
      </c>
      <c r="C1783">
        <v>5</v>
      </c>
      <c r="D1783">
        <v>3</v>
      </c>
      <c r="E1783">
        <v>0.6</v>
      </c>
      <c r="F1783">
        <v>1</v>
      </c>
      <c r="G1783" t="s">
        <v>129</v>
      </c>
      <c r="H1783" s="27">
        <v>2024</v>
      </c>
      <c r="I1783" t="str">
        <f>VLOOKUP(A1783,'Store Data'!$E:$F,2,0)</f>
        <v>BMW</v>
      </c>
      <c r="J1783" t="str">
        <f>VLOOKUP(A1783,'Store Data'!$A:$B,2,0)</f>
        <v>Southern CA</v>
      </c>
    </row>
    <row r="1784" spans="1:10" x14ac:dyDescent="0.2">
      <c r="A1784" t="s">
        <v>25</v>
      </c>
      <c r="B1784" t="s">
        <v>143</v>
      </c>
      <c r="C1784">
        <v>44</v>
      </c>
      <c r="D1784">
        <v>35</v>
      </c>
      <c r="E1784">
        <v>0.7954</v>
      </c>
      <c r="F1784">
        <v>6</v>
      </c>
      <c r="G1784" t="s">
        <v>129</v>
      </c>
      <c r="H1784" s="27">
        <v>2024</v>
      </c>
      <c r="I1784" t="str">
        <f>VLOOKUP(A1784,'Store Data'!$E:$F,2,0)</f>
        <v>BMW</v>
      </c>
      <c r="J1784" t="str">
        <f>VLOOKUP(A1784,'Store Data'!$A:$B,2,0)</f>
        <v>Orange County</v>
      </c>
    </row>
    <row r="1785" spans="1:10" x14ac:dyDescent="0.2">
      <c r="A1785" t="s">
        <v>25</v>
      </c>
      <c r="B1785" t="s">
        <v>144</v>
      </c>
      <c r="C1785">
        <v>36</v>
      </c>
      <c r="D1785">
        <v>31</v>
      </c>
      <c r="E1785">
        <v>0.86109999999999998</v>
      </c>
      <c r="F1785">
        <v>4</v>
      </c>
      <c r="G1785" t="s">
        <v>129</v>
      </c>
      <c r="H1785" s="27">
        <v>2024</v>
      </c>
      <c r="I1785" t="str">
        <f>VLOOKUP(A1785,'Store Data'!$E:$F,2,0)</f>
        <v>BMW</v>
      </c>
      <c r="J1785" t="str">
        <f>VLOOKUP(A1785,'Store Data'!$A:$B,2,0)</f>
        <v>Orange County</v>
      </c>
    </row>
    <row r="1786" spans="1:10" x14ac:dyDescent="0.2">
      <c r="A1786" t="s">
        <v>25</v>
      </c>
      <c r="B1786" t="s">
        <v>145</v>
      </c>
      <c r="C1786">
        <v>29</v>
      </c>
      <c r="D1786">
        <v>25</v>
      </c>
      <c r="E1786">
        <v>0.86199999999999999</v>
      </c>
      <c r="F1786">
        <v>3</v>
      </c>
      <c r="G1786" t="s">
        <v>129</v>
      </c>
      <c r="H1786" s="27">
        <v>2024</v>
      </c>
      <c r="I1786" t="str">
        <f>VLOOKUP(A1786,'Store Data'!$E:$F,2,0)</f>
        <v>BMW</v>
      </c>
      <c r="J1786" t="str">
        <f>VLOOKUP(A1786,'Store Data'!$A:$B,2,0)</f>
        <v>Orange County</v>
      </c>
    </row>
    <row r="1787" spans="1:10" x14ac:dyDescent="0.2">
      <c r="A1787" t="s">
        <v>26</v>
      </c>
      <c r="B1787" t="s">
        <v>143</v>
      </c>
      <c r="C1787">
        <v>61</v>
      </c>
      <c r="D1787">
        <v>54</v>
      </c>
      <c r="E1787">
        <v>0.88519999999999999</v>
      </c>
      <c r="F1787">
        <v>9</v>
      </c>
      <c r="G1787" t="s">
        <v>129</v>
      </c>
      <c r="H1787" s="27">
        <v>2024</v>
      </c>
      <c r="I1787" t="str">
        <f>VLOOKUP(A1787,'Store Data'!$E:$F,2,0)</f>
        <v>BMW</v>
      </c>
      <c r="J1787" t="str">
        <f>VLOOKUP(A1787,'Store Data'!$A:$B,2,0)</f>
        <v>Southern CA</v>
      </c>
    </row>
    <row r="1788" spans="1:10" x14ac:dyDescent="0.2">
      <c r="A1788" t="s">
        <v>26</v>
      </c>
      <c r="B1788" t="s">
        <v>144</v>
      </c>
      <c r="C1788">
        <v>36</v>
      </c>
      <c r="D1788">
        <v>30</v>
      </c>
      <c r="E1788">
        <v>0.83330000000000004</v>
      </c>
      <c r="F1788">
        <v>4</v>
      </c>
      <c r="G1788" t="s">
        <v>129</v>
      </c>
      <c r="H1788" s="27">
        <v>2024</v>
      </c>
      <c r="I1788" t="str">
        <f>VLOOKUP(A1788,'Store Data'!$E:$F,2,0)</f>
        <v>BMW</v>
      </c>
      <c r="J1788" t="str">
        <f>VLOOKUP(A1788,'Store Data'!$A:$B,2,0)</f>
        <v>Southern CA</v>
      </c>
    </row>
    <row r="1789" spans="1:10" x14ac:dyDescent="0.2">
      <c r="A1789" t="s">
        <v>26</v>
      </c>
      <c r="B1789" t="s">
        <v>145</v>
      </c>
      <c r="C1789">
        <v>45</v>
      </c>
      <c r="D1789">
        <v>41</v>
      </c>
      <c r="E1789">
        <v>0.91110000000000002</v>
      </c>
      <c r="F1789">
        <v>7</v>
      </c>
      <c r="G1789" t="s">
        <v>129</v>
      </c>
      <c r="H1789" s="27">
        <v>2024</v>
      </c>
      <c r="I1789" t="str">
        <f>VLOOKUP(A1789,'Store Data'!$E:$F,2,0)</f>
        <v>BMW</v>
      </c>
      <c r="J1789" t="str">
        <f>VLOOKUP(A1789,'Store Data'!$A:$B,2,0)</f>
        <v>Southern CA</v>
      </c>
    </row>
    <row r="1790" spans="1:10" x14ac:dyDescent="0.2">
      <c r="A1790" t="s">
        <v>123</v>
      </c>
      <c r="B1790" t="s">
        <v>143</v>
      </c>
      <c r="C1790">
        <v>15</v>
      </c>
      <c r="D1790">
        <v>14</v>
      </c>
      <c r="E1790">
        <v>0.93330000000000002</v>
      </c>
      <c r="F1790">
        <v>1</v>
      </c>
      <c r="G1790" t="s">
        <v>129</v>
      </c>
      <c r="H1790" s="27">
        <v>2024</v>
      </c>
      <c r="I1790" t="str">
        <f>VLOOKUP(A1790,'Store Data'!$E:$F,2,0)</f>
        <v>Acura</v>
      </c>
      <c r="J1790" t="str">
        <f>VLOOKUP(A1790,'Store Data'!$A:$B,2,0)</f>
        <v>Northern CA</v>
      </c>
    </row>
    <row r="1791" spans="1:10" x14ac:dyDescent="0.2">
      <c r="A1791" t="s">
        <v>123</v>
      </c>
      <c r="B1791" t="s">
        <v>144</v>
      </c>
      <c r="C1791">
        <v>9</v>
      </c>
      <c r="D1791">
        <v>3</v>
      </c>
      <c r="E1791">
        <v>0.33329999999999999</v>
      </c>
      <c r="F1791">
        <v>0</v>
      </c>
      <c r="G1791" t="s">
        <v>129</v>
      </c>
      <c r="H1791" s="27">
        <v>2024</v>
      </c>
      <c r="I1791" t="str">
        <f>VLOOKUP(A1791,'Store Data'!$E:$F,2,0)</f>
        <v>Acura</v>
      </c>
      <c r="J1791" t="str">
        <f>VLOOKUP(A1791,'Store Data'!$A:$B,2,0)</f>
        <v>Northern CA</v>
      </c>
    </row>
    <row r="1792" spans="1:10" x14ac:dyDescent="0.2">
      <c r="A1792" t="s">
        <v>123</v>
      </c>
      <c r="B1792" t="s">
        <v>145</v>
      </c>
      <c r="C1792">
        <v>3</v>
      </c>
      <c r="D1792">
        <v>1</v>
      </c>
      <c r="E1792">
        <v>0.33329999999999999</v>
      </c>
      <c r="F1792">
        <v>1</v>
      </c>
      <c r="G1792" t="s">
        <v>129</v>
      </c>
      <c r="H1792" s="27">
        <v>2024</v>
      </c>
      <c r="I1792" t="str">
        <f>VLOOKUP(A1792,'Store Data'!$E:$F,2,0)</f>
        <v>Acura</v>
      </c>
      <c r="J1792" t="str">
        <f>VLOOKUP(A1792,'Store Data'!$A:$B,2,0)</f>
        <v>Northern CA</v>
      </c>
    </row>
    <row r="1793" spans="1:10" x14ac:dyDescent="0.2">
      <c r="A1793" t="s">
        <v>27</v>
      </c>
      <c r="B1793" t="s">
        <v>143</v>
      </c>
      <c r="C1793">
        <v>117</v>
      </c>
      <c r="D1793">
        <v>108</v>
      </c>
      <c r="E1793">
        <v>0.92300000000000004</v>
      </c>
      <c r="F1793">
        <v>18</v>
      </c>
      <c r="G1793" t="s">
        <v>129</v>
      </c>
      <c r="H1793" s="27">
        <v>2024</v>
      </c>
      <c r="I1793" t="str">
        <f>VLOOKUP(A1793,'Store Data'!$E:$F,2,0)</f>
        <v>Honda</v>
      </c>
      <c r="J1793" t="str">
        <f>VLOOKUP(A1793,'Store Data'!$A:$B,2,0)</f>
        <v>Northern CA</v>
      </c>
    </row>
    <row r="1794" spans="1:10" x14ac:dyDescent="0.2">
      <c r="A1794" t="s">
        <v>27</v>
      </c>
      <c r="B1794" t="s">
        <v>144</v>
      </c>
      <c r="C1794">
        <v>80</v>
      </c>
      <c r="D1794">
        <v>61</v>
      </c>
      <c r="E1794">
        <v>0.76249999999999996</v>
      </c>
      <c r="F1794">
        <v>10</v>
      </c>
      <c r="G1794" t="s">
        <v>129</v>
      </c>
      <c r="H1794" s="27">
        <v>2024</v>
      </c>
      <c r="I1794" t="str">
        <f>VLOOKUP(A1794,'Store Data'!$E:$F,2,0)</f>
        <v>Honda</v>
      </c>
      <c r="J1794" t="str">
        <f>VLOOKUP(A1794,'Store Data'!$A:$B,2,0)</f>
        <v>Northern CA</v>
      </c>
    </row>
    <row r="1795" spans="1:10" x14ac:dyDescent="0.2">
      <c r="A1795" t="s">
        <v>27</v>
      </c>
      <c r="B1795" t="s">
        <v>145</v>
      </c>
      <c r="C1795">
        <v>33</v>
      </c>
      <c r="D1795">
        <v>24</v>
      </c>
      <c r="E1795">
        <v>0.72719999999999996</v>
      </c>
      <c r="F1795">
        <v>7</v>
      </c>
      <c r="G1795" t="s">
        <v>129</v>
      </c>
      <c r="H1795" s="27">
        <v>2024</v>
      </c>
      <c r="I1795" t="str">
        <f>VLOOKUP(A1795,'Store Data'!$E:$F,2,0)</f>
        <v>Honda</v>
      </c>
      <c r="J1795" t="str">
        <f>VLOOKUP(A1795,'Store Data'!$A:$B,2,0)</f>
        <v>Northern CA</v>
      </c>
    </row>
    <row r="1796" spans="1:10" x14ac:dyDescent="0.2">
      <c r="A1796" t="s">
        <v>28</v>
      </c>
      <c r="B1796" t="s">
        <v>143</v>
      </c>
      <c r="C1796">
        <v>57</v>
      </c>
      <c r="D1796">
        <v>52</v>
      </c>
      <c r="E1796">
        <v>0.91220000000000001</v>
      </c>
      <c r="F1796">
        <v>7</v>
      </c>
      <c r="G1796" t="s">
        <v>129</v>
      </c>
      <c r="H1796" s="27">
        <v>2024</v>
      </c>
      <c r="I1796" t="str">
        <f>VLOOKUP(A1796,'Store Data'!$E:$F,2,0)</f>
        <v>BMW</v>
      </c>
      <c r="J1796" t="str">
        <f>VLOOKUP(A1796,'Store Data'!$A:$B,2,0)</f>
        <v>Orange County</v>
      </c>
    </row>
    <row r="1797" spans="1:10" x14ac:dyDescent="0.2">
      <c r="A1797" t="s">
        <v>28</v>
      </c>
      <c r="B1797" t="s">
        <v>144</v>
      </c>
      <c r="C1797">
        <v>62</v>
      </c>
      <c r="D1797">
        <v>34</v>
      </c>
      <c r="E1797">
        <v>0.54830000000000001</v>
      </c>
      <c r="F1797">
        <v>4</v>
      </c>
      <c r="G1797" t="s">
        <v>129</v>
      </c>
      <c r="H1797" s="27">
        <v>2024</v>
      </c>
      <c r="I1797" t="str">
        <f>VLOOKUP(A1797,'Store Data'!$E:$F,2,0)</f>
        <v>BMW</v>
      </c>
      <c r="J1797" t="str">
        <f>VLOOKUP(A1797,'Store Data'!$A:$B,2,0)</f>
        <v>Orange County</v>
      </c>
    </row>
    <row r="1798" spans="1:10" x14ac:dyDescent="0.2">
      <c r="A1798" t="s">
        <v>28</v>
      </c>
      <c r="B1798" t="s">
        <v>145</v>
      </c>
      <c r="C1798">
        <v>53</v>
      </c>
      <c r="D1798">
        <v>35</v>
      </c>
      <c r="E1798">
        <v>0.6603</v>
      </c>
      <c r="F1798">
        <v>1</v>
      </c>
      <c r="G1798" t="s">
        <v>129</v>
      </c>
      <c r="H1798" s="27">
        <v>2024</v>
      </c>
      <c r="I1798" t="str">
        <f>VLOOKUP(A1798,'Store Data'!$E:$F,2,0)</f>
        <v>BMW</v>
      </c>
      <c r="J1798" t="str">
        <f>VLOOKUP(A1798,'Store Data'!$A:$B,2,0)</f>
        <v>Orange County</v>
      </c>
    </row>
    <row r="1799" spans="1:10" x14ac:dyDescent="0.2">
      <c r="A1799" t="s">
        <v>29</v>
      </c>
      <c r="B1799" t="s">
        <v>143</v>
      </c>
      <c r="C1799">
        <v>16</v>
      </c>
      <c r="D1799">
        <v>15</v>
      </c>
      <c r="E1799">
        <v>0.9375</v>
      </c>
      <c r="F1799">
        <v>3</v>
      </c>
      <c r="G1799" t="s">
        <v>129</v>
      </c>
      <c r="H1799" s="27">
        <v>2024</v>
      </c>
      <c r="I1799" t="str">
        <f>VLOOKUP(A1799,'Store Data'!$E:$F,2,0)</f>
        <v>MINI</v>
      </c>
      <c r="J1799" t="str">
        <f>VLOOKUP(A1799,'Store Data'!$A:$B,2,0)</f>
        <v>Orange County</v>
      </c>
    </row>
    <row r="1800" spans="1:10" x14ac:dyDescent="0.2">
      <c r="A1800" t="s">
        <v>29</v>
      </c>
      <c r="B1800" t="s">
        <v>144</v>
      </c>
      <c r="C1800">
        <v>11</v>
      </c>
      <c r="D1800">
        <v>6</v>
      </c>
      <c r="E1800">
        <v>0.5454</v>
      </c>
      <c r="F1800">
        <v>0</v>
      </c>
      <c r="G1800" t="s">
        <v>129</v>
      </c>
      <c r="H1800" s="27">
        <v>2024</v>
      </c>
      <c r="I1800" t="str">
        <f>VLOOKUP(A1800,'Store Data'!$E:$F,2,0)</f>
        <v>MINI</v>
      </c>
      <c r="J1800" t="str">
        <f>VLOOKUP(A1800,'Store Data'!$A:$B,2,0)</f>
        <v>Orange County</v>
      </c>
    </row>
    <row r="1801" spans="1:10" x14ac:dyDescent="0.2">
      <c r="A1801" t="s">
        <v>29</v>
      </c>
      <c r="B1801" t="s">
        <v>145</v>
      </c>
      <c r="C1801">
        <v>6</v>
      </c>
      <c r="D1801">
        <v>3</v>
      </c>
      <c r="E1801">
        <v>0.5</v>
      </c>
      <c r="F1801">
        <v>0</v>
      </c>
      <c r="G1801" t="s">
        <v>129</v>
      </c>
      <c r="H1801" s="27">
        <v>2024</v>
      </c>
      <c r="I1801" t="str">
        <f>VLOOKUP(A1801,'Store Data'!$E:$F,2,0)</f>
        <v>MINI</v>
      </c>
      <c r="J1801" t="str">
        <f>VLOOKUP(A1801,'Store Data'!$A:$B,2,0)</f>
        <v>Orange County</v>
      </c>
    </row>
    <row r="1802" spans="1:10" x14ac:dyDescent="0.2">
      <c r="A1802" t="s">
        <v>30</v>
      </c>
      <c r="B1802" t="s">
        <v>143</v>
      </c>
      <c r="C1802">
        <v>5</v>
      </c>
      <c r="D1802">
        <v>2</v>
      </c>
      <c r="E1802">
        <v>0.4</v>
      </c>
      <c r="F1802">
        <v>0</v>
      </c>
      <c r="G1802" t="s">
        <v>129</v>
      </c>
      <c r="H1802" s="27">
        <v>2024</v>
      </c>
      <c r="I1802" t="str">
        <f>VLOOKUP(A1802,'Store Data'!$E:$F,2,0)</f>
        <v>Genesis</v>
      </c>
      <c r="J1802" t="str">
        <f>VLOOKUP(A1802,'Store Data'!$A:$B,2,0)</f>
        <v>Texas</v>
      </c>
    </row>
    <row r="1803" spans="1:10" x14ac:dyDescent="0.2">
      <c r="A1803" t="s">
        <v>30</v>
      </c>
      <c r="B1803" t="s">
        <v>144</v>
      </c>
      <c r="C1803">
        <v>21</v>
      </c>
      <c r="D1803">
        <v>15</v>
      </c>
      <c r="E1803">
        <v>0.71419999999999995</v>
      </c>
      <c r="F1803">
        <v>2</v>
      </c>
      <c r="G1803" t="s">
        <v>129</v>
      </c>
      <c r="H1803" s="27">
        <v>2024</v>
      </c>
      <c r="I1803" t="str">
        <f>VLOOKUP(A1803,'Store Data'!$E:$F,2,0)</f>
        <v>Genesis</v>
      </c>
      <c r="J1803" t="str">
        <f>VLOOKUP(A1803,'Store Data'!$A:$B,2,0)</f>
        <v>Texas</v>
      </c>
    </row>
    <row r="1804" spans="1:10" x14ac:dyDescent="0.2">
      <c r="A1804" t="s">
        <v>30</v>
      </c>
      <c r="B1804" t="s">
        <v>145</v>
      </c>
      <c r="C1804">
        <v>6</v>
      </c>
      <c r="D1804">
        <v>4</v>
      </c>
      <c r="E1804">
        <v>0.66659999999999997</v>
      </c>
      <c r="F1804">
        <v>1</v>
      </c>
      <c r="G1804" t="s">
        <v>129</v>
      </c>
      <c r="H1804" s="27">
        <v>2024</v>
      </c>
      <c r="I1804" t="str">
        <f>VLOOKUP(A1804,'Store Data'!$E:$F,2,0)</f>
        <v>Genesis</v>
      </c>
      <c r="J1804" t="str">
        <f>VLOOKUP(A1804,'Store Data'!$A:$B,2,0)</f>
        <v>Texas</v>
      </c>
    </row>
    <row r="1805" spans="1:10" x14ac:dyDescent="0.2">
      <c r="A1805" t="s">
        <v>31</v>
      </c>
      <c r="B1805" t="s">
        <v>143</v>
      </c>
      <c r="C1805">
        <v>86</v>
      </c>
      <c r="D1805">
        <v>73</v>
      </c>
      <c r="E1805">
        <v>0.8488</v>
      </c>
      <c r="F1805">
        <v>24</v>
      </c>
      <c r="G1805" t="s">
        <v>129</v>
      </c>
      <c r="H1805" s="27">
        <v>2024</v>
      </c>
      <c r="I1805" t="str">
        <f>VLOOKUP(A1805,'Store Data'!$E:$F,2,0)</f>
        <v>Honda</v>
      </c>
      <c r="J1805" t="str">
        <f>VLOOKUP(A1805,'Store Data'!$A:$B,2,0)</f>
        <v>Texas</v>
      </c>
    </row>
    <row r="1806" spans="1:10" x14ac:dyDescent="0.2">
      <c r="A1806" t="s">
        <v>31</v>
      </c>
      <c r="B1806" t="s">
        <v>144</v>
      </c>
      <c r="C1806">
        <v>61</v>
      </c>
      <c r="D1806">
        <v>42</v>
      </c>
      <c r="E1806">
        <v>0.6885</v>
      </c>
      <c r="F1806">
        <v>9</v>
      </c>
      <c r="G1806" t="s">
        <v>129</v>
      </c>
      <c r="H1806" s="27">
        <v>2024</v>
      </c>
      <c r="I1806" t="str">
        <f>VLOOKUP(A1806,'Store Data'!$E:$F,2,0)</f>
        <v>Honda</v>
      </c>
      <c r="J1806" t="str">
        <f>VLOOKUP(A1806,'Store Data'!$A:$B,2,0)</f>
        <v>Texas</v>
      </c>
    </row>
    <row r="1807" spans="1:10" x14ac:dyDescent="0.2">
      <c r="A1807" t="s">
        <v>31</v>
      </c>
      <c r="B1807" t="s">
        <v>145</v>
      </c>
      <c r="C1807">
        <v>55</v>
      </c>
      <c r="D1807">
        <v>45</v>
      </c>
      <c r="E1807">
        <v>0.81810000000000005</v>
      </c>
      <c r="F1807">
        <v>12</v>
      </c>
      <c r="G1807" t="s">
        <v>129</v>
      </c>
      <c r="H1807" s="27">
        <v>2024</v>
      </c>
      <c r="I1807" t="str">
        <f>VLOOKUP(A1807,'Store Data'!$E:$F,2,0)</f>
        <v>Honda</v>
      </c>
      <c r="J1807" t="str">
        <f>VLOOKUP(A1807,'Store Data'!$A:$B,2,0)</f>
        <v>Texas</v>
      </c>
    </row>
    <row r="1808" spans="1:10" x14ac:dyDescent="0.2">
      <c r="A1808" t="s">
        <v>32</v>
      </c>
      <c r="B1808" t="s">
        <v>143</v>
      </c>
      <c r="C1808">
        <v>33</v>
      </c>
      <c r="D1808">
        <v>30</v>
      </c>
      <c r="E1808">
        <v>0.90900000000000003</v>
      </c>
      <c r="F1808">
        <v>0</v>
      </c>
      <c r="G1808" t="s">
        <v>129</v>
      </c>
      <c r="H1808" s="27">
        <v>2024</v>
      </c>
      <c r="I1808" t="str">
        <f>VLOOKUP(A1808,'Store Data'!$E:$F,2,0)</f>
        <v>Honda</v>
      </c>
      <c r="J1808" t="str">
        <f>VLOOKUP(A1808,'Store Data'!$A:$B,2,0)</f>
        <v>Northern CA</v>
      </c>
    </row>
    <row r="1809" spans="1:10" x14ac:dyDescent="0.2">
      <c r="A1809" t="s">
        <v>32</v>
      </c>
      <c r="B1809" t="s">
        <v>144</v>
      </c>
      <c r="C1809">
        <v>38</v>
      </c>
      <c r="D1809">
        <v>32</v>
      </c>
      <c r="E1809">
        <v>0.84209999999999996</v>
      </c>
      <c r="F1809">
        <v>6</v>
      </c>
      <c r="G1809" t="s">
        <v>129</v>
      </c>
      <c r="H1809" s="27">
        <v>2024</v>
      </c>
      <c r="I1809" t="str">
        <f>VLOOKUP(A1809,'Store Data'!$E:$F,2,0)</f>
        <v>Honda</v>
      </c>
      <c r="J1809" t="str">
        <f>VLOOKUP(A1809,'Store Data'!$A:$B,2,0)</f>
        <v>Northern CA</v>
      </c>
    </row>
    <row r="1810" spans="1:10" x14ac:dyDescent="0.2">
      <c r="A1810" t="s">
        <v>32</v>
      </c>
      <c r="B1810" t="s">
        <v>145</v>
      </c>
      <c r="C1810">
        <v>16</v>
      </c>
      <c r="D1810">
        <v>15</v>
      </c>
      <c r="E1810">
        <v>0.9375</v>
      </c>
      <c r="F1810">
        <v>5</v>
      </c>
      <c r="G1810" t="s">
        <v>129</v>
      </c>
      <c r="H1810" s="27">
        <v>2024</v>
      </c>
      <c r="I1810" t="str">
        <f>VLOOKUP(A1810,'Store Data'!$E:$F,2,0)</f>
        <v>Honda</v>
      </c>
      <c r="J1810" t="str">
        <f>VLOOKUP(A1810,'Store Data'!$A:$B,2,0)</f>
        <v>Northern CA</v>
      </c>
    </row>
    <row r="1811" spans="1:10" x14ac:dyDescent="0.2">
      <c r="A1811" t="s">
        <v>33</v>
      </c>
      <c r="B1811" t="s">
        <v>143</v>
      </c>
      <c r="C1811">
        <v>19</v>
      </c>
      <c r="D1811">
        <v>16</v>
      </c>
      <c r="E1811">
        <v>0.84209999999999996</v>
      </c>
      <c r="F1811">
        <v>0</v>
      </c>
      <c r="G1811" t="s">
        <v>129</v>
      </c>
      <c r="H1811" s="27">
        <v>2024</v>
      </c>
      <c r="I1811" t="str">
        <f>VLOOKUP(A1811,'Store Data'!$E:$F,2,0)</f>
        <v>Honda</v>
      </c>
      <c r="J1811" t="str">
        <f>VLOOKUP(A1811,'Store Data'!$A:$B,2,0)</f>
        <v>Southern CA</v>
      </c>
    </row>
    <row r="1812" spans="1:10" x14ac:dyDescent="0.2">
      <c r="A1812" t="s">
        <v>33</v>
      </c>
      <c r="B1812" t="s">
        <v>144</v>
      </c>
      <c r="C1812">
        <v>18</v>
      </c>
      <c r="D1812">
        <v>12</v>
      </c>
      <c r="E1812">
        <v>0.66659999999999997</v>
      </c>
      <c r="F1812">
        <v>0</v>
      </c>
      <c r="G1812" t="s">
        <v>129</v>
      </c>
      <c r="H1812" s="27">
        <v>2024</v>
      </c>
      <c r="I1812" t="str">
        <f>VLOOKUP(A1812,'Store Data'!$E:$F,2,0)</f>
        <v>Honda</v>
      </c>
      <c r="J1812" t="str">
        <f>VLOOKUP(A1812,'Store Data'!$A:$B,2,0)</f>
        <v>Southern CA</v>
      </c>
    </row>
    <row r="1813" spans="1:10" x14ac:dyDescent="0.2">
      <c r="A1813" t="s">
        <v>33</v>
      </c>
      <c r="B1813" t="s">
        <v>145</v>
      </c>
      <c r="C1813">
        <v>6</v>
      </c>
      <c r="D1813">
        <v>3</v>
      </c>
      <c r="E1813">
        <v>0.5</v>
      </c>
      <c r="F1813">
        <v>0</v>
      </c>
      <c r="G1813" t="s">
        <v>129</v>
      </c>
      <c r="H1813" s="27">
        <v>2024</v>
      </c>
      <c r="I1813" t="str">
        <f>VLOOKUP(A1813,'Store Data'!$E:$F,2,0)</f>
        <v>Honda</v>
      </c>
      <c r="J1813" t="str">
        <f>VLOOKUP(A1813,'Store Data'!$A:$B,2,0)</f>
        <v>Southern CA</v>
      </c>
    </row>
    <row r="1814" spans="1:10" x14ac:dyDescent="0.2">
      <c r="A1814" t="s">
        <v>34</v>
      </c>
      <c r="B1814" t="s">
        <v>143</v>
      </c>
      <c r="C1814">
        <v>24</v>
      </c>
      <c r="D1814">
        <v>24</v>
      </c>
      <c r="E1814">
        <v>1</v>
      </c>
      <c r="F1814">
        <v>2</v>
      </c>
      <c r="G1814" t="s">
        <v>129</v>
      </c>
      <c r="H1814" s="27">
        <v>2024</v>
      </c>
      <c r="I1814" t="str">
        <f>VLOOKUP(A1814,'Store Data'!$E:$F,2,0)</f>
        <v>Hyundai</v>
      </c>
      <c r="J1814" t="str">
        <f>VLOOKUP(A1814,'Store Data'!$A:$B,2,0)</f>
        <v>Texas</v>
      </c>
    </row>
    <row r="1815" spans="1:10" x14ac:dyDescent="0.2">
      <c r="A1815" t="s">
        <v>34</v>
      </c>
      <c r="B1815" t="s">
        <v>144</v>
      </c>
      <c r="C1815">
        <v>13</v>
      </c>
      <c r="D1815">
        <v>3</v>
      </c>
      <c r="E1815">
        <v>0.23069999999999999</v>
      </c>
      <c r="F1815">
        <v>0</v>
      </c>
      <c r="G1815" t="s">
        <v>129</v>
      </c>
      <c r="H1815" s="27">
        <v>2024</v>
      </c>
      <c r="I1815" t="str">
        <f>VLOOKUP(A1815,'Store Data'!$E:$F,2,0)</f>
        <v>Hyundai</v>
      </c>
      <c r="J1815" t="str">
        <f>VLOOKUP(A1815,'Store Data'!$A:$B,2,0)</f>
        <v>Texas</v>
      </c>
    </row>
    <row r="1816" spans="1:10" x14ac:dyDescent="0.2">
      <c r="A1816" t="s">
        <v>34</v>
      </c>
      <c r="B1816" t="s">
        <v>145</v>
      </c>
      <c r="C1816">
        <v>14</v>
      </c>
      <c r="D1816">
        <v>4</v>
      </c>
      <c r="E1816">
        <v>0.28570000000000001</v>
      </c>
      <c r="F1816">
        <v>0</v>
      </c>
      <c r="G1816" t="s">
        <v>129</v>
      </c>
      <c r="H1816" s="27">
        <v>2024</v>
      </c>
      <c r="I1816" t="str">
        <f>VLOOKUP(A1816,'Store Data'!$E:$F,2,0)</f>
        <v>Hyundai</v>
      </c>
      <c r="J1816" t="str">
        <f>VLOOKUP(A1816,'Store Data'!$A:$B,2,0)</f>
        <v>Texas</v>
      </c>
    </row>
    <row r="1817" spans="1:10" x14ac:dyDescent="0.2">
      <c r="A1817" t="s">
        <v>35</v>
      </c>
      <c r="B1817" t="s">
        <v>143</v>
      </c>
      <c r="C1817">
        <v>21</v>
      </c>
      <c r="D1817">
        <v>18</v>
      </c>
      <c r="E1817">
        <v>0.85709999999999997</v>
      </c>
      <c r="F1817">
        <v>0</v>
      </c>
      <c r="G1817" t="s">
        <v>129</v>
      </c>
      <c r="H1817" s="27">
        <v>2024</v>
      </c>
      <c r="I1817" t="str">
        <f>VLOOKUP(A1817,'Store Data'!$E:$F,2,0)</f>
        <v>Acura</v>
      </c>
      <c r="J1817" t="str">
        <f>VLOOKUP(A1817,'Store Data'!$A:$B,2,0)</f>
        <v>Southern CA</v>
      </c>
    </row>
    <row r="1818" spans="1:10" x14ac:dyDescent="0.2">
      <c r="A1818" t="s">
        <v>35</v>
      </c>
      <c r="B1818" t="s">
        <v>144</v>
      </c>
      <c r="C1818">
        <v>10</v>
      </c>
      <c r="D1818">
        <v>8</v>
      </c>
      <c r="E1818">
        <v>0.8</v>
      </c>
      <c r="F1818">
        <v>1</v>
      </c>
      <c r="G1818" t="s">
        <v>129</v>
      </c>
      <c r="H1818" s="27">
        <v>2024</v>
      </c>
      <c r="I1818" t="str">
        <f>VLOOKUP(A1818,'Store Data'!$E:$F,2,0)</f>
        <v>Acura</v>
      </c>
      <c r="J1818" t="str">
        <f>VLOOKUP(A1818,'Store Data'!$A:$B,2,0)</f>
        <v>Southern CA</v>
      </c>
    </row>
    <row r="1819" spans="1:10" x14ac:dyDescent="0.2">
      <c r="A1819" t="s">
        <v>35</v>
      </c>
      <c r="B1819" t="s">
        <v>145</v>
      </c>
      <c r="C1819">
        <v>5</v>
      </c>
      <c r="D1819">
        <v>5</v>
      </c>
      <c r="E1819">
        <v>1</v>
      </c>
      <c r="F1819">
        <v>1</v>
      </c>
      <c r="G1819" t="s">
        <v>129</v>
      </c>
      <c r="H1819" s="27">
        <v>2024</v>
      </c>
      <c r="I1819" t="str">
        <f>VLOOKUP(A1819,'Store Data'!$E:$F,2,0)</f>
        <v>Acura</v>
      </c>
      <c r="J1819" t="str">
        <f>VLOOKUP(A1819,'Store Data'!$A:$B,2,0)</f>
        <v>Southern CA</v>
      </c>
    </row>
    <row r="1820" spans="1:10" x14ac:dyDescent="0.2">
      <c r="A1820" t="s">
        <v>36</v>
      </c>
      <c r="B1820" t="s">
        <v>143</v>
      </c>
      <c r="C1820">
        <v>67</v>
      </c>
      <c r="D1820">
        <v>51</v>
      </c>
      <c r="E1820">
        <v>0.7611</v>
      </c>
      <c r="F1820">
        <v>13</v>
      </c>
      <c r="G1820" t="s">
        <v>129</v>
      </c>
      <c r="H1820" s="27">
        <v>2024</v>
      </c>
      <c r="I1820" t="str">
        <f>VLOOKUP(A1820,'Store Data'!$E:$F,2,0)</f>
        <v>Toyota</v>
      </c>
      <c r="J1820" t="str">
        <f>VLOOKUP(A1820,'Store Data'!$A:$B,2,0)</f>
        <v>Southern CA</v>
      </c>
    </row>
    <row r="1821" spans="1:10" x14ac:dyDescent="0.2">
      <c r="A1821" t="s">
        <v>36</v>
      </c>
      <c r="B1821" t="s">
        <v>144</v>
      </c>
      <c r="C1821">
        <v>55</v>
      </c>
      <c r="D1821">
        <v>34</v>
      </c>
      <c r="E1821">
        <v>0.61809999999999998</v>
      </c>
      <c r="F1821">
        <v>4</v>
      </c>
      <c r="G1821" t="s">
        <v>129</v>
      </c>
      <c r="H1821" s="27">
        <v>2024</v>
      </c>
      <c r="I1821" t="str">
        <f>VLOOKUP(A1821,'Store Data'!$E:$F,2,0)</f>
        <v>Toyota</v>
      </c>
      <c r="J1821" t="str">
        <f>VLOOKUP(A1821,'Store Data'!$A:$B,2,0)</f>
        <v>Southern CA</v>
      </c>
    </row>
    <row r="1822" spans="1:10" x14ac:dyDescent="0.2">
      <c r="A1822" t="s">
        <v>36</v>
      </c>
      <c r="B1822" t="s">
        <v>145</v>
      </c>
      <c r="C1822">
        <v>27</v>
      </c>
      <c r="D1822">
        <v>22</v>
      </c>
      <c r="E1822">
        <v>0.81479999999999997</v>
      </c>
      <c r="F1822">
        <v>4</v>
      </c>
      <c r="G1822" t="s">
        <v>129</v>
      </c>
      <c r="H1822" s="27">
        <v>2024</v>
      </c>
      <c r="I1822" t="str">
        <f>VLOOKUP(A1822,'Store Data'!$E:$F,2,0)</f>
        <v>Toyota</v>
      </c>
      <c r="J1822" t="str">
        <f>VLOOKUP(A1822,'Store Data'!$A:$B,2,0)</f>
        <v>Southern CA</v>
      </c>
    </row>
    <row r="1823" spans="1:10" x14ac:dyDescent="0.2">
      <c r="A1823" t="s">
        <v>113</v>
      </c>
      <c r="B1823" t="s">
        <v>143</v>
      </c>
      <c r="C1823">
        <v>19</v>
      </c>
      <c r="D1823">
        <v>17</v>
      </c>
      <c r="E1823">
        <v>0.89470000000000005</v>
      </c>
      <c r="F1823">
        <v>1</v>
      </c>
      <c r="G1823" t="s">
        <v>129</v>
      </c>
      <c r="H1823" s="27">
        <v>2024</v>
      </c>
      <c r="I1823" t="str">
        <f>VLOOKUP(A1823,'Store Data'!$E:$F,2,0)</f>
        <v>Land Rover</v>
      </c>
      <c r="J1823" t="str">
        <f>VLOOKUP(A1823,'Store Data'!$A:$B,2,0)</f>
        <v>Arizona</v>
      </c>
    </row>
    <row r="1824" spans="1:10" x14ac:dyDescent="0.2">
      <c r="A1824" t="s">
        <v>113</v>
      </c>
      <c r="B1824" t="s">
        <v>144</v>
      </c>
      <c r="C1824">
        <v>11</v>
      </c>
      <c r="D1824">
        <v>11</v>
      </c>
      <c r="E1824">
        <v>1</v>
      </c>
      <c r="F1824">
        <v>1</v>
      </c>
      <c r="G1824" t="s">
        <v>129</v>
      </c>
      <c r="H1824" s="27">
        <v>2024</v>
      </c>
      <c r="I1824" t="str">
        <f>VLOOKUP(A1824,'Store Data'!$E:$F,2,0)</f>
        <v>Land Rover</v>
      </c>
      <c r="J1824" t="str">
        <f>VLOOKUP(A1824,'Store Data'!$A:$B,2,0)</f>
        <v>Arizona</v>
      </c>
    </row>
    <row r="1825" spans="1:10" x14ac:dyDescent="0.2">
      <c r="A1825" t="s">
        <v>113</v>
      </c>
      <c r="B1825" t="s">
        <v>145</v>
      </c>
      <c r="C1825">
        <v>12</v>
      </c>
      <c r="D1825">
        <v>5</v>
      </c>
      <c r="E1825">
        <v>0.41660000000000003</v>
      </c>
      <c r="F1825">
        <v>0</v>
      </c>
      <c r="G1825" t="s">
        <v>129</v>
      </c>
      <c r="H1825" s="27">
        <v>2024</v>
      </c>
      <c r="I1825" t="str">
        <f>VLOOKUP(A1825,'Store Data'!$E:$F,2,0)</f>
        <v>Land Rover</v>
      </c>
      <c r="J1825" t="str">
        <f>VLOOKUP(A1825,'Store Data'!$A:$B,2,0)</f>
        <v>Arizona</v>
      </c>
    </row>
    <row r="1826" spans="1:10" x14ac:dyDescent="0.2">
      <c r="A1826" t="s">
        <v>37</v>
      </c>
      <c r="B1826" t="s">
        <v>143</v>
      </c>
      <c r="C1826">
        <v>28</v>
      </c>
      <c r="D1826">
        <v>24</v>
      </c>
      <c r="E1826">
        <v>0.85709999999999997</v>
      </c>
      <c r="F1826">
        <v>4</v>
      </c>
      <c r="G1826" t="s">
        <v>129</v>
      </c>
      <c r="H1826" s="27">
        <v>2024</v>
      </c>
      <c r="I1826" t="str">
        <f>VLOOKUP(A1826,'Store Data'!$E:$F,2,0)</f>
        <v>Land Rover</v>
      </c>
      <c r="J1826" t="str">
        <f>VLOOKUP(A1826,'Store Data'!$A:$B,2,0)</f>
        <v>Arizona</v>
      </c>
    </row>
    <row r="1827" spans="1:10" x14ac:dyDescent="0.2">
      <c r="A1827" t="s">
        <v>37</v>
      </c>
      <c r="B1827" t="s">
        <v>144</v>
      </c>
      <c r="C1827">
        <v>30</v>
      </c>
      <c r="D1827">
        <v>22</v>
      </c>
      <c r="E1827">
        <v>0.73329999999999995</v>
      </c>
      <c r="F1827">
        <v>2</v>
      </c>
      <c r="G1827" t="s">
        <v>129</v>
      </c>
      <c r="H1827" s="27">
        <v>2024</v>
      </c>
      <c r="I1827" t="str">
        <f>VLOOKUP(A1827,'Store Data'!$E:$F,2,0)</f>
        <v>Land Rover</v>
      </c>
      <c r="J1827" t="str">
        <f>VLOOKUP(A1827,'Store Data'!$A:$B,2,0)</f>
        <v>Arizona</v>
      </c>
    </row>
    <row r="1828" spans="1:10" x14ac:dyDescent="0.2">
      <c r="A1828" t="s">
        <v>37</v>
      </c>
      <c r="B1828" t="s">
        <v>145</v>
      </c>
      <c r="C1828">
        <v>34</v>
      </c>
      <c r="D1828">
        <v>29</v>
      </c>
      <c r="E1828">
        <v>0.85289999999999999</v>
      </c>
      <c r="F1828">
        <v>4</v>
      </c>
      <c r="G1828" t="s">
        <v>129</v>
      </c>
      <c r="H1828" s="27">
        <v>2024</v>
      </c>
      <c r="I1828" t="str">
        <f>VLOOKUP(A1828,'Store Data'!$E:$F,2,0)</f>
        <v>Land Rover</v>
      </c>
      <c r="J1828" t="str">
        <f>VLOOKUP(A1828,'Store Data'!$A:$B,2,0)</f>
        <v>Arizona</v>
      </c>
    </row>
    <row r="1829" spans="1:10" x14ac:dyDescent="0.2">
      <c r="A1829" t="s">
        <v>39</v>
      </c>
      <c r="B1829" t="s">
        <v>143</v>
      </c>
      <c r="C1829">
        <v>42</v>
      </c>
      <c r="D1829">
        <v>28</v>
      </c>
      <c r="E1829">
        <v>0.66659999999999997</v>
      </c>
      <c r="F1829">
        <v>0</v>
      </c>
      <c r="G1829" t="s">
        <v>129</v>
      </c>
      <c r="H1829" s="27">
        <v>2024</v>
      </c>
      <c r="I1829" t="str">
        <f>VLOOKUP(A1829,'Store Data'!$E:$F,2,0)</f>
        <v>Lexus</v>
      </c>
      <c r="J1829" t="str">
        <f>VLOOKUP(A1829,'Store Data'!$A:$B,2,0)</f>
        <v>Southern CA</v>
      </c>
    </row>
    <row r="1830" spans="1:10" x14ac:dyDescent="0.2">
      <c r="A1830" t="s">
        <v>39</v>
      </c>
      <c r="B1830" t="s">
        <v>144</v>
      </c>
      <c r="C1830">
        <v>65</v>
      </c>
      <c r="D1830">
        <v>49</v>
      </c>
      <c r="E1830">
        <v>0.75380000000000003</v>
      </c>
      <c r="F1830">
        <v>14</v>
      </c>
      <c r="G1830" t="s">
        <v>129</v>
      </c>
      <c r="H1830" s="27">
        <v>2024</v>
      </c>
      <c r="I1830" t="str">
        <f>VLOOKUP(A1830,'Store Data'!$E:$F,2,0)</f>
        <v>Lexus</v>
      </c>
      <c r="J1830" t="str">
        <f>VLOOKUP(A1830,'Store Data'!$A:$B,2,0)</f>
        <v>Southern CA</v>
      </c>
    </row>
    <row r="1831" spans="1:10" x14ac:dyDescent="0.2">
      <c r="A1831" t="s">
        <v>39</v>
      </c>
      <c r="B1831" t="s">
        <v>145</v>
      </c>
      <c r="C1831">
        <v>20</v>
      </c>
      <c r="D1831">
        <v>15</v>
      </c>
      <c r="E1831">
        <v>0.75</v>
      </c>
      <c r="F1831">
        <v>2</v>
      </c>
      <c r="G1831" t="s">
        <v>129</v>
      </c>
      <c r="H1831" s="27">
        <v>2024</v>
      </c>
      <c r="I1831" t="str">
        <f>VLOOKUP(A1831,'Store Data'!$E:$F,2,0)</f>
        <v>Lexus</v>
      </c>
      <c r="J1831" t="str">
        <f>VLOOKUP(A1831,'Store Data'!$A:$B,2,0)</f>
        <v>Southern CA</v>
      </c>
    </row>
    <row r="1832" spans="1:10" x14ac:dyDescent="0.2">
      <c r="A1832" t="s">
        <v>38</v>
      </c>
      <c r="B1832" t="s">
        <v>143</v>
      </c>
      <c r="C1832">
        <v>60</v>
      </c>
      <c r="D1832">
        <v>57</v>
      </c>
      <c r="E1832">
        <v>0.95</v>
      </c>
      <c r="F1832">
        <v>0</v>
      </c>
      <c r="G1832" t="s">
        <v>129</v>
      </c>
      <c r="H1832" s="27">
        <v>2024</v>
      </c>
      <c r="I1832" t="str">
        <f>VLOOKUP(A1832,'Store Data'!$E:$F,2,0)</f>
        <v>Lexus</v>
      </c>
      <c r="J1832" t="str">
        <f>VLOOKUP(A1832,'Store Data'!$A:$B,2,0)</f>
        <v>Texas</v>
      </c>
    </row>
    <row r="1833" spans="1:10" x14ac:dyDescent="0.2">
      <c r="A1833" t="s">
        <v>38</v>
      </c>
      <c r="B1833" t="s">
        <v>144</v>
      </c>
      <c r="C1833">
        <v>105</v>
      </c>
      <c r="D1833">
        <v>82</v>
      </c>
      <c r="E1833">
        <v>0.78090000000000004</v>
      </c>
      <c r="F1833">
        <v>17</v>
      </c>
      <c r="G1833" t="s">
        <v>129</v>
      </c>
      <c r="H1833" s="27">
        <v>2024</v>
      </c>
      <c r="I1833" t="str">
        <f>VLOOKUP(A1833,'Store Data'!$E:$F,2,0)</f>
        <v>Lexus</v>
      </c>
      <c r="J1833" t="str">
        <f>VLOOKUP(A1833,'Store Data'!$A:$B,2,0)</f>
        <v>Texas</v>
      </c>
    </row>
    <row r="1834" spans="1:10" x14ac:dyDescent="0.2">
      <c r="A1834" t="s">
        <v>38</v>
      </c>
      <c r="B1834" t="s">
        <v>145</v>
      </c>
      <c r="C1834">
        <v>31</v>
      </c>
      <c r="D1834">
        <v>24</v>
      </c>
      <c r="E1834">
        <v>0.77410000000000001</v>
      </c>
      <c r="F1834">
        <v>5</v>
      </c>
      <c r="G1834" t="s">
        <v>129</v>
      </c>
      <c r="H1834" s="27">
        <v>2024</v>
      </c>
      <c r="I1834" t="str">
        <f>VLOOKUP(A1834,'Store Data'!$E:$F,2,0)</f>
        <v>Lexus</v>
      </c>
      <c r="J1834" t="str">
        <f>VLOOKUP(A1834,'Store Data'!$A:$B,2,0)</f>
        <v>Texas</v>
      </c>
    </row>
    <row r="1835" spans="1:10" x14ac:dyDescent="0.2">
      <c r="A1835" t="s">
        <v>114</v>
      </c>
      <c r="B1835" t="s">
        <v>143</v>
      </c>
      <c r="C1835">
        <v>7</v>
      </c>
      <c r="D1835">
        <v>7</v>
      </c>
      <c r="E1835">
        <v>1</v>
      </c>
      <c r="F1835">
        <v>2</v>
      </c>
      <c r="G1835" t="s">
        <v>129</v>
      </c>
      <c r="H1835" s="27">
        <v>2024</v>
      </c>
      <c r="I1835" t="str">
        <f>VLOOKUP(A1835,'Store Data'!$E:$F,2,0)</f>
        <v>Lexus</v>
      </c>
      <c r="J1835" t="str">
        <f>VLOOKUP(A1835,'Store Data'!$A:$B,2,0)</f>
        <v>Arizona</v>
      </c>
    </row>
    <row r="1836" spans="1:10" x14ac:dyDescent="0.2">
      <c r="A1836" t="s">
        <v>114</v>
      </c>
      <c r="B1836" t="s">
        <v>144</v>
      </c>
      <c r="C1836">
        <v>22</v>
      </c>
      <c r="D1836">
        <v>12</v>
      </c>
      <c r="E1836">
        <v>0.5454</v>
      </c>
      <c r="F1836">
        <v>3</v>
      </c>
      <c r="G1836" t="s">
        <v>129</v>
      </c>
      <c r="H1836" s="27">
        <v>2024</v>
      </c>
      <c r="I1836" t="str">
        <f>VLOOKUP(A1836,'Store Data'!$E:$F,2,0)</f>
        <v>Lexus</v>
      </c>
      <c r="J1836" t="str">
        <f>VLOOKUP(A1836,'Store Data'!$A:$B,2,0)</f>
        <v>Arizona</v>
      </c>
    </row>
    <row r="1837" spans="1:10" x14ac:dyDescent="0.2">
      <c r="A1837" t="s">
        <v>114</v>
      </c>
      <c r="B1837" t="s">
        <v>145</v>
      </c>
      <c r="C1837">
        <v>5</v>
      </c>
      <c r="D1837">
        <v>2</v>
      </c>
      <c r="E1837">
        <v>0.4</v>
      </c>
      <c r="F1837">
        <v>1</v>
      </c>
      <c r="G1837" t="s">
        <v>129</v>
      </c>
      <c r="H1837" s="27">
        <v>2024</v>
      </c>
      <c r="I1837" t="str">
        <f>VLOOKUP(A1837,'Store Data'!$E:$F,2,0)</f>
        <v>Lexus</v>
      </c>
      <c r="J1837" t="str">
        <f>VLOOKUP(A1837,'Store Data'!$A:$B,2,0)</f>
        <v>Arizona</v>
      </c>
    </row>
    <row r="1838" spans="1:10" x14ac:dyDescent="0.2">
      <c r="A1838" t="s">
        <v>40</v>
      </c>
      <c r="B1838" t="s">
        <v>143</v>
      </c>
      <c r="C1838">
        <v>9</v>
      </c>
      <c r="D1838">
        <v>9</v>
      </c>
      <c r="E1838">
        <v>1</v>
      </c>
      <c r="F1838">
        <v>0</v>
      </c>
      <c r="G1838" t="s">
        <v>129</v>
      </c>
      <c r="H1838" s="27">
        <v>2024</v>
      </c>
      <c r="I1838" t="str">
        <f>VLOOKUP(A1838,'Store Data'!$E:$F,2,0)</f>
        <v>Lincoln</v>
      </c>
      <c r="J1838" t="str">
        <f>VLOOKUP(A1838,'Store Data'!$A:$B,2,0)</f>
        <v>Orange County</v>
      </c>
    </row>
    <row r="1839" spans="1:10" x14ac:dyDescent="0.2">
      <c r="A1839" t="s">
        <v>40</v>
      </c>
      <c r="B1839" t="s">
        <v>144</v>
      </c>
      <c r="C1839">
        <v>4</v>
      </c>
      <c r="D1839">
        <v>3</v>
      </c>
      <c r="E1839">
        <v>0.75</v>
      </c>
      <c r="F1839">
        <v>1</v>
      </c>
      <c r="G1839" t="s">
        <v>129</v>
      </c>
      <c r="H1839" s="27">
        <v>2024</v>
      </c>
      <c r="I1839" t="str">
        <f>VLOOKUP(A1839,'Store Data'!$E:$F,2,0)</f>
        <v>Lincoln</v>
      </c>
      <c r="J1839" t="str">
        <f>VLOOKUP(A1839,'Store Data'!$A:$B,2,0)</f>
        <v>Orange County</v>
      </c>
    </row>
    <row r="1840" spans="1:10" x14ac:dyDescent="0.2">
      <c r="A1840" t="s">
        <v>40</v>
      </c>
      <c r="B1840" t="s">
        <v>145</v>
      </c>
      <c r="C1840">
        <v>1</v>
      </c>
      <c r="D1840">
        <v>0</v>
      </c>
      <c r="E1840">
        <v>0</v>
      </c>
      <c r="F1840">
        <v>0</v>
      </c>
      <c r="G1840" t="s">
        <v>129</v>
      </c>
      <c r="H1840" s="27">
        <v>2024</v>
      </c>
      <c r="I1840" t="str">
        <f>VLOOKUP(A1840,'Store Data'!$E:$F,2,0)</f>
        <v>Lincoln</v>
      </c>
      <c r="J1840" t="str">
        <f>VLOOKUP(A1840,'Store Data'!$A:$B,2,0)</f>
        <v>Orange County</v>
      </c>
    </row>
    <row r="1841" spans="1:10" x14ac:dyDescent="0.2">
      <c r="A1841" t="s">
        <v>44</v>
      </c>
      <c r="B1841" t="s">
        <v>143</v>
      </c>
      <c r="C1841">
        <v>12</v>
      </c>
      <c r="D1841">
        <v>12</v>
      </c>
      <c r="E1841">
        <v>1</v>
      </c>
      <c r="F1841">
        <v>0</v>
      </c>
      <c r="G1841" t="s">
        <v>129</v>
      </c>
      <c r="H1841" s="27">
        <v>2024</v>
      </c>
      <c r="I1841" t="str">
        <f>VLOOKUP(A1841,'Store Data'!$E:$F,2,0)</f>
        <v>MINI</v>
      </c>
      <c r="J1841" t="str">
        <f>VLOOKUP(A1841,'Store Data'!$A:$B,2,0)</f>
        <v>Arizona</v>
      </c>
    </row>
    <row r="1842" spans="1:10" x14ac:dyDescent="0.2">
      <c r="A1842" t="s">
        <v>44</v>
      </c>
      <c r="B1842" t="s">
        <v>144</v>
      </c>
      <c r="C1842">
        <v>7</v>
      </c>
      <c r="D1842">
        <v>4</v>
      </c>
      <c r="E1842">
        <v>0.57140000000000002</v>
      </c>
      <c r="F1842">
        <v>0</v>
      </c>
      <c r="G1842" t="s">
        <v>129</v>
      </c>
      <c r="H1842" s="27">
        <v>2024</v>
      </c>
      <c r="I1842" t="str">
        <f>VLOOKUP(A1842,'Store Data'!$E:$F,2,0)</f>
        <v>MINI</v>
      </c>
      <c r="J1842" t="str">
        <f>VLOOKUP(A1842,'Store Data'!$A:$B,2,0)</f>
        <v>Arizona</v>
      </c>
    </row>
    <row r="1843" spans="1:10" x14ac:dyDescent="0.2">
      <c r="A1843" t="s">
        <v>44</v>
      </c>
      <c r="B1843" t="s">
        <v>145</v>
      </c>
      <c r="C1843">
        <v>9</v>
      </c>
      <c r="D1843">
        <v>7</v>
      </c>
      <c r="E1843">
        <v>0.77769999999999995</v>
      </c>
      <c r="F1843">
        <v>2</v>
      </c>
      <c r="G1843" t="s">
        <v>129</v>
      </c>
      <c r="H1843" s="27">
        <v>2024</v>
      </c>
      <c r="I1843" t="str">
        <f>VLOOKUP(A1843,'Store Data'!$E:$F,2,0)</f>
        <v>MINI</v>
      </c>
      <c r="J1843" t="str">
        <f>VLOOKUP(A1843,'Store Data'!$A:$B,2,0)</f>
        <v>Arizona</v>
      </c>
    </row>
    <row r="1844" spans="1:10" x14ac:dyDescent="0.2">
      <c r="A1844" t="s">
        <v>45</v>
      </c>
      <c r="B1844" t="s">
        <v>143</v>
      </c>
      <c r="C1844">
        <v>7</v>
      </c>
      <c r="D1844">
        <v>7</v>
      </c>
      <c r="E1844">
        <v>1</v>
      </c>
      <c r="F1844">
        <v>2</v>
      </c>
      <c r="G1844" t="s">
        <v>129</v>
      </c>
      <c r="H1844" s="27">
        <v>2024</v>
      </c>
      <c r="I1844" t="str">
        <f>VLOOKUP(A1844,'Store Data'!$E:$F,2,0)</f>
        <v>MINI</v>
      </c>
      <c r="J1844" t="str">
        <f>VLOOKUP(A1844,'Store Data'!$A:$B,2,0)</f>
        <v>Southern CA</v>
      </c>
    </row>
    <row r="1845" spans="1:10" x14ac:dyDescent="0.2">
      <c r="A1845" t="s">
        <v>45</v>
      </c>
      <c r="B1845" t="s">
        <v>144</v>
      </c>
      <c r="C1845">
        <v>10</v>
      </c>
      <c r="D1845">
        <v>8</v>
      </c>
      <c r="E1845">
        <v>0.8</v>
      </c>
      <c r="F1845">
        <v>1</v>
      </c>
      <c r="G1845" t="s">
        <v>129</v>
      </c>
      <c r="H1845" s="27">
        <v>2024</v>
      </c>
      <c r="I1845" t="str">
        <f>VLOOKUP(A1845,'Store Data'!$E:$F,2,0)</f>
        <v>MINI</v>
      </c>
      <c r="J1845" t="str">
        <f>VLOOKUP(A1845,'Store Data'!$A:$B,2,0)</f>
        <v>Southern CA</v>
      </c>
    </row>
    <row r="1846" spans="1:10" x14ac:dyDescent="0.2">
      <c r="A1846" t="s">
        <v>45</v>
      </c>
      <c r="B1846" t="s">
        <v>145</v>
      </c>
      <c r="C1846">
        <v>2</v>
      </c>
      <c r="D1846">
        <v>2</v>
      </c>
      <c r="E1846">
        <v>1</v>
      </c>
      <c r="F1846">
        <v>0</v>
      </c>
      <c r="G1846" t="s">
        <v>129</v>
      </c>
      <c r="H1846" s="27">
        <v>2024</v>
      </c>
      <c r="I1846" t="str">
        <f>VLOOKUP(A1846,'Store Data'!$E:$F,2,0)</f>
        <v>MINI</v>
      </c>
      <c r="J1846" t="str">
        <f>VLOOKUP(A1846,'Store Data'!$A:$B,2,0)</f>
        <v>Southern CA</v>
      </c>
    </row>
    <row r="1847" spans="1:10" x14ac:dyDescent="0.2">
      <c r="A1847" t="s">
        <v>48</v>
      </c>
      <c r="B1847" t="s">
        <v>143</v>
      </c>
      <c r="C1847">
        <v>13</v>
      </c>
      <c r="D1847">
        <v>11</v>
      </c>
      <c r="E1847">
        <v>0.84609999999999996</v>
      </c>
      <c r="F1847">
        <v>1</v>
      </c>
      <c r="G1847" t="s">
        <v>129</v>
      </c>
      <c r="H1847" s="27">
        <v>2024</v>
      </c>
      <c r="I1847" t="str">
        <f>VLOOKUP(A1847,'Store Data'!$E:$F,2,0)</f>
        <v>MINI</v>
      </c>
      <c r="J1847" t="str">
        <f>VLOOKUP(A1847,'Store Data'!$A:$B,2,0)</f>
        <v>Northern CA</v>
      </c>
    </row>
    <row r="1848" spans="1:10" x14ac:dyDescent="0.2">
      <c r="A1848" t="s">
        <v>48</v>
      </c>
      <c r="B1848" t="s">
        <v>144</v>
      </c>
      <c r="C1848">
        <v>10</v>
      </c>
      <c r="D1848">
        <v>5</v>
      </c>
      <c r="E1848">
        <v>0.5</v>
      </c>
      <c r="F1848">
        <v>1</v>
      </c>
      <c r="G1848" t="s">
        <v>129</v>
      </c>
      <c r="H1848" s="27">
        <v>2024</v>
      </c>
      <c r="I1848" t="str">
        <f>VLOOKUP(A1848,'Store Data'!$E:$F,2,0)</f>
        <v>MINI</v>
      </c>
      <c r="J1848" t="str">
        <f>VLOOKUP(A1848,'Store Data'!$A:$B,2,0)</f>
        <v>Northern CA</v>
      </c>
    </row>
    <row r="1849" spans="1:10" x14ac:dyDescent="0.2">
      <c r="A1849" t="s">
        <v>48</v>
      </c>
      <c r="B1849" t="s">
        <v>145</v>
      </c>
      <c r="C1849">
        <v>3</v>
      </c>
      <c r="D1849">
        <v>2</v>
      </c>
      <c r="E1849">
        <v>0.66659999999999997</v>
      </c>
      <c r="F1849">
        <v>0</v>
      </c>
      <c r="G1849" t="s">
        <v>129</v>
      </c>
      <c r="H1849" s="27">
        <v>2024</v>
      </c>
      <c r="I1849" t="str">
        <f>VLOOKUP(A1849,'Store Data'!$E:$F,2,0)</f>
        <v>MINI</v>
      </c>
      <c r="J1849" t="str">
        <f>VLOOKUP(A1849,'Store Data'!$A:$B,2,0)</f>
        <v>Northern CA</v>
      </c>
    </row>
    <row r="1850" spans="1:10" x14ac:dyDescent="0.2">
      <c r="A1850" t="s">
        <v>53</v>
      </c>
      <c r="B1850" t="s">
        <v>143</v>
      </c>
      <c r="C1850">
        <v>11</v>
      </c>
      <c r="D1850">
        <v>9</v>
      </c>
      <c r="E1850">
        <v>0.81810000000000005</v>
      </c>
      <c r="F1850">
        <v>1</v>
      </c>
      <c r="G1850" t="s">
        <v>129</v>
      </c>
      <c r="H1850" s="27">
        <v>2024</v>
      </c>
      <c r="I1850" t="str">
        <f>VLOOKUP(A1850,'Store Data'!$E:$F,2,0)</f>
        <v>MINI</v>
      </c>
      <c r="J1850" t="str">
        <f>VLOOKUP(A1850,'Store Data'!$A:$B,2,0)</f>
        <v>Orange County</v>
      </c>
    </row>
    <row r="1851" spans="1:10" x14ac:dyDescent="0.2">
      <c r="A1851" t="s">
        <v>53</v>
      </c>
      <c r="B1851" t="s">
        <v>144</v>
      </c>
      <c r="C1851">
        <v>7</v>
      </c>
      <c r="D1851">
        <v>6</v>
      </c>
      <c r="E1851">
        <v>0.85709999999999997</v>
      </c>
      <c r="F1851">
        <v>0</v>
      </c>
      <c r="G1851" t="s">
        <v>129</v>
      </c>
      <c r="H1851" s="27">
        <v>2024</v>
      </c>
      <c r="I1851" t="str">
        <f>VLOOKUP(A1851,'Store Data'!$E:$F,2,0)</f>
        <v>MINI</v>
      </c>
      <c r="J1851" t="str">
        <f>VLOOKUP(A1851,'Store Data'!$A:$B,2,0)</f>
        <v>Orange County</v>
      </c>
    </row>
    <row r="1852" spans="1:10" x14ac:dyDescent="0.2">
      <c r="A1852" t="s">
        <v>58</v>
      </c>
      <c r="B1852" t="s">
        <v>143</v>
      </c>
      <c r="C1852">
        <v>19</v>
      </c>
      <c r="D1852">
        <v>17</v>
      </c>
      <c r="E1852">
        <v>0.89470000000000005</v>
      </c>
      <c r="F1852">
        <v>0</v>
      </c>
      <c r="G1852" t="s">
        <v>129</v>
      </c>
      <c r="H1852" s="27">
        <v>2024</v>
      </c>
      <c r="I1852" t="str">
        <f>VLOOKUP(A1852,'Store Data'!$E:$F,2,0)</f>
        <v>MINI</v>
      </c>
      <c r="J1852" t="str">
        <f>VLOOKUP(A1852,'Store Data'!$A:$B,2,0)</f>
        <v>Southern CA</v>
      </c>
    </row>
    <row r="1853" spans="1:10" x14ac:dyDescent="0.2">
      <c r="A1853" t="s">
        <v>58</v>
      </c>
      <c r="B1853" t="s">
        <v>144</v>
      </c>
      <c r="C1853">
        <v>11</v>
      </c>
      <c r="D1853">
        <v>7</v>
      </c>
      <c r="E1853">
        <v>0.63629999999999998</v>
      </c>
      <c r="F1853">
        <v>0</v>
      </c>
      <c r="G1853" t="s">
        <v>129</v>
      </c>
      <c r="H1853" s="27">
        <v>2024</v>
      </c>
      <c r="I1853" t="str">
        <f>VLOOKUP(A1853,'Store Data'!$E:$F,2,0)</f>
        <v>MINI</v>
      </c>
      <c r="J1853" t="str">
        <f>VLOOKUP(A1853,'Store Data'!$A:$B,2,0)</f>
        <v>Southern CA</v>
      </c>
    </row>
    <row r="1854" spans="1:10" x14ac:dyDescent="0.2">
      <c r="A1854" t="s">
        <v>58</v>
      </c>
      <c r="B1854" t="s">
        <v>145</v>
      </c>
      <c r="C1854">
        <v>9</v>
      </c>
      <c r="D1854">
        <v>4</v>
      </c>
      <c r="E1854">
        <v>0.44440000000000002</v>
      </c>
      <c r="F1854">
        <v>0</v>
      </c>
      <c r="G1854" t="s">
        <v>129</v>
      </c>
      <c r="H1854" s="27">
        <v>2024</v>
      </c>
      <c r="I1854" t="str">
        <f>VLOOKUP(A1854,'Store Data'!$E:$F,2,0)</f>
        <v>MINI</v>
      </c>
      <c r="J1854" t="str">
        <f>VLOOKUP(A1854,'Store Data'!$A:$B,2,0)</f>
        <v>Southern CA</v>
      </c>
    </row>
    <row r="1855" spans="1:10" x14ac:dyDescent="0.2">
      <c r="A1855" t="s">
        <v>116</v>
      </c>
      <c r="B1855" t="s">
        <v>143</v>
      </c>
      <c r="C1855">
        <v>10</v>
      </c>
      <c r="D1855">
        <v>10</v>
      </c>
      <c r="E1855">
        <v>1</v>
      </c>
      <c r="F1855">
        <v>0</v>
      </c>
      <c r="G1855" t="s">
        <v>129</v>
      </c>
      <c r="H1855" s="27">
        <v>2024</v>
      </c>
      <c r="I1855" t="str">
        <f>VLOOKUP(A1855,'Store Data'!$E:$F,2,0)</f>
        <v>MINI</v>
      </c>
      <c r="J1855" t="str">
        <f>VLOOKUP(A1855,'Store Data'!$A:$B,2,0)</f>
        <v>Arizona</v>
      </c>
    </row>
    <row r="1856" spans="1:10" x14ac:dyDescent="0.2">
      <c r="A1856" t="s">
        <v>116</v>
      </c>
      <c r="B1856" t="s">
        <v>144</v>
      </c>
      <c r="C1856">
        <v>7</v>
      </c>
      <c r="D1856">
        <v>5</v>
      </c>
      <c r="E1856">
        <v>0.71419999999999995</v>
      </c>
      <c r="F1856">
        <v>0</v>
      </c>
      <c r="G1856" t="s">
        <v>129</v>
      </c>
      <c r="H1856" s="27">
        <v>2024</v>
      </c>
      <c r="I1856" t="str">
        <f>VLOOKUP(A1856,'Store Data'!$E:$F,2,0)</f>
        <v>MINI</v>
      </c>
      <c r="J1856" t="str">
        <f>VLOOKUP(A1856,'Store Data'!$A:$B,2,0)</f>
        <v>Arizona</v>
      </c>
    </row>
    <row r="1857" spans="1:10" x14ac:dyDescent="0.2">
      <c r="A1857" t="s">
        <v>116</v>
      </c>
      <c r="B1857" t="s">
        <v>145</v>
      </c>
      <c r="C1857">
        <v>5</v>
      </c>
      <c r="D1857">
        <v>4</v>
      </c>
      <c r="E1857">
        <v>0.8</v>
      </c>
      <c r="F1857">
        <v>0</v>
      </c>
      <c r="G1857" t="s">
        <v>129</v>
      </c>
      <c r="H1857" s="27">
        <v>2024</v>
      </c>
      <c r="I1857" t="str">
        <f>VLOOKUP(A1857,'Store Data'!$E:$F,2,0)</f>
        <v>MINI</v>
      </c>
      <c r="J1857" t="str">
        <f>VLOOKUP(A1857,'Store Data'!$A:$B,2,0)</f>
        <v>Arizona</v>
      </c>
    </row>
    <row r="1858" spans="1:10" x14ac:dyDescent="0.2">
      <c r="A1858" t="s">
        <v>41</v>
      </c>
      <c r="B1858" t="s">
        <v>143</v>
      </c>
      <c r="C1858">
        <v>14</v>
      </c>
      <c r="D1858">
        <v>11</v>
      </c>
      <c r="E1858">
        <v>0.78569999999999995</v>
      </c>
      <c r="F1858">
        <v>2</v>
      </c>
      <c r="G1858" t="s">
        <v>129</v>
      </c>
      <c r="H1858" s="27">
        <v>2024</v>
      </c>
      <c r="I1858" t="str">
        <f>VLOOKUP(A1858,'Store Data'!$E:$F,2,0)</f>
        <v>Mazda</v>
      </c>
      <c r="J1858" t="str">
        <f>VLOOKUP(A1858,'Store Data'!$A:$B,2,0)</f>
        <v>Southern CA</v>
      </c>
    </row>
    <row r="1859" spans="1:10" x14ac:dyDescent="0.2">
      <c r="A1859" t="s">
        <v>41</v>
      </c>
      <c r="B1859" t="s">
        <v>144</v>
      </c>
      <c r="C1859">
        <v>20</v>
      </c>
      <c r="D1859">
        <v>14</v>
      </c>
      <c r="E1859">
        <v>0.7</v>
      </c>
      <c r="F1859">
        <v>1</v>
      </c>
      <c r="G1859" t="s">
        <v>129</v>
      </c>
      <c r="H1859" s="27">
        <v>2024</v>
      </c>
      <c r="I1859" t="str">
        <f>VLOOKUP(A1859,'Store Data'!$E:$F,2,0)</f>
        <v>Mazda</v>
      </c>
      <c r="J1859" t="str">
        <f>VLOOKUP(A1859,'Store Data'!$A:$B,2,0)</f>
        <v>Southern CA</v>
      </c>
    </row>
    <row r="1860" spans="1:10" x14ac:dyDescent="0.2">
      <c r="A1860" t="s">
        <v>41</v>
      </c>
      <c r="B1860" t="s">
        <v>145</v>
      </c>
      <c r="C1860">
        <v>4</v>
      </c>
      <c r="D1860">
        <v>4</v>
      </c>
      <c r="E1860">
        <v>1</v>
      </c>
      <c r="F1860">
        <v>1</v>
      </c>
      <c r="G1860" t="s">
        <v>129</v>
      </c>
      <c r="H1860" s="27">
        <v>2024</v>
      </c>
      <c r="I1860" t="str">
        <f>VLOOKUP(A1860,'Store Data'!$E:$F,2,0)</f>
        <v>Mazda</v>
      </c>
      <c r="J1860" t="str">
        <f>VLOOKUP(A1860,'Store Data'!$A:$B,2,0)</f>
        <v>Southern CA</v>
      </c>
    </row>
    <row r="1861" spans="1:10" x14ac:dyDescent="0.2">
      <c r="A1861" t="s">
        <v>117</v>
      </c>
      <c r="B1861" t="s">
        <v>143</v>
      </c>
      <c r="C1861">
        <v>27</v>
      </c>
      <c r="D1861">
        <v>24</v>
      </c>
      <c r="E1861">
        <v>0.88880000000000003</v>
      </c>
      <c r="F1861">
        <v>0</v>
      </c>
      <c r="G1861" t="s">
        <v>129</v>
      </c>
      <c r="H1861" s="27">
        <v>2024</v>
      </c>
      <c r="I1861" t="str">
        <f>VLOOKUP(A1861,'Store Data'!$E:$F,2,0)</f>
        <v>Mercedes-Benz</v>
      </c>
      <c r="J1861" t="str">
        <f>VLOOKUP(A1861,'Store Data'!$A:$B,2,0)</f>
        <v>Arizona</v>
      </c>
    </row>
    <row r="1862" spans="1:10" x14ac:dyDescent="0.2">
      <c r="A1862" t="s">
        <v>117</v>
      </c>
      <c r="B1862" t="s">
        <v>144</v>
      </c>
      <c r="C1862">
        <v>19</v>
      </c>
      <c r="D1862">
        <v>13</v>
      </c>
      <c r="E1862">
        <v>0.68420000000000003</v>
      </c>
      <c r="F1862">
        <v>0</v>
      </c>
      <c r="G1862" t="s">
        <v>129</v>
      </c>
      <c r="H1862" s="27">
        <v>2024</v>
      </c>
      <c r="I1862" t="str">
        <f>VLOOKUP(A1862,'Store Data'!$E:$F,2,0)</f>
        <v>Mercedes-Benz</v>
      </c>
      <c r="J1862" t="str">
        <f>VLOOKUP(A1862,'Store Data'!$A:$B,2,0)</f>
        <v>Arizona</v>
      </c>
    </row>
    <row r="1863" spans="1:10" x14ac:dyDescent="0.2">
      <c r="A1863" t="s">
        <v>117</v>
      </c>
      <c r="B1863" t="s">
        <v>145</v>
      </c>
      <c r="C1863">
        <v>8</v>
      </c>
      <c r="D1863">
        <v>6</v>
      </c>
      <c r="E1863">
        <v>0.75</v>
      </c>
      <c r="F1863">
        <v>1</v>
      </c>
      <c r="G1863" t="s">
        <v>129</v>
      </c>
      <c r="H1863" s="27">
        <v>2024</v>
      </c>
      <c r="I1863" t="str">
        <f>VLOOKUP(A1863,'Store Data'!$E:$F,2,0)</f>
        <v>Mercedes-Benz</v>
      </c>
      <c r="J1863" t="str">
        <f>VLOOKUP(A1863,'Store Data'!$A:$B,2,0)</f>
        <v>Arizona</v>
      </c>
    </row>
    <row r="1864" spans="1:10" x14ac:dyDescent="0.2">
      <c r="A1864" t="s">
        <v>42</v>
      </c>
      <c r="B1864" t="s">
        <v>143</v>
      </c>
      <c r="C1864">
        <v>39</v>
      </c>
      <c r="D1864">
        <v>35</v>
      </c>
      <c r="E1864">
        <v>0.89739999999999998</v>
      </c>
      <c r="F1864">
        <v>0</v>
      </c>
      <c r="G1864" t="s">
        <v>129</v>
      </c>
      <c r="H1864" s="27">
        <v>2024</v>
      </c>
      <c r="I1864" t="str">
        <f>VLOOKUP(A1864,'Store Data'!$E:$F,2,0)</f>
        <v>Mercedes-Benz</v>
      </c>
      <c r="J1864" t="str">
        <f>VLOOKUP(A1864,'Store Data'!$A:$B,2,0)</f>
        <v>Arizona</v>
      </c>
    </row>
    <row r="1865" spans="1:10" x14ac:dyDescent="0.2">
      <c r="A1865" t="s">
        <v>42</v>
      </c>
      <c r="B1865" t="s">
        <v>144</v>
      </c>
      <c r="C1865">
        <v>18</v>
      </c>
      <c r="D1865">
        <v>16</v>
      </c>
      <c r="E1865">
        <v>0.88880000000000003</v>
      </c>
      <c r="F1865">
        <v>0</v>
      </c>
      <c r="G1865" t="s">
        <v>129</v>
      </c>
      <c r="H1865" s="27">
        <v>2024</v>
      </c>
      <c r="I1865" t="str">
        <f>VLOOKUP(A1865,'Store Data'!$E:$F,2,0)</f>
        <v>Mercedes-Benz</v>
      </c>
      <c r="J1865" t="str">
        <f>VLOOKUP(A1865,'Store Data'!$A:$B,2,0)</f>
        <v>Arizona</v>
      </c>
    </row>
    <row r="1866" spans="1:10" x14ac:dyDescent="0.2">
      <c r="A1866" t="s">
        <v>42</v>
      </c>
      <c r="B1866" t="s">
        <v>145</v>
      </c>
      <c r="C1866">
        <v>14</v>
      </c>
      <c r="D1866">
        <v>12</v>
      </c>
      <c r="E1866">
        <v>0.85709999999999997</v>
      </c>
      <c r="F1866">
        <v>0</v>
      </c>
      <c r="G1866" t="s">
        <v>129</v>
      </c>
      <c r="H1866" s="27">
        <v>2024</v>
      </c>
      <c r="I1866" t="str">
        <f>VLOOKUP(A1866,'Store Data'!$E:$F,2,0)</f>
        <v>Mercedes-Benz</v>
      </c>
      <c r="J1866" t="str">
        <f>VLOOKUP(A1866,'Store Data'!$A:$B,2,0)</f>
        <v>Arizona</v>
      </c>
    </row>
    <row r="1867" spans="1:10" x14ac:dyDescent="0.2">
      <c r="A1867" t="s">
        <v>43</v>
      </c>
      <c r="B1867" t="s">
        <v>143</v>
      </c>
      <c r="C1867">
        <v>45</v>
      </c>
      <c r="D1867">
        <v>37</v>
      </c>
      <c r="E1867">
        <v>0.82220000000000004</v>
      </c>
      <c r="F1867">
        <v>3</v>
      </c>
      <c r="G1867" t="s">
        <v>129</v>
      </c>
      <c r="H1867" s="27">
        <v>2024</v>
      </c>
      <c r="I1867" t="str">
        <f>VLOOKUP(A1867,'Store Data'!$E:$F,2,0)</f>
        <v>Mercedes-Benz</v>
      </c>
      <c r="J1867" t="str">
        <f>VLOOKUP(A1867,'Store Data'!$A:$B,2,0)</f>
        <v>Southern CA</v>
      </c>
    </row>
    <row r="1868" spans="1:10" x14ac:dyDescent="0.2">
      <c r="A1868" t="s">
        <v>43</v>
      </c>
      <c r="B1868" t="s">
        <v>144</v>
      </c>
      <c r="C1868">
        <v>23</v>
      </c>
      <c r="D1868">
        <v>15</v>
      </c>
      <c r="E1868">
        <v>0.65210000000000001</v>
      </c>
      <c r="F1868">
        <v>0</v>
      </c>
      <c r="G1868" t="s">
        <v>129</v>
      </c>
      <c r="H1868" s="27">
        <v>2024</v>
      </c>
      <c r="I1868" t="str">
        <f>VLOOKUP(A1868,'Store Data'!$E:$F,2,0)</f>
        <v>Mercedes-Benz</v>
      </c>
      <c r="J1868" t="str">
        <f>VLOOKUP(A1868,'Store Data'!$A:$B,2,0)</f>
        <v>Southern CA</v>
      </c>
    </row>
    <row r="1869" spans="1:10" x14ac:dyDescent="0.2">
      <c r="A1869" t="s">
        <v>43</v>
      </c>
      <c r="B1869" t="s">
        <v>145</v>
      </c>
      <c r="C1869">
        <v>9</v>
      </c>
      <c r="D1869">
        <v>7</v>
      </c>
      <c r="E1869">
        <v>0.77769999999999995</v>
      </c>
      <c r="F1869">
        <v>1</v>
      </c>
      <c r="G1869" t="s">
        <v>129</v>
      </c>
      <c r="H1869" s="27">
        <v>2024</v>
      </c>
      <c r="I1869" t="str">
        <f>VLOOKUP(A1869,'Store Data'!$E:$F,2,0)</f>
        <v>Mercedes-Benz</v>
      </c>
      <c r="J1869" t="str">
        <f>VLOOKUP(A1869,'Store Data'!$A:$B,2,0)</f>
        <v>Southern CA</v>
      </c>
    </row>
    <row r="1870" spans="1:10" x14ac:dyDescent="0.2">
      <c r="A1870" t="s">
        <v>60</v>
      </c>
      <c r="B1870" t="s">
        <v>143</v>
      </c>
      <c r="C1870">
        <v>54</v>
      </c>
      <c r="D1870">
        <v>48</v>
      </c>
      <c r="E1870">
        <v>0.88880000000000003</v>
      </c>
      <c r="F1870">
        <v>4</v>
      </c>
      <c r="G1870" t="s">
        <v>129</v>
      </c>
      <c r="H1870" s="27">
        <v>2024</v>
      </c>
      <c r="I1870" t="str">
        <f>VLOOKUP(A1870,'Store Data'!$E:$F,2,0)</f>
        <v>BMW</v>
      </c>
      <c r="J1870" t="str">
        <f>VLOOKUP(A1870,'Store Data'!$A:$B,2,0)</f>
        <v>Northern CA</v>
      </c>
    </row>
    <row r="1871" spans="1:10" x14ac:dyDescent="0.2">
      <c r="A1871" t="s">
        <v>60</v>
      </c>
      <c r="B1871" t="s">
        <v>144</v>
      </c>
      <c r="C1871">
        <v>28</v>
      </c>
      <c r="D1871">
        <v>26</v>
      </c>
      <c r="E1871">
        <v>0.92849999999999999</v>
      </c>
      <c r="F1871">
        <v>4</v>
      </c>
      <c r="G1871" t="s">
        <v>129</v>
      </c>
      <c r="H1871" s="27">
        <v>2024</v>
      </c>
      <c r="I1871" t="str">
        <f>VLOOKUP(A1871,'Store Data'!$E:$F,2,0)</f>
        <v>BMW</v>
      </c>
      <c r="J1871" t="str">
        <f>VLOOKUP(A1871,'Store Data'!$A:$B,2,0)</f>
        <v>Northern CA</v>
      </c>
    </row>
    <row r="1872" spans="1:10" x14ac:dyDescent="0.2">
      <c r="A1872" t="s">
        <v>60</v>
      </c>
      <c r="B1872" t="s">
        <v>145</v>
      </c>
      <c r="C1872">
        <v>17</v>
      </c>
      <c r="D1872">
        <v>16</v>
      </c>
      <c r="E1872">
        <v>0.94110000000000005</v>
      </c>
      <c r="F1872">
        <v>4</v>
      </c>
      <c r="G1872" t="s">
        <v>129</v>
      </c>
      <c r="H1872" s="27">
        <v>2024</v>
      </c>
      <c r="I1872" t="str">
        <f>VLOOKUP(A1872,'Store Data'!$E:$F,2,0)</f>
        <v>BMW</v>
      </c>
      <c r="J1872" t="str">
        <f>VLOOKUP(A1872,'Store Data'!$A:$B,2,0)</f>
        <v>Northern CA</v>
      </c>
    </row>
    <row r="1873" spans="1:10" x14ac:dyDescent="0.2">
      <c r="A1873" t="s">
        <v>62</v>
      </c>
      <c r="B1873" t="s">
        <v>143</v>
      </c>
      <c r="C1873">
        <v>31</v>
      </c>
      <c r="D1873">
        <v>23</v>
      </c>
      <c r="E1873">
        <v>0.7419</v>
      </c>
      <c r="F1873">
        <v>0</v>
      </c>
      <c r="G1873" t="s">
        <v>129</v>
      </c>
      <c r="H1873" s="27">
        <v>2024</v>
      </c>
      <c r="I1873" t="str">
        <f>VLOOKUP(A1873,'Store Data'!$E:$F,2,0)</f>
        <v>Porsche</v>
      </c>
      <c r="J1873" t="str">
        <f>VLOOKUP(A1873,'Store Data'!$A:$B,2,0)</f>
        <v>Arizona</v>
      </c>
    </row>
    <row r="1874" spans="1:10" x14ac:dyDescent="0.2">
      <c r="A1874" t="s">
        <v>62</v>
      </c>
      <c r="B1874" t="s">
        <v>144</v>
      </c>
      <c r="C1874">
        <v>17</v>
      </c>
      <c r="D1874">
        <v>12</v>
      </c>
      <c r="E1874">
        <v>0.70579999999999998</v>
      </c>
      <c r="F1874">
        <v>2</v>
      </c>
      <c r="G1874" t="s">
        <v>129</v>
      </c>
      <c r="H1874" s="27">
        <v>2024</v>
      </c>
      <c r="I1874" t="str">
        <f>VLOOKUP(A1874,'Store Data'!$E:$F,2,0)</f>
        <v>Porsche</v>
      </c>
      <c r="J1874" t="str">
        <f>VLOOKUP(A1874,'Store Data'!$A:$B,2,0)</f>
        <v>Arizona</v>
      </c>
    </row>
    <row r="1875" spans="1:10" x14ac:dyDescent="0.2">
      <c r="A1875" t="s">
        <v>62</v>
      </c>
      <c r="B1875" t="s">
        <v>145</v>
      </c>
      <c r="C1875">
        <v>11</v>
      </c>
      <c r="D1875">
        <v>9</v>
      </c>
      <c r="E1875">
        <v>0.81810000000000005</v>
      </c>
      <c r="F1875">
        <v>3</v>
      </c>
      <c r="G1875" t="s">
        <v>129</v>
      </c>
      <c r="H1875" s="27">
        <v>2024</v>
      </c>
      <c r="I1875" t="str">
        <f>VLOOKUP(A1875,'Store Data'!$E:$F,2,0)</f>
        <v>Porsche</v>
      </c>
      <c r="J1875" t="str">
        <f>VLOOKUP(A1875,'Store Data'!$A:$B,2,0)</f>
        <v>Arizona</v>
      </c>
    </row>
    <row r="1876" spans="1:10" x14ac:dyDescent="0.2">
      <c r="A1876" t="s">
        <v>64</v>
      </c>
      <c r="B1876" t="s">
        <v>143</v>
      </c>
      <c r="C1876">
        <v>23</v>
      </c>
      <c r="D1876">
        <v>21</v>
      </c>
      <c r="E1876">
        <v>0.91300000000000003</v>
      </c>
      <c r="F1876">
        <v>2</v>
      </c>
      <c r="G1876" t="s">
        <v>129</v>
      </c>
      <c r="H1876" s="27">
        <v>2024</v>
      </c>
      <c r="I1876" t="str">
        <f>VLOOKUP(A1876,'Store Data'!$E:$F,2,0)</f>
        <v>Porsche</v>
      </c>
      <c r="J1876" t="str">
        <f>VLOOKUP(A1876,'Store Data'!$A:$B,2,0)</f>
        <v>Northern CA</v>
      </c>
    </row>
    <row r="1877" spans="1:10" x14ac:dyDescent="0.2">
      <c r="A1877" t="s">
        <v>64</v>
      </c>
      <c r="B1877" t="s">
        <v>144</v>
      </c>
      <c r="C1877">
        <v>10</v>
      </c>
      <c r="D1877">
        <v>6</v>
      </c>
      <c r="E1877">
        <v>0.6</v>
      </c>
      <c r="F1877">
        <v>0</v>
      </c>
      <c r="G1877" t="s">
        <v>129</v>
      </c>
      <c r="H1877" s="27">
        <v>2024</v>
      </c>
      <c r="I1877" t="str">
        <f>VLOOKUP(A1877,'Store Data'!$E:$F,2,0)</f>
        <v>Porsche</v>
      </c>
      <c r="J1877" t="str">
        <f>VLOOKUP(A1877,'Store Data'!$A:$B,2,0)</f>
        <v>Northern CA</v>
      </c>
    </row>
    <row r="1878" spans="1:10" x14ac:dyDescent="0.2">
      <c r="A1878" t="s">
        <v>64</v>
      </c>
      <c r="B1878" t="s">
        <v>145</v>
      </c>
      <c r="C1878">
        <v>11</v>
      </c>
      <c r="D1878">
        <v>8</v>
      </c>
      <c r="E1878">
        <v>0.72719999999999996</v>
      </c>
      <c r="F1878">
        <v>0</v>
      </c>
      <c r="G1878" t="s">
        <v>129</v>
      </c>
      <c r="H1878" s="27">
        <v>2024</v>
      </c>
      <c r="I1878" t="str">
        <f>VLOOKUP(A1878,'Store Data'!$E:$F,2,0)</f>
        <v>Porsche</v>
      </c>
      <c r="J1878" t="str">
        <f>VLOOKUP(A1878,'Store Data'!$A:$B,2,0)</f>
        <v>Northern CA</v>
      </c>
    </row>
    <row r="1879" spans="1:10" x14ac:dyDescent="0.2">
      <c r="A1879" t="s">
        <v>66</v>
      </c>
      <c r="B1879" t="s">
        <v>143</v>
      </c>
      <c r="C1879">
        <v>86</v>
      </c>
      <c r="D1879">
        <v>76</v>
      </c>
      <c r="E1879">
        <v>0.88370000000000004</v>
      </c>
      <c r="F1879">
        <v>11</v>
      </c>
      <c r="G1879" t="s">
        <v>129</v>
      </c>
      <c r="H1879" s="27">
        <v>2024</v>
      </c>
      <c r="I1879" t="str">
        <f>VLOOKUP(A1879,'Store Data'!$E:$F,2,0)</f>
        <v>Honda</v>
      </c>
      <c r="J1879" t="str">
        <f>VLOOKUP(A1879,'Store Data'!$A:$B,2,0)</f>
        <v>Texas</v>
      </c>
    </row>
    <row r="1880" spans="1:10" x14ac:dyDescent="0.2">
      <c r="A1880" t="s">
        <v>66</v>
      </c>
      <c r="B1880" t="s">
        <v>144</v>
      </c>
      <c r="C1880">
        <v>81</v>
      </c>
      <c r="D1880">
        <v>64</v>
      </c>
      <c r="E1880">
        <v>0.79010000000000002</v>
      </c>
      <c r="F1880">
        <v>12</v>
      </c>
      <c r="G1880" t="s">
        <v>129</v>
      </c>
      <c r="H1880" s="27">
        <v>2024</v>
      </c>
      <c r="I1880" t="str">
        <f>VLOOKUP(A1880,'Store Data'!$E:$F,2,0)</f>
        <v>Honda</v>
      </c>
      <c r="J1880" t="str">
        <f>VLOOKUP(A1880,'Store Data'!$A:$B,2,0)</f>
        <v>Texas</v>
      </c>
    </row>
    <row r="1881" spans="1:10" x14ac:dyDescent="0.2">
      <c r="A1881" t="s">
        <v>66</v>
      </c>
      <c r="B1881" t="s">
        <v>145</v>
      </c>
      <c r="C1881">
        <v>69</v>
      </c>
      <c r="D1881">
        <v>60</v>
      </c>
      <c r="E1881">
        <v>0.86950000000000005</v>
      </c>
      <c r="F1881">
        <v>18</v>
      </c>
      <c r="G1881" t="s">
        <v>129</v>
      </c>
      <c r="H1881" s="27">
        <v>2024</v>
      </c>
      <c r="I1881" t="str">
        <f>VLOOKUP(A1881,'Store Data'!$E:$F,2,0)</f>
        <v>Honda</v>
      </c>
      <c r="J1881" t="str">
        <f>VLOOKUP(A1881,'Store Data'!$A:$B,2,0)</f>
        <v>Texas</v>
      </c>
    </row>
    <row r="1882" spans="1:10" x14ac:dyDescent="0.2">
      <c r="A1882" t="s">
        <v>67</v>
      </c>
      <c r="B1882" t="s">
        <v>143</v>
      </c>
      <c r="C1882">
        <v>41</v>
      </c>
      <c r="D1882">
        <v>25</v>
      </c>
      <c r="E1882">
        <v>0.60970000000000002</v>
      </c>
      <c r="F1882">
        <v>0</v>
      </c>
      <c r="G1882" t="s">
        <v>129</v>
      </c>
      <c r="H1882" s="27">
        <v>2024</v>
      </c>
      <c r="I1882" t="str">
        <f>VLOOKUP(A1882,'Store Data'!$E:$F,2,0)</f>
        <v>Hyundai</v>
      </c>
      <c r="J1882" t="str">
        <f>VLOOKUP(A1882,'Store Data'!$A:$B,2,0)</f>
        <v>Texas</v>
      </c>
    </row>
    <row r="1883" spans="1:10" x14ac:dyDescent="0.2">
      <c r="A1883" t="s">
        <v>67</v>
      </c>
      <c r="B1883" t="s">
        <v>144</v>
      </c>
      <c r="C1883">
        <v>61</v>
      </c>
      <c r="D1883">
        <v>47</v>
      </c>
      <c r="E1883">
        <v>0.77039999999999997</v>
      </c>
      <c r="F1883">
        <v>20</v>
      </c>
      <c r="G1883" t="s">
        <v>129</v>
      </c>
      <c r="H1883" s="27">
        <v>2024</v>
      </c>
      <c r="I1883" t="str">
        <f>VLOOKUP(A1883,'Store Data'!$E:$F,2,0)</f>
        <v>Hyundai</v>
      </c>
      <c r="J1883" t="str">
        <f>VLOOKUP(A1883,'Store Data'!$A:$B,2,0)</f>
        <v>Texas</v>
      </c>
    </row>
    <row r="1884" spans="1:10" x14ac:dyDescent="0.2">
      <c r="A1884" t="s">
        <v>67</v>
      </c>
      <c r="B1884" t="s">
        <v>145</v>
      </c>
      <c r="C1884">
        <v>33</v>
      </c>
      <c r="D1884">
        <v>27</v>
      </c>
      <c r="E1884">
        <v>0.81810000000000005</v>
      </c>
      <c r="F1884">
        <v>7</v>
      </c>
      <c r="G1884" t="s">
        <v>129</v>
      </c>
      <c r="H1884" s="27">
        <v>2024</v>
      </c>
      <c r="I1884" t="str">
        <f>VLOOKUP(A1884,'Store Data'!$E:$F,2,0)</f>
        <v>Hyundai</v>
      </c>
      <c r="J1884" t="str">
        <f>VLOOKUP(A1884,'Store Data'!$A:$B,2,0)</f>
        <v>Texas</v>
      </c>
    </row>
    <row r="1885" spans="1:10" x14ac:dyDescent="0.2">
      <c r="A1885" t="s">
        <v>68</v>
      </c>
      <c r="B1885" t="s">
        <v>143</v>
      </c>
      <c r="C1885">
        <v>28</v>
      </c>
      <c r="D1885">
        <v>28</v>
      </c>
      <c r="E1885">
        <v>1</v>
      </c>
      <c r="F1885">
        <v>2</v>
      </c>
      <c r="G1885" t="s">
        <v>129</v>
      </c>
      <c r="H1885" s="27">
        <v>2024</v>
      </c>
      <c r="I1885" t="str">
        <f>VLOOKUP(A1885,'Store Data'!$E:$F,2,0)</f>
        <v>Toyota</v>
      </c>
      <c r="J1885" t="str">
        <f>VLOOKUP(A1885,'Store Data'!$A:$B,2,0)</f>
        <v>Texas</v>
      </c>
    </row>
    <row r="1886" spans="1:10" x14ac:dyDescent="0.2">
      <c r="A1886" t="s">
        <v>68</v>
      </c>
      <c r="B1886" t="s">
        <v>144</v>
      </c>
      <c r="C1886">
        <v>157</v>
      </c>
      <c r="D1886">
        <v>59</v>
      </c>
      <c r="E1886">
        <v>0.37569999999999998</v>
      </c>
      <c r="F1886">
        <v>9</v>
      </c>
      <c r="G1886" t="s">
        <v>129</v>
      </c>
      <c r="H1886" s="27">
        <v>2024</v>
      </c>
      <c r="I1886" t="str">
        <f>VLOOKUP(A1886,'Store Data'!$E:$F,2,0)</f>
        <v>Toyota</v>
      </c>
      <c r="J1886" t="str">
        <f>VLOOKUP(A1886,'Store Data'!$A:$B,2,0)</f>
        <v>Texas</v>
      </c>
    </row>
    <row r="1887" spans="1:10" x14ac:dyDescent="0.2">
      <c r="A1887" t="s">
        <v>68</v>
      </c>
      <c r="B1887" t="s">
        <v>145</v>
      </c>
      <c r="C1887">
        <v>27</v>
      </c>
      <c r="D1887">
        <v>19</v>
      </c>
      <c r="E1887">
        <v>0.70369999999999999</v>
      </c>
      <c r="F1887">
        <v>2</v>
      </c>
      <c r="G1887" t="s">
        <v>129</v>
      </c>
      <c r="H1887" s="27">
        <v>2024</v>
      </c>
      <c r="I1887" t="str">
        <f>VLOOKUP(A1887,'Store Data'!$E:$F,2,0)</f>
        <v>Toyota</v>
      </c>
      <c r="J1887" t="str">
        <f>VLOOKUP(A1887,'Store Data'!$A:$B,2,0)</f>
        <v>Texas</v>
      </c>
    </row>
    <row r="1888" spans="1:10" x14ac:dyDescent="0.2">
      <c r="A1888" t="s">
        <v>69</v>
      </c>
      <c r="B1888" t="s">
        <v>143</v>
      </c>
      <c r="C1888">
        <v>7</v>
      </c>
      <c r="D1888">
        <v>6</v>
      </c>
      <c r="E1888">
        <v>0.85709999999999997</v>
      </c>
      <c r="F1888">
        <v>0</v>
      </c>
      <c r="G1888" t="s">
        <v>129</v>
      </c>
      <c r="H1888" s="27">
        <v>2024</v>
      </c>
      <c r="I1888" t="str">
        <f>VLOOKUP(A1888,'Store Data'!$E:$F,2,0)</f>
        <v>Maserati</v>
      </c>
      <c r="J1888" t="str">
        <f>VLOOKUP(A1888,'Store Data'!$A:$B,2,0)</f>
        <v>Arizona</v>
      </c>
    </row>
    <row r="1889" spans="1:10" x14ac:dyDescent="0.2">
      <c r="A1889" t="s">
        <v>69</v>
      </c>
      <c r="B1889" t="s">
        <v>144</v>
      </c>
      <c r="C1889">
        <v>3</v>
      </c>
      <c r="D1889">
        <v>2</v>
      </c>
      <c r="E1889">
        <v>0.66659999999999997</v>
      </c>
      <c r="F1889">
        <v>0</v>
      </c>
      <c r="G1889" t="s">
        <v>129</v>
      </c>
      <c r="H1889" s="27">
        <v>2024</v>
      </c>
      <c r="I1889" t="str">
        <f>VLOOKUP(A1889,'Store Data'!$E:$F,2,0)</f>
        <v>Maserati</v>
      </c>
      <c r="J1889" t="str">
        <f>VLOOKUP(A1889,'Store Data'!$A:$B,2,0)</f>
        <v>Arizona</v>
      </c>
    </row>
    <row r="1890" spans="1:10" x14ac:dyDescent="0.2">
      <c r="A1890" t="s">
        <v>69</v>
      </c>
      <c r="B1890" t="s">
        <v>145</v>
      </c>
      <c r="C1890">
        <v>1</v>
      </c>
      <c r="D1890">
        <v>0</v>
      </c>
      <c r="E1890">
        <v>0</v>
      </c>
      <c r="F1890">
        <v>0</v>
      </c>
      <c r="G1890" t="s">
        <v>129</v>
      </c>
      <c r="H1890" s="27">
        <v>2024</v>
      </c>
      <c r="I1890" t="str">
        <f>VLOOKUP(A1890,'Store Data'!$E:$F,2,0)</f>
        <v>Maserati</v>
      </c>
      <c r="J1890" t="str">
        <f>VLOOKUP(A1890,'Store Data'!$A:$B,2,0)</f>
        <v>Arizona</v>
      </c>
    </row>
    <row r="1891" spans="1:10" x14ac:dyDescent="0.2">
      <c r="A1891" t="s">
        <v>70</v>
      </c>
      <c r="B1891" t="s">
        <v>143</v>
      </c>
      <c r="C1891">
        <v>12</v>
      </c>
      <c r="D1891">
        <v>10</v>
      </c>
      <c r="E1891">
        <v>0.83330000000000004</v>
      </c>
      <c r="F1891">
        <v>1</v>
      </c>
      <c r="G1891" t="s">
        <v>129</v>
      </c>
      <c r="H1891" s="27">
        <v>2024</v>
      </c>
      <c r="I1891" t="str">
        <f>VLOOKUP(A1891,'Store Data'!$E:$F,2,0)</f>
        <v>Subaru</v>
      </c>
      <c r="J1891" t="str">
        <f>VLOOKUP(A1891,'Store Data'!$A:$B,2,0)</f>
        <v>Orange County</v>
      </c>
    </row>
    <row r="1892" spans="1:10" x14ac:dyDescent="0.2">
      <c r="A1892" t="s">
        <v>70</v>
      </c>
      <c r="B1892" t="s">
        <v>144</v>
      </c>
      <c r="C1892">
        <v>23</v>
      </c>
      <c r="D1892">
        <v>15</v>
      </c>
      <c r="E1892">
        <v>0.65210000000000001</v>
      </c>
      <c r="F1892">
        <v>4</v>
      </c>
      <c r="G1892" t="s">
        <v>129</v>
      </c>
      <c r="H1892" s="27">
        <v>2024</v>
      </c>
      <c r="I1892" t="str">
        <f>VLOOKUP(A1892,'Store Data'!$E:$F,2,0)</f>
        <v>Subaru</v>
      </c>
      <c r="J1892" t="str">
        <f>VLOOKUP(A1892,'Store Data'!$A:$B,2,0)</f>
        <v>Orange County</v>
      </c>
    </row>
    <row r="1893" spans="1:10" x14ac:dyDescent="0.2">
      <c r="A1893" t="s">
        <v>70</v>
      </c>
      <c r="B1893" t="s">
        <v>145</v>
      </c>
      <c r="C1893">
        <v>9</v>
      </c>
      <c r="D1893">
        <v>7</v>
      </c>
      <c r="E1893">
        <v>0.77769999999999995</v>
      </c>
      <c r="F1893">
        <v>0</v>
      </c>
      <c r="G1893" t="s">
        <v>129</v>
      </c>
      <c r="H1893" s="27">
        <v>2024</v>
      </c>
      <c r="I1893" t="str">
        <f>VLOOKUP(A1893,'Store Data'!$E:$F,2,0)</f>
        <v>Subaru</v>
      </c>
      <c r="J1893" t="str">
        <f>VLOOKUP(A1893,'Store Data'!$A:$B,2,0)</f>
        <v>Orange County</v>
      </c>
    </row>
    <row r="1894" spans="1:10" x14ac:dyDescent="0.2">
      <c r="A1894" t="s">
        <v>118</v>
      </c>
      <c r="B1894" t="s">
        <v>143</v>
      </c>
      <c r="C1894">
        <v>106</v>
      </c>
      <c r="D1894">
        <v>90</v>
      </c>
      <c r="E1894">
        <v>0.84899999999999998</v>
      </c>
      <c r="F1894">
        <v>8</v>
      </c>
      <c r="G1894" t="s">
        <v>129</v>
      </c>
      <c r="H1894" s="27">
        <v>2024</v>
      </c>
      <c r="I1894" t="str">
        <f>VLOOKUP(A1894,'Store Data'!$E:$F,2,0)</f>
        <v>Honda</v>
      </c>
      <c r="J1894" t="str">
        <f>VLOOKUP(A1894,'Store Data'!$A:$B,2,0)</f>
        <v>Arizona</v>
      </c>
    </row>
    <row r="1895" spans="1:10" x14ac:dyDescent="0.2">
      <c r="A1895" t="s">
        <v>118</v>
      </c>
      <c r="B1895" t="s">
        <v>144</v>
      </c>
      <c r="C1895">
        <v>59</v>
      </c>
      <c r="D1895">
        <v>32</v>
      </c>
      <c r="E1895">
        <v>0.5423</v>
      </c>
      <c r="F1895">
        <v>0</v>
      </c>
      <c r="G1895" t="s">
        <v>129</v>
      </c>
      <c r="H1895" s="27">
        <v>2024</v>
      </c>
      <c r="I1895" t="str">
        <f>VLOOKUP(A1895,'Store Data'!$E:$F,2,0)</f>
        <v>Honda</v>
      </c>
      <c r="J1895" t="str">
        <f>VLOOKUP(A1895,'Store Data'!$A:$B,2,0)</f>
        <v>Arizona</v>
      </c>
    </row>
    <row r="1896" spans="1:10" x14ac:dyDescent="0.2">
      <c r="A1896" t="s">
        <v>118</v>
      </c>
      <c r="B1896" t="s">
        <v>145</v>
      </c>
      <c r="C1896">
        <v>37</v>
      </c>
      <c r="D1896">
        <v>21</v>
      </c>
      <c r="E1896">
        <v>0.5675</v>
      </c>
      <c r="F1896">
        <v>2</v>
      </c>
      <c r="G1896" t="s">
        <v>129</v>
      </c>
      <c r="H1896" s="27">
        <v>2024</v>
      </c>
      <c r="I1896" t="str">
        <f>VLOOKUP(A1896,'Store Data'!$E:$F,2,0)</f>
        <v>Honda</v>
      </c>
      <c r="J1896" t="str">
        <f>VLOOKUP(A1896,'Store Data'!$A:$B,2,0)</f>
        <v>Arizona</v>
      </c>
    </row>
    <row r="1897" spans="1:10" x14ac:dyDescent="0.2">
      <c r="A1897" t="s">
        <v>73</v>
      </c>
      <c r="B1897" t="s">
        <v>143</v>
      </c>
      <c r="C1897">
        <v>62</v>
      </c>
      <c r="D1897">
        <v>57</v>
      </c>
      <c r="E1897">
        <v>0.91930000000000001</v>
      </c>
      <c r="F1897">
        <v>9</v>
      </c>
      <c r="G1897" t="s">
        <v>129</v>
      </c>
      <c r="H1897" s="27">
        <v>2024</v>
      </c>
      <c r="I1897" t="str">
        <f>VLOOKUP(A1897,'Store Data'!$E:$F,2,0)</f>
        <v>Toyota</v>
      </c>
      <c r="J1897" t="str">
        <f>VLOOKUP(A1897,'Store Data'!$A:$B,2,0)</f>
        <v>Northern CA</v>
      </c>
    </row>
    <row r="1898" spans="1:10" x14ac:dyDescent="0.2">
      <c r="A1898" t="s">
        <v>73</v>
      </c>
      <c r="B1898" t="s">
        <v>144</v>
      </c>
      <c r="C1898">
        <v>34</v>
      </c>
      <c r="D1898">
        <v>26</v>
      </c>
      <c r="E1898">
        <v>0.76470000000000005</v>
      </c>
      <c r="F1898">
        <v>5</v>
      </c>
      <c r="G1898" t="s">
        <v>129</v>
      </c>
      <c r="H1898" s="27">
        <v>2024</v>
      </c>
      <c r="I1898" t="str">
        <f>VLOOKUP(A1898,'Store Data'!$E:$F,2,0)</f>
        <v>Toyota</v>
      </c>
      <c r="J1898" t="str">
        <f>VLOOKUP(A1898,'Store Data'!$A:$B,2,0)</f>
        <v>Northern CA</v>
      </c>
    </row>
    <row r="1899" spans="1:10" x14ac:dyDescent="0.2">
      <c r="A1899" t="s">
        <v>73</v>
      </c>
      <c r="B1899" t="s">
        <v>145</v>
      </c>
      <c r="C1899">
        <v>21</v>
      </c>
      <c r="D1899">
        <v>16</v>
      </c>
      <c r="E1899">
        <v>0.76190000000000002</v>
      </c>
      <c r="F1899">
        <v>4</v>
      </c>
      <c r="G1899" t="s">
        <v>129</v>
      </c>
      <c r="H1899" s="27">
        <v>2024</v>
      </c>
      <c r="I1899" t="str">
        <f>VLOOKUP(A1899,'Store Data'!$E:$F,2,0)</f>
        <v>Toyota</v>
      </c>
      <c r="J1899" t="str">
        <f>VLOOKUP(A1899,'Store Data'!$A:$B,2,0)</f>
        <v>Northern CA</v>
      </c>
    </row>
    <row r="1900" spans="1:10" x14ac:dyDescent="0.2">
      <c r="A1900" t="s">
        <v>75</v>
      </c>
      <c r="B1900" t="s">
        <v>143</v>
      </c>
      <c r="C1900">
        <v>65</v>
      </c>
      <c r="D1900">
        <v>55</v>
      </c>
      <c r="E1900">
        <v>0.84609999999999996</v>
      </c>
      <c r="F1900">
        <v>17</v>
      </c>
      <c r="G1900" t="s">
        <v>129</v>
      </c>
      <c r="H1900" s="27">
        <v>2024</v>
      </c>
      <c r="I1900" t="str">
        <f>VLOOKUP(A1900,'Store Data'!$E:$F,2,0)</f>
        <v>Toyota</v>
      </c>
      <c r="J1900" t="str">
        <f>VLOOKUP(A1900,'Store Data'!$A:$B,2,0)</f>
        <v>Texas</v>
      </c>
    </row>
    <row r="1901" spans="1:10" x14ac:dyDescent="0.2">
      <c r="A1901" t="s">
        <v>75</v>
      </c>
      <c r="B1901" t="s">
        <v>144</v>
      </c>
      <c r="C1901">
        <v>68</v>
      </c>
      <c r="D1901">
        <v>43</v>
      </c>
      <c r="E1901">
        <v>0.63229999999999997</v>
      </c>
      <c r="F1901">
        <v>6</v>
      </c>
      <c r="G1901" t="s">
        <v>129</v>
      </c>
      <c r="H1901" s="27">
        <v>2024</v>
      </c>
      <c r="I1901" t="str">
        <f>VLOOKUP(A1901,'Store Data'!$E:$F,2,0)</f>
        <v>Toyota</v>
      </c>
      <c r="J1901" t="str">
        <f>VLOOKUP(A1901,'Store Data'!$A:$B,2,0)</f>
        <v>Texas</v>
      </c>
    </row>
    <row r="1902" spans="1:10" x14ac:dyDescent="0.2">
      <c r="A1902" t="s">
        <v>75</v>
      </c>
      <c r="B1902" t="s">
        <v>145</v>
      </c>
      <c r="C1902">
        <v>40</v>
      </c>
      <c r="D1902">
        <v>32</v>
      </c>
      <c r="E1902">
        <v>0.8</v>
      </c>
      <c r="F1902">
        <v>5</v>
      </c>
      <c r="G1902" t="s">
        <v>129</v>
      </c>
      <c r="H1902" s="27">
        <v>2024</v>
      </c>
      <c r="I1902" t="str">
        <f>VLOOKUP(A1902,'Store Data'!$E:$F,2,0)</f>
        <v>Toyota</v>
      </c>
      <c r="J1902" t="str">
        <f>VLOOKUP(A1902,'Store Data'!$A:$B,2,0)</f>
        <v>Texas</v>
      </c>
    </row>
    <row r="1903" spans="1:10" x14ac:dyDescent="0.2">
      <c r="A1903" t="s">
        <v>77</v>
      </c>
      <c r="B1903" t="s">
        <v>143</v>
      </c>
      <c r="C1903">
        <v>26</v>
      </c>
      <c r="D1903">
        <v>20</v>
      </c>
      <c r="E1903">
        <v>0.76919999999999999</v>
      </c>
      <c r="F1903">
        <v>6</v>
      </c>
      <c r="G1903" t="s">
        <v>129</v>
      </c>
      <c r="H1903" s="27">
        <v>2024</v>
      </c>
      <c r="I1903" t="str">
        <f>VLOOKUP(A1903,'Store Data'!$E:$F,2,0)</f>
        <v>Toyota</v>
      </c>
      <c r="J1903" t="str">
        <f>VLOOKUP(A1903,'Store Data'!$A:$B,2,0)</f>
        <v>Arizona</v>
      </c>
    </row>
    <row r="1904" spans="1:10" x14ac:dyDescent="0.2">
      <c r="A1904" t="s">
        <v>77</v>
      </c>
      <c r="B1904" t="s">
        <v>144</v>
      </c>
      <c r="C1904">
        <v>54</v>
      </c>
      <c r="D1904">
        <v>36</v>
      </c>
      <c r="E1904">
        <v>0.66659999999999997</v>
      </c>
      <c r="F1904">
        <v>4</v>
      </c>
      <c r="G1904" t="s">
        <v>129</v>
      </c>
      <c r="H1904" s="27">
        <v>2024</v>
      </c>
      <c r="I1904" t="str">
        <f>VLOOKUP(A1904,'Store Data'!$E:$F,2,0)</f>
        <v>Toyota</v>
      </c>
      <c r="J1904" t="str">
        <f>VLOOKUP(A1904,'Store Data'!$A:$B,2,0)</f>
        <v>Arizona</v>
      </c>
    </row>
    <row r="1905" spans="1:10" x14ac:dyDescent="0.2">
      <c r="A1905" t="s">
        <v>77</v>
      </c>
      <c r="B1905" t="s">
        <v>145</v>
      </c>
      <c r="C1905">
        <v>25</v>
      </c>
      <c r="D1905">
        <v>19</v>
      </c>
      <c r="E1905">
        <v>0.76</v>
      </c>
      <c r="F1905">
        <v>2</v>
      </c>
      <c r="G1905" t="s">
        <v>129</v>
      </c>
      <c r="H1905" s="27">
        <v>2024</v>
      </c>
      <c r="I1905" t="str">
        <f>VLOOKUP(A1905,'Store Data'!$E:$F,2,0)</f>
        <v>Toyota</v>
      </c>
      <c r="J1905" t="str">
        <f>VLOOKUP(A1905,'Store Data'!$A:$B,2,0)</f>
        <v>Arizona</v>
      </c>
    </row>
    <row r="1906" spans="1:10" x14ac:dyDescent="0.2">
      <c r="A1906" t="s">
        <v>79</v>
      </c>
      <c r="B1906" t="s">
        <v>143</v>
      </c>
      <c r="C1906">
        <v>8</v>
      </c>
      <c r="D1906">
        <v>6</v>
      </c>
      <c r="E1906">
        <v>0.75</v>
      </c>
      <c r="F1906">
        <v>2</v>
      </c>
      <c r="G1906" t="s">
        <v>129</v>
      </c>
      <c r="H1906" s="27">
        <v>2024</v>
      </c>
      <c r="I1906" t="str">
        <f>VLOOKUP(A1906,'Store Data'!$E:$F,2,0)</f>
        <v>Volkswagen</v>
      </c>
      <c r="J1906" t="str">
        <f>VLOOKUP(A1906,'Store Data'!$A:$B,2,0)</f>
        <v>Arizona</v>
      </c>
    </row>
    <row r="1907" spans="1:10" x14ac:dyDescent="0.2">
      <c r="A1907" t="s">
        <v>79</v>
      </c>
      <c r="B1907" t="s">
        <v>144</v>
      </c>
      <c r="C1907">
        <v>10</v>
      </c>
      <c r="D1907">
        <v>8</v>
      </c>
      <c r="E1907">
        <v>0.8</v>
      </c>
      <c r="F1907">
        <v>1</v>
      </c>
      <c r="G1907" t="s">
        <v>129</v>
      </c>
      <c r="H1907" s="27">
        <v>2024</v>
      </c>
      <c r="I1907" t="str">
        <f>VLOOKUP(A1907,'Store Data'!$E:$F,2,0)</f>
        <v>Volkswagen</v>
      </c>
      <c r="J1907" t="str">
        <f>VLOOKUP(A1907,'Store Data'!$A:$B,2,0)</f>
        <v>Arizona</v>
      </c>
    </row>
    <row r="1908" spans="1:10" x14ac:dyDescent="0.2">
      <c r="A1908" t="s">
        <v>79</v>
      </c>
      <c r="B1908" t="s">
        <v>145</v>
      </c>
      <c r="C1908">
        <v>7</v>
      </c>
      <c r="D1908">
        <v>4</v>
      </c>
      <c r="E1908">
        <v>0.57140000000000002</v>
      </c>
      <c r="F1908">
        <v>0</v>
      </c>
      <c r="G1908" t="s">
        <v>129</v>
      </c>
      <c r="H1908" s="27">
        <v>2024</v>
      </c>
      <c r="I1908" t="str">
        <f>VLOOKUP(A1908,'Store Data'!$E:$F,2,0)</f>
        <v>Volkswagen</v>
      </c>
      <c r="J1908" t="str">
        <f>VLOOKUP(A1908,'Store Data'!$A:$B,2,0)</f>
        <v>Arizona</v>
      </c>
    </row>
    <row r="1909" spans="1:10" x14ac:dyDescent="0.2">
      <c r="A1909" t="s">
        <v>81</v>
      </c>
      <c r="B1909" t="s">
        <v>143</v>
      </c>
      <c r="C1909">
        <v>12</v>
      </c>
      <c r="D1909">
        <v>12</v>
      </c>
      <c r="E1909">
        <v>1</v>
      </c>
      <c r="F1909">
        <v>1</v>
      </c>
      <c r="G1909" t="s">
        <v>129</v>
      </c>
      <c r="H1909" s="27">
        <v>2024</v>
      </c>
      <c r="I1909" t="str">
        <f>VLOOKUP(A1909,'Store Data'!$E:$F,2,0)</f>
        <v>Volkswagen</v>
      </c>
      <c r="J1909" t="str">
        <f>VLOOKUP(A1909,'Store Data'!$A:$B,2,0)</f>
        <v>Orange County</v>
      </c>
    </row>
    <row r="1910" spans="1:10" x14ac:dyDescent="0.2">
      <c r="A1910" t="s">
        <v>81</v>
      </c>
      <c r="B1910" t="s">
        <v>144</v>
      </c>
      <c r="C1910">
        <v>15</v>
      </c>
      <c r="D1910">
        <v>10</v>
      </c>
      <c r="E1910">
        <v>0.66659999999999997</v>
      </c>
      <c r="F1910">
        <v>2</v>
      </c>
      <c r="G1910" t="s">
        <v>129</v>
      </c>
      <c r="H1910" s="27">
        <v>2024</v>
      </c>
      <c r="I1910" t="str">
        <f>VLOOKUP(A1910,'Store Data'!$E:$F,2,0)</f>
        <v>Volkswagen</v>
      </c>
      <c r="J1910" t="str">
        <f>VLOOKUP(A1910,'Store Data'!$A:$B,2,0)</f>
        <v>Orange County</v>
      </c>
    </row>
    <row r="1911" spans="1:10" x14ac:dyDescent="0.2">
      <c r="A1911" t="s">
        <v>81</v>
      </c>
      <c r="B1911" t="s">
        <v>145</v>
      </c>
      <c r="C1911">
        <v>3</v>
      </c>
      <c r="D1911">
        <v>3</v>
      </c>
      <c r="E1911">
        <v>1</v>
      </c>
      <c r="F1911">
        <v>0</v>
      </c>
      <c r="G1911" t="s">
        <v>129</v>
      </c>
      <c r="H1911" s="27">
        <v>2024</v>
      </c>
      <c r="I1911" t="str">
        <f>VLOOKUP(A1911,'Store Data'!$E:$F,2,0)</f>
        <v>Volkswagen</v>
      </c>
      <c r="J1911" t="str">
        <f>VLOOKUP(A1911,'Store Data'!$A:$B,2,0)</f>
        <v>Orange County</v>
      </c>
    </row>
    <row r="1912" spans="1:10" x14ac:dyDescent="0.2">
      <c r="A1912" t="s">
        <v>11</v>
      </c>
      <c r="B1912" t="s">
        <v>143</v>
      </c>
      <c r="C1912">
        <v>30</v>
      </c>
      <c r="D1912">
        <v>28</v>
      </c>
      <c r="E1912">
        <v>0.93330000000000002</v>
      </c>
      <c r="F1912">
        <v>4</v>
      </c>
      <c r="G1912" t="s">
        <v>108</v>
      </c>
      <c r="H1912" s="27">
        <v>2024</v>
      </c>
      <c r="I1912" t="str">
        <f>VLOOKUP(A1912,'Store Data'!$E:$F,2,0)</f>
        <v>Acura</v>
      </c>
      <c r="J1912" t="str">
        <f>VLOOKUP(A1912,'Store Data'!$A:$B,2,0)</f>
        <v>Arizona</v>
      </c>
    </row>
    <row r="1913" spans="1:10" x14ac:dyDescent="0.2">
      <c r="A1913" t="s">
        <v>11</v>
      </c>
      <c r="B1913" t="s">
        <v>144</v>
      </c>
      <c r="C1913">
        <v>14</v>
      </c>
      <c r="D1913">
        <v>11</v>
      </c>
      <c r="E1913">
        <v>0.78569999999999995</v>
      </c>
      <c r="F1913">
        <v>0</v>
      </c>
      <c r="G1913" t="s">
        <v>108</v>
      </c>
      <c r="H1913" s="27">
        <v>2024</v>
      </c>
      <c r="I1913" t="str">
        <f>VLOOKUP(A1913,'Store Data'!$E:$F,2,0)</f>
        <v>Acura</v>
      </c>
      <c r="J1913" t="str">
        <f>VLOOKUP(A1913,'Store Data'!$A:$B,2,0)</f>
        <v>Arizona</v>
      </c>
    </row>
    <row r="1914" spans="1:10" x14ac:dyDescent="0.2">
      <c r="A1914" t="s">
        <v>11</v>
      </c>
      <c r="B1914" t="s">
        <v>145</v>
      </c>
      <c r="C1914">
        <v>22</v>
      </c>
      <c r="D1914">
        <v>19</v>
      </c>
      <c r="E1914">
        <v>0.86360000000000003</v>
      </c>
      <c r="F1914">
        <v>2</v>
      </c>
      <c r="G1914" t="s">
        <v>108</v>
      </c>
      <c r="H1914" s="27">
        <v>2024</v>
      </c>
      <c r="I1914" t="str">
        <f>VLOOKUP(A1914,'Store Data'!$E:$F,2,0)</f>
        <v>Acura</v>
      </c>
      <c r="J1914" t="str">
        <f>VLOOKUP(A1914,'Store Data'!$A:$B,2,0)</f>
        <v>Arizona</v>
      </c>
    </row>
    <row r="1915" spans="1:10" x14ac:dyDescent="0.2">
      <c r="A1915" t="s">
        <v>16</v>
      </c>
      <c r="B1915" t="s">
        <v>143</v>
      </c>
      <c r="C1915">
        <v>9</v>
      </c>
      <c r="D1915">
        <v>8</v>
      </c>
      <c r="E1915">
        <v>0.88880000000000003</v>
      </c>
      <c r="F1915">
        <v>2</v>
      </c>
      <c r="G1915" t="s">
        <v>108</v>
      </c>
      <c r="H1915" s="27">
        <v>2024</v>
      </c>
      <c r="I1915" t="str">
        <f>VLOOKUP(A1915,'Store Data'!$E:$F,2,0)</f>
        <v>Acura</v>
      </c>
      <c r="J1915" t="str">
        <f>VLOOKUP(A1915,'Store Data'!$A:$B,2,0)</f>
        <v>Southern CA</v>
      </c>
    </row>
    <row r="1916" spans="1:10" x14ac:dyDescent="0.2">
      <c r="A1916" t="s">
        <v>16</v>
      </c>
      <c r="B1916" t="s">
        <v>144</v>
      </c>
      <c r="C1916">
        <v>1</v>
      </c>
      <c r="D1916">
        <v>1</v>
      </c>
      <c r="E1916">
        <v>1</v>
      </c>
      <c r="F1916">
        <v>0</v>
      </c>
      <c r="G1916" t="s">
        <v>108</v>
      </c>
      <c r="H1916" s="27">
        <v>2024</v>
      </c>
      <c r="I1916" t="str">
        <f>VLOOKUP(A1916,'Store Data'!$E:$F,2,0)</f>
        <v>Acura</v>
      </c>
      <c r="J1916" t="str">
        <f>VLOOKUP(A1916,'Store Data'!$A:$B,2,0)</f>
        <v>Southern CA</v>
      </c>
    </row>
    <row r="1917" spans="1:10" x14ac:dyDescent="0.2">
      <c r="A1917" t="s">
        <v>16</v>
      </c>
      <c r="B1917" t="s">
        <v>145</v>
      </c>
      <c r="C1917">
        <v>6</v>
      </c>
      <c r="D1917">
        <v>5</v>
      </c>
      <c r="E1917">
        <v>0.83330000000000004</v>
      </c>
      <c r="F1917">
        <v>0</v>
      </c>
      <c r="G1917" t="s">
        <v>108</v>
      </c>
      <c r="H1917" s="27">
        <v>2024</v>
      </c>
      <c r="I1917" t="str">
        <f>VLOOKUP(A1917,'Store Data'!$E:$F,2,0)</f>
        <v>Acura</v>
      </c>
      <c r="J1917" t="str">
        <f>VLOOKUP(A1917,'Store Data'!$A:$B,2,0)</f>
        <v>Southern CA</v>
      </c>
    </row>
    <row r="1918" spans="1:10" x14ac:dyDescent="0.2">
      <c r="A1918" t="s">
        <v>17</v>
      </c>
      <c r="B1918" t="s">
        <v>143</v>
      </c>
      <c r="C1918">
        <v>10</v>
      </c>
      <c r="D1918">
        <v>8</v>
      </c>
      <c r="E1918">
        <v>0.8</v>
      </c>
      <c r="F1918">
        <v>1</v>
      </c>
      <c r="G1918" t="s">
        <v>108</v>
      </c>
      <c r="H1918" s="27">
        <v>2024</v>
      </c>
      <c r="I1918" t="str">
        <f>VLOOKUP(A1918,'Store Data'!$E:$F,2,0)</f>
        <v>Audi</v>
      </c>
      <c r="J1918" t="str">
        <f>VLOOKUP(A1918,'Store Data'!$A:$B,2,0)</f>
        <v>Arizona</v>
      </c>
    </row>
    <row r="1919" spans="1:10" x14ac:dyDescent="0.2">
      <c r="A1919" t="s">
        <v>17</v>
      </c>
      <c r="B1919" t="s">
        <v>144</v>
      </c>
      <c r="C1919">
        <v>12</v>
      </c>
      <c r="D1919">
        <v>5</v>
      </c>
      <c r="E1919">
        <v>0.41660000000000003</v>
      </c>
      <c r="F1919">
        <v>0</v>
      </c>
      <c r="G1919" t="s">
        <v>108</v>
      </c>
      <c r="H1919" s="27">
        <v>2024</v>
      </c>
      <c r="I1919" t="str">
        <f>VLOOKUP(A1919,'Store Data'!$E:$F,2,0)</f>
        <v>Audi</v>
      </c>
      <c r="J1919" t="str">
        <f>VLOOKUP(A1919,'Store Data'!$A:$B,2,0)</f>
        <v>Arizona</v>
      </c>
    </row>
    <row r="1920" spans="1:10" x14ac:dyDescent="0.2">
      <c r="A1920" t="s">
        <v>17</v>
      </c>
      <c r="B1920" t="s">
        <v>145</v>
      </c>
      <c r="C1920">
        <v>19</v>
      </c>
      <c r="D1920">
        <v>12</v>
      </c>
      <c r="E1920">
        <v>0.63149999999999995</v>
      </c>
      <c r="F1920">
        <v>0</v>
      </c>
      <c r="G1920" t="s">
        <v>108</v>
      </c>
      <c r="H1920" s="27">
        <v>2024</v>
      </c>
      <c r="I1920" t="str">
        <f>VLOOKUP(A1920,'Store Data'!$E:$F,2,0)</f>
        <v>Audi</v>
      </c>
      <c r="J1920" t="str">
        <f>VLOOKUP(A1920,'Store Data'!$A:$B,2,0)</f>
        <v>Arizona</v>
      </c>
    </row>
    <row r="1921" spans="1:10" x14ac:dyDescent="0.2">
      <c r="A1921" t="s">
        <v>18</v>
      </c>
      <c r="B1921" t="s">
        <v>143</v>
      </c>
      <c r="C1921">
        <v>15</v>
      </c>
      <c r="D1921">
        <v>11</v>
      </c>
      <c r="E1921">
        <v>0.73329999999999995</v>
      </c>
      <c r="F1921">
        <v>0</v>
      </c>
      <c r="G1921" t="s">
        <v>108</v>
      </c>
      <c r="H1921" s="27">
        <v>2024</v>
      </c>
      <c r="I1921" t="str">
        <f>VLOOKUP(A1921,'Store Data'!$E:$F,2,0)</f>
        <v>Audi</v>
      </c>
      <c r="J1921" t="str">
        <f>VLOOKUP(A1921,'Store Data'!$A:$B,2,0)</f>
        <v>Southern CA</v>
      </c>
    </row>
    <row r="1922" spans="1:10" x14ac:dyDescent="0.2">
      <c r="A1922" t="s">
        <v>18</v>
      </c>
      <c r="B1922" t="s">
        <v>144</v>
      </c>
      <c r="C1922">
        <v>5</v>
      </c>
      <c r="D1922">
        <v>4</v>
      </c>
      <c r="E1922">
        <v>0.8</v>
      </c>
      <c r="F1922">
        <v>0</v>
      </c>
      <c r="G1922" t="s">
        <v>108</v>
      </c>
      <c r="H1922" s="27">
        <v>2024</v>
      </c>
      <c r="I1922" t="str">
        <f>VLOOKUP(A1922,'Store Data'!$E:$F,2,0)</f>
        <v>Audi</v>
      </c>
      <c r="J1922" t="str">
        <f>VLOOKUP(A1922,'Store Data'!$A:$B,2,0)</f>
        <v>Southern CA</v>
      </c>
    </row>
    <row r="1923" spans="1:10" x14ac:dyDescent="0.2">
      <c r="A1923" t="s">
        <v>18</v>
      </c>
      <c r="B1923" t="s">
        <v>145</v>
      </c>
      <c r="C1923">
        <v>7</v>
      </c>
      <c r="D1923">
        <v>3</v>
      </c>
      <c r="E1923">
        <v>0.42849999999999999</v>
      </c>
      <c r="F1923">
        <v>0</v>
      </c>
      <c r="G1923" t="s">
        <v>108</v>
      </c>
      <c r="H1923" s="27">
        <v>2024</v>
      </c>
      <c r="I1923" t="str">
        <f>VLOOKUP(A1923,'Store Data'!$E:$F,2,0)</f>
        <v>Audi</v>
      </c>
      <c r="J1923" t="str">
        <f>VLOOKUP(A1923,'Store Data'!$A:$B,2,0)</f>
        <v>Southern CA</v>
      </c>
    </row>
    <row r="1924" spans="1:10" x14ac:dyDescent="0.2">
      <c r="A1924" t="s">
        <v>19</v>
      </c>
      <c r="B1924" t="s">
        <v>143</v>
      </c>
      <c r="C1924">
        <v>20</v>
      </c>
      <c r="D1924">
        <v>19</v>
      </c>
      <c r="E1924">
        <v>0.95</v>
      </c>
      <c r="F1924">
        <v>1</v>
      </c>
      <c r="G1924" t="s">
        <v>108</v>
      </c>
      <c r="H1924" s="27">
        <v>2024</v>
      </c>
      <c r="I1924" t="str">
        <f>VLOOKUP(A1924,'Store Data'!$E:$F,2,0)</f>
        <v>Audi</v>
      </c>
      <c r="J1924" t="str">
        <f>VLOOKUP(A1924,'Store Data'!$A:$B,2,0)</f>
        <v>Orange County</v>
      </c>
    </row>
    <row r="1925" spans="1:10" x14ac:dyDescent="0.2">
      <c r="A1925" t="s">
        <v>19</v>
      </c>
      <c r="B1925" t="s">
        <v>144</v>
      </c>
      <c r="C1925">
        <v>8</v>
      </c>
      <c r="D1925">
        <v>5</v>
      </c>
      <c r="E1925">
        <v>0.625</v>
      </c>
      <c r="F1925">
        <v>0</v>
      </c>
      <c r="G1925" t="s">
        <v>108</v>
      </c>
      <c r="H1925" s="27">
        <v>2024</v>
      </c>
      <c r="I1925" t="str">
        <f>VLOOKUP(A1925,'Store Data'!$E:$F,2,0)</f>
        <v>Audi</v>
      </c>
      <c r="J1925" t="str">
        <f>VLOOKUP(A1925,'Store Data'!$A:$B,2,0)</f>
        <v>Orange County</v>
      </c>
    </row>
    <row r="1926" spans="1:10" x14ac:dyDescent="0.2">
      <c r="A1926" t="s">
        <v>19</v>
      </c>
      <c r="B1926" t="s">
        <v>145</v>
      </c>
      <c r="C1926">
        <v>0</v>
      </c>
      <c r="D1926">
        <v>0</v>
      </c>
      <c r="F1926">
        <v>0</v>
      </c>
      <c r="G1926" t="s">
        <v>108</v>
      </c>
      <c r="H1926" s="27">
        <v>2024</v>
      </c>
      <c r="I1926" t="str">
        <f>VLOOKUP(A1926,'Store Data'!$E:$F,2,0)</f>
        <v>Audi</v>
      </c>
      <c r="J1926" t="str">
        <f>VLOOKUP(A1926,'Store Data'!$A:$B,2,0)</f>
        <v>Orange County</v>
      </c>
    </row>
    <row r="1927" spans="1:10" x14ac:dyDescent="0.2">
      <c r="A1927" t="s">
        <v>20</v>
      </c>
      <c r="B1927" t="s">
        <v>143</v>
      </c>
      <c r="C1927">
        <v>30</v>
      </c>
      <c r="D1927">
        <v>26</v>
      </c>
      <c r="E1927">
        <v>0.86660000000000004</v>
      </c>
      <c r="F1927">
        <v>3</v>
      </c>
      <c r="G1927" t="s">
        <v>108</v>
      </c>
      <c r="H1927" s="27">
        <v>2024</v>
      </c>
      <c r="I1927" t="str">
        <f>VLOOKUP(A1927,'Store Data'!$E:$F,2,0)</f>
        <v>Audi</v>
      </c>
      <c r="J1927" t="str">
        <f>VLOOKUP(A1927,'Store Data'!$A:$B,2,0)</f>
        <v>Arizona</v>
      </c>
    </row>
    <row r="1928" spans="1:10" x14ac:dyDescent="0.2">
      <c r="A1928" t="s">
        <v>20</v>
      </c>
      <c r="B1928" t="s">
        <v>144</v>
      </c>
      <c r="C1928">
        <v>11</v>
      </c>
      <c r="D1928">
        <v>7</v>
      </c>
      <c r="E1928">
        <v>0.63629999999999998</v>
      </c>
      <c r="F1928">
        <v>1</v>
      </c>
      <c r="G1928" t="s">
        <v>108</v>
      </c>
      <c r="H1928" s="27">
        <v>2024</v>
      </c>
      <c r="I1928" t="str">
        <f>VLOOKUP(A1928,'Store Data'!$E:$F,2,0)</f>
        <v>Audi</v>
      </c>
      <c r="J1928" t="str">
        <f>VLOOKUP(A1928,'Store Data'!$A:$B,2,0)</f>
        <v>Arizona</v>
      </c>
    </row>
    <row r="1929" spans="1:10" x14ac:dyDescent="0.2">
      <c r="A1929" t="s">
        <v>20</v>
      </c>
      <c r="B1929" t="s">
        <v>145</v>
      </c>
      <c r="C1929">
        <v>19</v>
      </c>
      <c r="D1929">
        <v>14</v>
      </c>
      <c r="E1929">
        <v>0.73680000000000001</v>
      </c>
      <c r="F1929">
        <v>1</v>
      </c>
      <c r="G1929" t="s">
        <v>108</v>
      </c>
      <c r="H1929" s="27">
        <v>2024</v>
      </c>
      <c r="I1929" t="str">
        <f>VLOOKUP(A1929,'Store Data'!$E:$F,2,0)</f>
        <v>Audi</v>
      </c>
      <c r="J1929" t="str">
        <f>VLOOKUP(A1929,'Store Data'!$A:$B,2,0)</f>
        <v>Arizona</v>
      </c>
    </row>
    <row r="1930" spans="1:10" x14ac:dyDescent="0.2">
      <c r="A1930" t="s">
        <v>110</v>
      </c>
      <c r="B1930" t="s">
        <v>143</v>
      </c>
      <c r="C1930">
        <v>57</v>
      </c>
      <c r="D1930">
        <v>52</v>
      </c>
      <c r="E1930">
        <v>0.91220000000000001</v>
      </c>
      <c r="F1930">
        <v>8</v>
      </c>
      <c r="G1930" t="s">
        <v>108</v>
      </c>
      <c r="H1930" s="27">
        <v>2024</v>
      </c>
      <c r="I1930" t="str">
        <f>VLOOKUP(A1930,'Store Data'!$E:$F,2,0)</f>
        <v>Audi</v>
      </c>
      <c r="J1930" t="str">
        <f>VLOOKUP(A1930,'Store Data'!$A:$B,2,0)</f>
        <v>Northern CA</v>
      </c>
    </row>
    <row r="1931" spans="1:10" x14ac:dyDescent="0.2">
      <c r="A1931" t="s">
        <v>110</v>
      </c>
      <c r="B1931" t="s">
        <v>144</v>
      </c>
      <c r="C1931">
        <v>34</v>
      </c>
      <c r="D1931">
        <v>31</v>
      </c>
      <c r="E1931">
        <v>0.91169999999999995</v>
      </c>
      <c r="F1931">
        <v>13</v>
      </c>
      <c r="G1931" t="s">
        <v>108</v>
      </c>
      <c r="H1931" s="27">
        <v>2024</v>
      </c>
      <c r="I1931" t="str">
        <f>VLOOKUP(A1931,'Store Data'!$E:$F,2,0)</f>
        <v>Audi</v>
      </c>
      <c r="J1931" t="str">
        <f>VLOOKUP(A1931,'Store Data'!$A:$B,2,0)</f>
        <v>Northern CA</v>
      </c>
    </row>
    <row r="1932" spans="1:10" x14ac:dyDescent="0.2">
      <c r="A1932" t="s">
        <v>110</v>
      </c>
      <c r="B1932" t="s">
        <v>145</v>
      </c>
      <c r="C1932">
        <v>28</v>
      </c>
      <c r="D1932">
        <v>25</v>
      </c>
      <c r="E1932">
        <v>0.89280000000000004</v>
      </c>
      <c r="F1932">
        <v>2</v>
      </c>
      <c r="G1932" t="s">
        <v>108</v>
      </c>
      <c r="H1932" s="27">
        <v>2024</v>
      </c>
      <c r="I1932" t="str">
        <f>VLOOKUP(A1932,'Store Data'!$E:$F,2,0)</f>
        <v>Audi</v>
      </c>
      <c r="J1932" t="str">
        <f>VLOOKUP(A1932,'Store Data'!$A:$B,2,0)</f>
        <v>Northern CA</v>
      </c>
    </row>
    <row r="1933" spans="1:10" x14ac:dyDescent="0.2">
      <c r="A1933" t="s">
        <v>21</v>
      </c>
      <c r="B1933" t="s">
        <v>143</v>
      </c>
      <c r="C1933">
        <v>31</v>
      </c>
      <c r="D1933">
        <v>26</v>
      </c>
      <c r="E1933">
        <v>0.8387</v>
      </c>
      <c r="F1933">
        <v>6</v>
      </c>
      <c r="G1933" t="s">
        <v>108</v>
      </c>
      <c r="H1933" s="27">
        <v>2024</v>
      </c>
      <c r="I1933" t="str">
        <f>VLOOKUP(A1933,'Store Data'!$E:$F,2,0)</f>
        <v>Audi</v>
      </c>
      <c r="J1933" t="str">
        <f>VLOOKUP(A1933,'Store Data'!$A:$B,2,0)</f>
        <v>Orange County</v>
      </c>
    </row>
    <row r="1934" spans="1:10" x14ac:dyDescent="0.2">
      <c r="A1934" t="s">
        <v>21</v>
      </c>
      <c r="B1934" t="s">
        <v>144</v>
      </c>
      <c r="C1934">
        <v>17</v>
      </c>
      <c r="D1934">
        <v>16</v>
      </c>
      <c r="E1934">
        <v>0.94110000000000005</v>
      </c>
      <c r="F1934">
        <v>1</v>
      </c>
      <c r="G1934" t="s">
        <v>108</v>
      </c>
      <c r="H1934" s="27">
        <v>2024</v>
      </c>
      <c r="I1934" t="str">
        <f>VLOOKUP(A1934,'Store Data'!$E:$F,2,0)</f>
        <v>Audi</v>
      </c>
      <c r="J1934" t="str">
        <f>VLOOKUP(A1934,'Store Data'!$A:$B,2,0)</f>
        <v>Orange County</v>
      </c>
    </row>
    <row r="1935" spans="1:10" x14ac:dyDescent="0.2">
      <c r="A1935" t="s">
        <v>21</v>
      </c>
      <c r="B1935" t="s">
        <v>145</v>
      </c>
      <c r="C1935">
        <v>4</v>
      </c>
      <c r="D1935">
        <v>1</v>
      </c>
      <c r="E1935">
        <v>0.25</v>
      </c>
      <c r="F1935">
        <v>0</v>
      </c>
      <c r="G1935" t="s">
        <v>108</v>
      </c>
      <c r="H1935" s="27">
        <v>2024</v>
      </c>
      <c r="I1935" t="str">
        <f>VLOOKUP(A1935,'Store Data'!$E:$F,2,0)</f>
        <v>Audi</v>
      </c>
      <c r="J1935" t="str">
        <f>VLOOKUP(A1935,'Store Data'!$A:$B,2,0)</f>
        <v>Orange County</v>
      </c>
    </row>
    <row r="1936" spans="1:10" x14ac:dyDescent="0.2">
      <c r="A1936" t="s">
        <v>22</v>
      </c>
      <c r="B1936" t="s">
        <v>143</v>
      </c>
      <c r="C1936">
        <v>91</v>
      </c>
      <c r="D1936">
        <v>69</v>
      </c>
      <c r="E1936">
        <v>0.75819999999999999</v>
      </c>
      <c r="F1936">
        <v>6</v>
      </c>
      <c r="G1936" t="s">
        <v>108</v>
      </c>
      <c r="H1936" s="27">
        <v>2024</v>
      </c>
      <c r="I1936" t="str">
        <f>VLOOKUP(A1936,'Store Data'!$E:$F,2,0)</f>
        <v>BMW</v>
      </c>
      <c r="J1936" t="str">
        <f>VLOOKUP(A1936,'Store Data'!$A:$B,2,0)</f>
        <v>Arizona</v>
      </c>
    </row>
    <row r="1937" spans="1:10" x14ac:dyDescent="0.2">
      <c r="A1937" t="s">
        <v>22</v>
      </c>
      <c r="B1937" t="s">
        <v>144</v>
      </c>
      <c r="C1937">
        <v>49</v>
      </c>
      <c r="D1937">
        <v>31</v>
      </c>
      <c r="E1937">
        <v>0.63260000000000005</v>
      </c>
      <c r="F1937">
        <v>1</v>
      </c>
      <c r="G1937" t="s">
        <v>108</v>
      </c>
      <c r="H1937" s="27">
        <v>2024</v>
      </c>
      <c r="I1937" t="str">
        <f>VLOOKUP(A1937,'Store Data'!$E:$F,2,0)</f>
        <v>BMW</v>
      </c>
      <c r="J1937" t="str">
        <f>VLOOKUP(A1937,'Store Data'!$A:$B,2,0)</f>
        <v>Arizona</v>
      </c>
    </row>
    <row r="1938" spans="1:10" x14ac:dyDescent="0.2">
      <c r="A1938" t="s">
        <v>22</v>
      </c>
      <c r="B1938" t="s">
        <v>145</v>
      </c>
      <c r="C1938">
        <v>66</v>
      </c>
      <c r="D1938">
        <v>40</v>
      </c>
      <c r="E1938">
        <v>0.60599999999999998</v>
      </c>
      <c r="F1938">
        <v>0</v>
      </c>
      <c r="G1938" t="s">
        <v>108</v>
      </c>
      <c r="H1938" s="27">
        <v>2024</v>
      </c>
      <c r="I1938" t="str">
        <f>VLOOKUP(A1938,'Store Data'!$E:$F,2,0)</f>
        <v>BMW</v>
      </c>
      <c r="J1938" t="str">
        <f>VLOOKUP(A1938,'Store Data'!$A:$B,2,0)</f>
        <v>Arizona</v>
      </c>
    </row>
    <row r="1939" spans="1:10" x14ac:dyDescent="0.2">
      <c r="A1939" t="s">
        <v>23</v>
      </c>
      <c r="B1939" t="s">
        <v>143</v>
      </c>
      <c r="C1939">
        <v>32</v>
      </c>
      <c r="D1939">
        <v>30</v>
      </c>
      <c r="E1939">
        <v>0.9375</v>
      </c>
      <c r="F1939">
        <v>0</v>
      </c>
      <c r="G1939" t="s">
        <v>108</v>
      </c>
      <c r="H1939" s="27">
        <v>2024</v>
      </c>
      <c r="I1939" t="str">
        <f>VLOOKUP(A1939,'Store Data'!$E:$F,2,0)</f>
        <v>BMW</v>
      </c>
      <c r="J1939" t="str">
        <f>VLOOKUP(A1939,'Store Data'!$A:$B,2,0)</f>
        <v>Texas</v>
      </c>
    </row>
    <row r="1940" spans="1:10" x14ac:dyDescent="0.2">
      <c r="A1940" t="s">
        <v>23</v>
      </c>
      <c r="B1940" t="s">
        <v>144</v>
      </c>
      <c r="C1940">
        <v>56</v>
      </c>
      <c r="D1940">
        <v>49</v>
      </c>
      <c r="E1940">
        <v>0.875</v>
      </c>
      <c r="F1940">
        <v>1</v>
      </c>
      <c r="G1940" t="s">
        <v>108</v>
      </c>
      <c r="H1940" s="27">
        <v>2024</v>
      </c>
      <c r="I1940" t="str">
        <f>VLOOKUP(A1940,'Store Data'!$E:$F,2,0)</f>
        <v>BMW</v>
      </c>
      <c r="J1940" t="str">
        <f>VLOOKUP(A1940,'Store Data'!$A:$B,2,0)</f>
        <v>Texas</v>
      </c>
    </row>
    <row r="1941" spans="1:10" x14ac:dyDescent="0.2">
      <c r="A1941" t="s">
        <v>23</v>
      </c>
      <c r="B1941" t="s">
        <v>145</v>
      </c>
      <c r="C1941">
        <v>74</v>
      </c>
      <c r="D1941">
        <v>55</v>
      </c>
      <c r="E1941">
        <v>0.74319999999999997</v>
      </c>
      <c r="F1941">
        <v>0</v>
      </c>
      <c r="G1941" t="s">
        <v>108</v>
      </c>
      <c r="H1941" s="27">
        <v>2024</v>
      </c>
      <c r="I1941" t="str">
        <f>VLOOKUP(A1941,'Store Data'!$E:$F,2,0)</f>
        <v>BMW</v>
      </c>
      <c r="J1941" t="str">
        <f>VLOOKUP(A1941,'Store Data'!$A:$B,2,0)</f>
        <v>Texas</v>
      </c>
    </row>
    <row r="1942" spans="1:10" x14ac:dyDescent="0.2">
      <c r="A1942" t="s">
        <v>24</v>
      </c>
      <c r="B1942" t="s">
        <v>143</v>
      </c>
      <c r="C1942">
        <v>22</v>
      </c>
      <c r="D1942">
        <v>20</v>
      </c>
      <c r="E1942">
        <v>0.90900000000000003</v>
      </c>
      <c r="F1942">
        <v>4</v>
      </c>
      <c r="G1942" t="s">
        <v>108</v>
      </c>
      <c r="H1942" s="27">
        <v>2024</v>
      </c>
      <c r="I1942" t="str">
        <f>VLOOKUP(A1942,'Store Data'!$E:$F,2,0)</f>
        <v>BMW</v>
      </c>
      <c r="J1942" t="str">
        <f>VLOOKUP(A1942,'Store Data'!$A:$B,2,0)</f>
        <v>Southern CA</v>
      </c>
    </row>
    <row r="1943" spans="1:10" x14ac:dyDescent="0.2">
      <c r="A1943" t="s">
        <v>24</v>
      </c>
      <c r="B1943" t="s">
        <v>144</v>
      </c>
      <c r="C1943">
        <v>10</v>
      </c>
      <c r="D1943">
        <v>7</v>
      </c>
      <c r="E1943">
        <v>0.7</v>
      </c>
      <c r="F1943">
        <v>0</v>
      </c>
      <c r="G1943" t="s">
        <v>108</v>
      </c>
      <c r="H1943" s="27">
        <v>2024</v>
      </c>
      <c r="I1943" t="str">
        <f>VLOOKUP(A1943,'Store Data'!$E:$F,2,0)</f>
        <v>BMW</v>
      </c>
      <c r="J1943" t="str">
        <f>VLOOKUP(A1943,'Store Data'!$A:$B,2,0)</f>
        <v>Southern CA</v>
      </c>
    </row>
    <row r="1944" spans="1:10" x14ac:dyDescent="0.2">
      <c r="A1944" t="s">
        <v>24</v>
      </c>
      <c r="B1944" t="s">
        <v>145</v>
      </c>
      <c r="C1944">
        <v>6</v>
      </c>
      <c r="D1944">
        <v>1</v>
      </c>
      <c r="E1944">
        <v>0.1666</v>
      </c>
      <c r="F1944">
        <v>0</v>
      </c>
      <c r="G1944" t="s">
        <v>108</v>
      </c>
      <c r="H1944" s="27">
        <v>2024</v>
      </c>
      <c r="I1944" t="str">
        <f>VLOOKUP(A1944,'Store Data'!$E:$F,2,0)</f>
        <v>BMW</v>
      </c>
      <c r="J1944" t="str">
        <f>VLOOKUP(A1944,'Store Data'!$A:$B,2,0)</f>
        <v>Southern CA</v>
      </c>
    </row>
    <row r="1945" spans="1:10" x14ac:dyDescent="0.2">
      <c r="A1945" t="s">
        <v>25</v>
      </c>
      <c r="B1945" t="s">
        <v>143</v>
      </c>
      <c r="C1945">
        <v>59</v>
      </c>
      <c r="D1945">
        <v>48</v>
      </c>
      <c r="E1945">
        <v>0.8135</v>
      </c>
      <c r="F1945">
        <v>4</v>
      </c>
      <c r="G1945" t="s">
        <v>108</v>
      </c>
      <c r="H1945" s="27">
        <v>2024</v>
      </c>
      <c r="I1945" t="str">
        <f>VLOOKUP(A1945,'Store Data'!$E:$F,2,0)</f>
        <v>BMW</v>
      </c>
      <c r="J1945" t="str">
        <f>VLOOKUP(A1945,'Store Data'!$A:$B,2,0)</f>
        <v>Orange County</v>
      </c>
    </row>
    <row r="1946" spans="1:10" x14ac:dyDescent="0.2">
      <c r="A1946" t="s">
        <v>25</v>
      </c>
      <c r="B1946" t="s">
        <v>144</v>
      </c>
      <c r="C1946">
        <v>36</v>
      </c>
      <c r="D1946">
        <v>27</v>
      </c>
      <c r="E1946">
        <v>0.75</v>
      </c>
      <c r="F1946">
        <v>1</v>
      </c>
      <c r="G1946" t="s">
        <v>108</v>
      </c>
      <c r="H1946" s="27">
        <v>2024</v>
      </c>
      <c r="I1946" t="str">
        <f>VLOOKUP(A1946,'Store Data'!$E:$F,2,0)</f>
        <v>BMW</v>
      </c>
      <c r="J1946" t="str">
        <f>VLOOKUP(A1946,'Store Data'!$A:$B,2,0)</f>
        <v>Orange County</v>
      </c>
    </row>
    <row r="1947" spans="1:10" x14ac:dyDescent="0.2">
      <c r="A1947" t="s">
        <v>25</v>
      </c>
      <c r="B1947" t="s">
        <v>145</v>
      </c>
      <c r="C1947">
        <v>32</v>
      </c>
      <c r="D1947">
        <v>21</v>
      </c>
      <c r="E1947">
        <v>0.65620000000000001</v>
      </c>
      <c r="F1947">
        <v>2</v>
      </c>
      <c r="G1947" t="s">
        <v>108</v>
      </c>
      <c r="H1947" s="27">
        <v>2024</v>
      </c>
      <c r="I1947" t="str">
        <f>VLOOKUP(A1947,'Store Data'!$E:$F,2,0)</f>
        <v>BMW</v>
      </c>
      <c r="J1947" t="str">
        <f>VLOOKUP(A1947,'Store Data'!$A:$B,2,0)</f>
        <v>Orange County</v>
      </c>
    </row>
    <row r="1948" spans="1:10" x14ac:dyDescent="0.2">
      <c r="A1948" t="s">
        <v>26</v>
      </c>
      <c r="B1948" t="s">
        <v>143</v>
      </c>
      <c r="C1948">
        <v>78</v>
      </c>
      <c r="D1948">
        <v>71</v>
      </c>
      <c r="E1948">
        <v>0.91020000000000001</v>
      </c>
      <c r="F1948">
        <v>8</v>
      </c>
      <c r="G1948" t="s">
        <v>108</v>
      </c>
      <c r="H1948" s="27">
        <v>2024</v>
      </c>
      <c r="I1948" t="str">
        <f>VLOOKUP(A1948,'Store Data'!$E:$F,2,0)</f>
        <v>BMW</v>
      </c>
      <c r="J1948" t="str">
        <f>VLOOKUP(A1948,'Store Data'!$A:$B,2,0)</f>
        <v>Southern CA</v>
      </c>
    </row>
    <row r="1949" spans="1:10" x14ac:dyDescent="0.2">
      <c r="A1949" t="s">
        <v>26</v>
      </c>
      <c r="B1949" t="s">
        <v>144</v>
      </c>
      <c r="C1949">
        <v>28</v>
      </c>
      <c r="D1949">
        <v>25</v>
      </c>
      <c r="E1949">
        <v>0.89280000000000004</v>
      </c>
      <c r="F1949">
        <v>5</v>
      </c>
      <c r="G1949" t="s">
        <v>108</v>
      </c>
      <c r="H1949" s="27">
        <v>2024</v>
      </c>
      <c r="I1949" t="str">
        <f>VLOOKUP(A1949,'Store Data'!$E:$F,2,0)</f>
        <v>BMW</v>
      </c>
      <c r="J1949" t="str">
        <f>VLOOKUP(A1949,'Store Data'!$A:$B,2,0)</f>
        <v>Southern CA</v>
      </c>
    </row>
    <row r="1950" spans="1:10" x14ac:dyDescent="0.2">
      <c r="A1950" t="s">
        <v>26</v>
      </c>
      <c r="B1950" t="s">
        <v>145</v>
      </c>
      <c r="C1950">
        <v>36</v>
      </c>
      <c r="D1950">
        <v>31</v>
      </c>
      <c r="E1950">
        <v>0.86109999999999998</v>
      </c>
      <c r="F1950">
        <v>4</v>
      </c>
      <c r="G1950" t="s">
        <v>108</v>
      </c>
      <c r="H1950" s="27">
        <v>2024</v>
      </c>
      <c r="I1950" t="str">
        <f>VLOOKUP(A1950,'Store Data'!$E:$F,2,0)</f>
        <v>BMW</v>
      </c>
      <c r="J1950" t="str">
        <f>VLOOKUP(A1950,'Store Data'!$A:$B,2,0)</f>
        <v>Southern CA</v>
      </c>
    </row>
    <row r="1951" spans="1:10" x14ac:dyDescent="0.2">
      <c r="A1951" t="s">
        <v>123</v>
      </c>
      <c r="B1951" t="s">
        <v>143</v>
      </c>
      <c r="C1951">
        <v>18</v>
      </c>
      <c r="D1951">
        <v>15</v>
      </c>
      <c r="E1951">
        <v>0.83330000000000004</v>
      </c>
      <c r="F1951">
        <v>1</v>
      </c>
      <c r="G1951" t="s">
        <v>108</v>
      </c>
      <c r="H1951" s="27">
        <v>2024</v>
      </c>
      <c r="I1951" t="str">
        <f>VLOOKUP(A1951,'Store Data'!$E:$F,2,0)</f>
        <v>Acura</v>
      </c>
      <c r="J1951" t="str">
        <f>VLOOKUP(A1951,'Store Data'!$A:$B,2,0)</f>
        <v>Northern CA</v>
      </c>
    </row>
    <row r="1952" spans="1:10" x14ac:dyDescent="0.2">
      <c r="A1952" t="s">
        <v>123</v>
      </c>
      <c r="B1952" t="s">
        <v>144</v>
      </c>
      <c r="C1952">
        <v>10</v>
      </c>
      <c r="D1952">
        <v>5</v>
      </c>
      <c r="E1952">
        <v>0.5</v>
      </c>
      <c r="F1952">
        <v>0</v>
      </c>
      <c r="G1952" t="s">
        <v>108</v>
      </c>
      <c r="H1952" s="27">
        <v>2024</v>
      </c>
      <c r="I1952" t="str">
        <f>VLOOKUP(A1952,'Store Data'!$E:$F,2,0)</f>
        <v>Acura</v>
      </c>
      <c r="J1952" t="str">
        <f>VLOOKUP(A1952,'Store Data'!$A:$B,2,0)</f>
        <v>Northern CA</v>
      </c>
    </row>
    <row r="1953" spans="1:10" x14ac:dyDescent="0.2">
      <c r="A1953" t="s">
        <v>123</v>
      </c>
      <c r="B1953" t="s">
        <v>145</v>
      </c>
      <c r="C1953">
        <v>4</v>
      </c>
      <c r="D1953">
        <v>3</v>
      </c>
      <c r="E1953">
        <v>0.75</v>
      </c>
      <c r="F1953">
        <v>0</v>
      </c>
      <c r="G1953" t="s">
        <v>108</v>
      </c>
      <c r="H1953" s="27">
        <v>2024</v>
      </c>
      <c r="I1953" t="str">
        <f>VLOOKUP(A1953,'Store Data'!$E:$F,2,0)</f>
        <v>Acura</v>
      </c>
      <c r="J1953" t="str">
        <f>VLOOKUP(A1953,'Store Data'!$A:$B,2,0)</f>
        <v>Northern CA</v>
      </c>
    </row>
    <row r="1954" spans="1:10" x14ac:dyDescent="0.2">
      <c r="A1954" t="s">
        <v>27</v>
      </c>
      <c r="B1954" t="s">
        <v>143</v>
      </c>
      <c r="C1954">
        <v>126</v>
      </c>
      <c r="D1954">
        <v>111</v>
      </c>
      <c r="E1954">
        <v>0.88090000000000002</v>
      </c>
      <c r="F1954">
        <v>13</v>
      </c>
      <c r="G1954" t="s">
        <v>108</v>
      </c>
      <c r="H1954" s="27">
        <v>2024</v>
      </c>
      <c r="I1954" t="str">
        <f>VLOOKUP(A1954,'Store Data'!$E:$F,2,0)</f>
        <v>Honda</v>
      </c>
      <c r="J1954" t="str">
        <f>VLOOKUP(A1954,'Store Data'!$A:$B,2,0)</f>
        <v>Northern CA</v>
      </c>
    </row>
    <row r="1955" spans="1:10" x14ac:dyDescent="0.2">
      <c r="A1955" t="s">
        <v>27</v>
      </c>
      <c r="B1955" t="s">
        <v>144</v>
      </c>
      <c r="C1955">
        <v>73</v>
      </c>
      <c r="D1955">
        <v>59</v>
      </c>
      <c r="E1955">
        <v>0.80820000000000003</v>
      </c>
      <c r="F1955">
        <v>5</v>
      </c>
      <c r="G1955" t="s">
        <v>108</v>
      </c>
      <c r="H1955" s="27">
        <v>2024</v>
      </c>
      <c r="I1955" t="str">
        <f>VLOOKUP(A1955,'Store Data'!$E:$F,2,0)</f>
        <v>Honda</v>
      </c>
      <c r="J1955" t="str">
        <f>VLOOKUP(A1955,'Store Data'!$A:$B,2,0)</f>
        <v>Northern CA</v>
      </c>
    </row>
    <row r="1956" spans="1:10" x14ac:dyDescent="0.2">
      <c r="A1956" t="s">
        <v>27</v>
      </c>
      <c r="B1956" t="s">
        <v>145</v>
      </c>
      <c r="C1956">
        <v>27</v>
      </c>
      <c r="D1956">
        <v>22</v>
      </c>
      <c r="E1956">
        <v>0.81479999999999997</v>
      </c>
      <c r="F1956">
        <v>1</v>
      </c>
      <c r="G1956" t="s">
        <v>108</v>
      </c>
      <c r="H1956" s="27">
        <v>2024</v>
      </c>
      <c r="I1956" t="str">
        <f>VLOOKUP(A1956,'Store Data'!$E:$F,2,0)</f>
        <v>Honda</v>
      </c>
      <c r="J1956" t="str">
        <f>VLOOKUP(A1956,'Store Data'!$A:$B,2,0)</f>
        <v>Northern CA</v>
      </c>
    </row>
    <row r="1957" spans="1:10" x14ac:dyDescent="0.2">
      <c r="A1957" t="s">
        <v>28</v>
      </c>
      <c r="B1957" t="s">
        <v>143</v>
      </c>
      <c r="C1957">
        <v>56</v>
      </c>
      <c r="D1957">
        <v>45</v>
      </c>
      <c r="E1957">
        <v>0.80349999999999999</v>
      </c>
      <c r="F1957">
        <v>3</v>
      </c>
      <c r="G1957" t="s">
        <v>108</v>
      </c>
      <c r="H1957" s="27">
        <v>2024</v>
      </c>
      <c r="I1957" t="str">
        <f>VLOOKUP(A1957,'Store Data'!$E:$F,2,0)</f>
        <v>BMW</v>
      </c>
      <c r="J1957" t="str">
        <f>VLOOKUP(A1957,'Store Data'!$A:$B,2,0)</f>
        <v>Orange County</v>
      </c>
    </row>
    <row r="1958" spans="1:10" x14ac:dyDescent="0.2">
      <c r="A1958" t="s">
        <v>28</v>
      </c>
      <c r="B1958" t="s">
        <v>144</v>
      </c>
      <c r="C1958">
        <v>64</v>
      </c>
      <c r="D1958">
        <v>37</v>
      </c>
      <c r="E1958">
        <v>0.57809999999999995</v>
      </c>
      <c r="F1958">
        <v>2</v>
      </c>
      <c r="G1958" t="s">
        <v>108</v>
      </c>
      <c r="H1958" s="27">
        <v>2024</v>
      </c>
      <c r="I1958" t="str">
        <f>VLOOKUP(A1958,'Store Data'!$E:$F,2,0)</f>
        <v>BMW</v>
      </c>
      <c r="J1958" t="str">
        <f>VLOOKUP(A1958,'Store Data'!$A:$B,2,0)</f>
        <v>Orange County</v>
      </c>
    </row>
    <row r="1959" spans="1:10" x14ac:dyDescent="0.2">
      <c r="A1959" t="s">
        <v>28</v>
      </c>
      <c r="B1959" t="s">
        <v>145</v>
      </c>
      <c r="C1959">
        <v>53</v>
      </c>
      <c r="D1959">
        <v>37</v>
      </c>
      <c r="E1959">
        <v>0.69810000000000005</v>
      </c>
      <c r="F1959">
        <v>4</v>
      </c>
      <c r="G1959" t="s">
        <v>108</v>
      </c>
      <c r="H1959" s="27">
        <v>2024</v>
      </c>
      <c r="I1959" t="str">
        <f>VLOOKUP(A1959,'Store Data'!$E:$F,2,0)</f>
        <v>BMW</v>
      </c>
      <c r="J1959" t="str">
        <f>VLOOKUP(A1959,'Store Data'!$A:$B,2,0)</f>
        <v>Orange County</v>
      </c>
    </row>
    <row r="1960" spans="1:10" x14ac:dyDescent="0.2">
      <c r="A1960" t="s">
        <v>29</v>
      </c>
      <c r="B1960" t="s">
        <v>143</v>
      </c>
      <c r="C1960">
        <v>10</v>
      </c>
      <c r="D1960">
        <v>8</v>
      </c>
      <c r="E1960">
        <v>0.8</v>
      </c>
      <c r="F1960">
        <v>0</v>
      </c>
      <c r="G1960" t="s">
        <v>108</v>
      </c>
      <c r="H1960" s="27">
        <v>2024</v>
      </c>
      <c r="I1960" t="str">
        <f>VLOOKUP(A1960,'Store Data'!$E:$F,2,0)</f>
        <v>MINI</v>
      </c>
      <c r="J1960" t="str">
        <f>VLOOKUP(A1960,'Store Data'!$A:$B,2,0)</f>
        <v>Orange County</v>
      </c>
    </row>
    <row r="1961" spans="1:10" x14ac:dyDescent="0.2">
      <c r="A1961" t="s">
        <v>29</v>
      </c>
      <c r="B1961" t="s">
        <v>144</v>
      </c>
      <c r="C1961">
        <v>9</v>
      </c>
      <c r="D1961">
        <v>5</v>
      </c>
      <c r="E1961">
        <v>0.55549999999999999</v>
      </c>
      <c r="F1961">
        <v>0</v>
      </c>
      <c r="G1961" t="s">
        <v>108</v>
      </c>
      <c r="H1961" s="27">
        <v>2024</v>
      </c>
      <c r="I1961" t="str">
        <f>VLOOKUP(A1961,'Store Data'!$E:$F,2,0)</f>
        <v>MINI</v>
      </c>
      <c r="J1961" t="str">
        <f>VLOOKUP(A1961,'Store Data'!$A:$B,2,0)</f>
        <v>Orange County</v>
      </c>
    </row>
    <row r="1962" spans="1:10" x14ac:dyDescent="0.2">
      <c r="A1962" t="s">
        <v>29</v>
      </c>
      <c r="B1962" t="s">
        <v>145</v>
      </c>
      <c r="C1962">
        <v>2</v>
      </c>
      <c r="D1962">
        <v>1</v>
      </c>
      <c r="E1962">
        <v>0.5</v>
      </c>
      <c r="F1962">
        <v>0</v>
      </c>
      <c r="G1962" t="s">
        <v>108</v>
      </c>
      <c r="H1962" s="27">
        <v>2024</v>
      </c>
      <c r="I1962" t="str">
        <f>VLOOKUP(A1962,'Store Data'!$E:$F,2,0)</f>
        <v>MINI</v>
      </c>
      <c r="J1962" t="str">
        <f>VLOOKUP(A1962,'Store Data'!$A:$B,2,0)</f>
        <v>Orange County</v>
      </c>
    </row>
    <row r="1963" spans="1:10" x14ac:dyDescent="0.2">
      <c r="A1963" t="s">
        <v>30</v>
      </c>
      <c r="B1963" t="s">
        <v>143</v>
      </c>
      <c r="C1963">
        <v>7</v>
      </c>
      <c r="D1963">
        <v>5</v>
      </c>
      <c r="E1963">
        <v>0.71419999999999995</v>
      </c>
      <c r="F1963">
        <v>0</v>
      </c>
      <c r="G1963" t="s">
        <v>108</v>
      </c>
      <c r="H1963" s="27">
        <v>2024</v>
      </c>
      <c r="I1963" t="str">
        <f>VLOOKUP(A1963,'Store Data'!$E:$F,2,0)</f>
        <v>Genesis</v>
      </c>
      <c r="J1963" t="str">
        <f>VLOOKUP(A1963,'Store Data'!$A:$B,2,0)</f>
        <v>Texas</v>
      </c>
    </row>
    <row r="1964" spans="1:10" x14ac:dyDescent="0.2">
      <c r="A1964" t="s">
        <v>30</v>
      </c>
      <c r="B1964" t="s">
        <v>144</v>
      </c>
      <c r="C1964">
        <v>11</v>
      </c>
      <c r="D1964">
        <v>8</v>
      </c>
      <c r="E1964">
        <v>0.72719999999999996</v>
      </c>
      <c r="F1964">
        <v>0</v>
      </c>
      <c r="G1964" t="s">
        <v>108</v>
      </c>
      <c r="H1964" s="27">
        <v>2024</v>
      </c>
      <c r="I1964" t="str">
        <f>VLOOKUP(A1964,'Store Data'!$E:$F,2,0)</f>
        <v>Genesis</v>
      </c>
      <c r="J1964" t="str">
        <f>VLOOKUP(A1964,'Store Data'!$A:$B,2,0)</f>
        <v>Texas</v>
      </c>
    </row>
    <row r="1965" spans="1:10" x14ac:dyDescent="0.2">
      <c r="A1965" t="s">
        <v>30</v>
      </c>
      <c r="B1965" t="s">
        <v>145</v>
      </c>
      <c r="C1965">
        <v>5</v>
      </c>
      <c r="D1965">
        <v>4</v>
      </c>
      <c r="E1965">
        <v>0.8</v>
      </c>
      <c r="F1965">
        <v>1</v>
      </c>
      <c r="G1965" t="s">
        <v>108</v>
      </c>
      <c r="H1965" s="27">
        <v>2024</v>
      </c>
      <c r="I1965" t="str">
        <f>VLOOKUP(A1965,'Store Data'!$E:$F,2,0)</f>
        <v>Genesis</v>
      </c>
      <c r="J1965" t="str">
        <f>VLOOKUP(A1965,'Store Data'!$A:$B,2,0)</f>
        <v>Texas</v>
      </c>
    </row>
    <row r="1966" spans="1:10" x14ac:dyDescent="0.2">
      <c r="A1966" t="s">
        <v>31</v>
      </c>
      <c r="B1966" t="s">
        <v>143</v>
      </c>
      <c r="C1966">
        <v>65</v>
      </c>
      <c r="D1966">
        <v>60</v>
      </c>
      <c r="E1966">
        <v>0.92300000000000004</v>
      </c>
      <c r="F1966">
        <v>17</v>
      </c>
      <c r="G1966" t="s">
        <v>108</v>
      </c>
      <c r="H1966" s="27">
        <v>2024</v>
      </c>
      <c r="I1966" t="str">
        <f>VLOOKUP(A1966,'Store Data'!$E:$F,2,0)</f>
        <v>Honda</v>
      </c>
      <c r="J1966" t="str">
        <f>VLOOKUP(A1966,'Store Data'!$A:$B,2,0)</f>
        <v>Texas</v>
      </c>
    </row>
    <row r="1967" spans="1:10" x14ac:dyDescent="0.2">
      <c r="A1967" t="s">
        <v>31</v>
      </c>
      <c r="B1967" t="s">
        <v>144</v>
      </c>
      <c r="C1967">
        <v>49</v>
      </c>
      <c r="D1967">
        <v>35</v>
      </c>
      <c r="E1967">
        <v>0.71419999999999995</v>
      </c>
      <c r="F1967">
        <v>6</v>
      </c>
      <c r="G1967" t="s">
        <v>108</v>
      </c>
      <c r="H1967" s="27">
        <v>2024</v>
      </c>
      <c r="I1967" t="str">
        <f>VLOOKUP(A1967,'Store Data'!$E:$F,2,0)</f>
        <v>Honda</v>
      </c>
      <c r="J1967" t="str">
        <f>VLOOKUP(A1967,'Store Data'!$A:$B,2,0)</f>
        <v>Texas</v>
      </c>
    </row>
    <row r="1968" spans="1:10" x14ac:dyDescent="0.2">
      <c r="A1968" t="s">
        <v>31</v>
      </c>
      <c r="B1968" t="s">
        <v>145</v>
      </c>
      <c r="C1968">
        <v>68</v>
      </c>
      <c r="D1968">
        <v>52</v>
      </c>
      <c r="E1968">
        <v>0.76470000000000005</v>
      </c>
      <c r="F1968">
        <v>12</v>
      </c>
      <c r="G1968" t="s">
        <v>108</v>
      </c>
      <c r="H1968" s="27">
        <v>2024</v>
      </c>
      <c r="I1968" t="str">
        <f>VLOOKUP(A1968,'Store Data'!$E:$F,2,0)</f>
        <v>Honda</v>
      </c>
      <c r="J1968" t="str">
        <f>VLOOKUP(A1968,'Store Data'!$A:$B,2,0)</f>
        <v>Texas</v>
      </c>
    </row>
    <row r="1969" spans="1:10" x14ac:dyDescent="0.2">
      <c r="A1969" t="s">
        <v>32</v>
      </c>
      <c r="B1969" t="s">
        <v>143</v>
      </c>
      <c r="C1969">
        <v>52</v>
      </c>
      <c r="D1969">
        <v>47</v>
      </c>
      <c r="E1969">
        <v>0.90380000000000005</v>
      </c>
      <c r="F1969">
        <v>0</v>
      </c>
      <c r="G1969" t="s">
        <v>108</v>
      </c>
      <c r="H1969" s="27">
        <v>2024</v>
      </c>
      <c r="I1969" t="str">
        <f>VLOOKUP(A1969,'Store Data'!$E:$F,2,0)</f>
        <v>Honda</v>
      </c>
      <c r="J1969" t="str">
        <f>VLOOKUP(A1969,'Store Data'!$A:$B,2,0)</f>
        <v>Northern CA</v>
      </c>
    </row>
    <row r="1970" spans="1:10" x14ac:dyDescent="0.2">
      <c r="A1970" t="s">
        <v>32</v>
      </c>
      <c r="B1970" t="s">
        <v>144</v>
      </c>
      <c r="C1970">
        <v>45</v>
      </c>
      <c r="D1970">
        <v>39</v>
      </c>
      <c r="E1970">
        <v>0.86660000000000004</v>
      </c>
      <c r="F1970">
        <v>0</v>
      </c>
      <c r="G1970" t="s">
        <v>108</v>
      </c>
      <c r="H1970" s="27">
        <v>2024</v>
      </c>
      <c r="I1970" t="str">
        <f>VLOOKUP(A1970,'Store Data'!$E:$F,2,0)</f>
        <v>Honda</v>
      </c>
      <c r="J1970" t="str">
        <f>VLOOKUP(A1970,'Store Data'!$A:$B,2,0)</f>
        <v>Northern CA</v>
      </c>
    </row>
    <row r="1971" spans="1:10" x14ac:dyDescent="0.2">
      <c r="A1971" t="s">
        <v>32</v>
      </c>
      <c r="B1971" t="s">
        <v>145</v>
      </c>
      <c r="C1971">
        <v>23</v>
      </c>
      <c r="D1971">
        <v>19</v>
      </c>
      <c r="E1971">
        <v>0.82599999999999996</v>
      </c>
      <c r="F1971">
        <v>1</v>
      </c>
      <c r="G1971" t="s">
        <v>108</v>
      </c>
      <c r="H1971" s="27">
        <v>2024</v>
      </c>
      <c r="I1971" t="str">
        <f>VLOOKUP(A1971,'Store Data'!$E:$F,2,0)</f>
        <v>Honda</v>
      </c>
      <c r="J1971" t="str">
        <f>VLOOKUP(A1971,'Store Data'!$A:$B,2,0)</f>
        <v>Northern CA</v>
      </c>
    </row>
    <row r="1972" spans="1:10" x14ac:dyDescent="0.2">
      <c r="A1972" t="s">
        <v>33</v>
      </c>
      <c r="B1972" t="s">
        <v>143</v>
      </c>
      <c r="C1972">
        <v>14</v>
      </c>
      <c r="D1972">
        <v>12</v>
      </c>
      <c r="E1972">
        <v>0.85709999999999997</v>
      </c>
      <c r="F1972">
        <v>0</v>
      </c>
      <c r="G1972" t="s">
        <v>108</v>
      </c>
      <c r="H1972" s="27">
        <v>2024</v>
      </c>
      <c r="I1972" t="str">
        <f>VLOOKUP(A1972,'Store Data'!$E:$F,2,0)</f>
        <v>Honda</v>
      </c>
      <c r="J1972" t="str">
        <f>VLOOKUP(A1972,'Store Data'!$A:$B,2,0)</f>
        <v>Southern CA</v>
      </c>
    </row>
    <row r="1973" spans="1:10" x14ac:dyDescent="0.2">
      <c r="A1973" t="s">
        <v>33</v>
      </c>
      <c r="B1973" t="s">
        <v>144</v>
      </c>
      <c r="C1973">
        <v>28</v>
      </c>
      <c r="D1973">
        <v>17</v>
      </c>
      <c r="E1973">
        <v>0.60709999999999997</v>
      </c>
      <c r="F1973">
        <v>0</v>
      </c>
      <c r="G1973" t="s">
        <v>108</v>
      </c>
      <c r="H1973" s="27">
        <v>2024</v>
      </c>
      <c r="I1973" t="str">
        <f>VLOOKUP(A1973,'Store Data'!$E:$F,2,0)</f>
        <v>Honda</v>
      </c>
      <c r="J1973" t="str">
        <f>VLOOKUP(A1973,'Store Data'!$A:$B,2,0)</f>
        <v>Southern CA</v>
      </c>
    </row>
    <row r="1974" spans="1:10" x14ac:dyDescent="0.2">
      <c r="A1974" t="s">
        <v>33</v>
      </c>
      <c r="B1974" t="s">
        <v>145</v>
      </c>
      <c r="C1974">
        <v>5</v>
      </c>
      <c r="D1974">
        <v>4</v>
      </c>
      <c r="E1974">
        <v>0.8</v>
      </c>
      <c r="F1974">
        <v>0</v>
      </c>
      <c r="G1974" t="s">
        <v>108</v>
      </c>
      <c r="H1974" s="27">
        <v>2024</v>
      </c>
      <c r="I1974" t="str">
        <f>VLOOKUP(A1974,'Store Data'!$E:$F,2,0)</f>
        <v>Honda</v>
      </c>
      <c r="J1974" t="str">
        <f>VLOOKUP(A1974,'Store Data'!$A:$B,2,0)</f>
        <v>Southern CA</v>
      </c>
    </row>
    <row r="1975" spans="1:10" x14ac:dyDescent="0.2">
      <c r="A1975" t="s">
        <v>34</v>
      </c>
      <c r="B1975" t="s">
        <v>143</v>
      </c>
      <c r="C1975">
        <v>17</v>
      </c>
      <c r="D1975">
        <v>14</v>
      </c>
      <c r="E1975">
        <v>0.82350000000000001</v>
      </c>
      <c r="F1975">
        <v>2</v>
      </c>
      <c r="G1975" t="s">
        <v>108</v>
      </c>
      <c r="H1975" s="27">
        <v>2024</v>
      </c>
      <c r="I1975" t="str">
        <f>VLOOKUP(A1975,'Store Data'!$E:$F,2,0)</f>
        <v>Hyundai</v>
      </c>
      <c r="J1975" t="str">
        <f>VLOOKUP(A1975,'Store Data'!$A:$B,2,0)</f>
        <v>Texas</v>
      </c>
    </row>
    <row r="1976" spans="1:10" x14ac:dyDescent="0.2">
      <c r="A1976" t="s">
        <v>34</v>
      </c>
      <c r="B1976" t="s">
        <v>144</v>
      </c>
      <c r="C1976">
        <v>14</v>
      </c>
      <c r="D1976">
        <v>5</v>
      </c>
      <c r="E1976">
        <v>0.35709999999999997</v>
      </c>
      <c r="F1976">
        <v>0</v>
      </c>
      <c r="G1976" t="s">
        <v>108</v>
      </c>
      <c r="H1976" s="27">
        <v>2024</v>
      </c>
      <c r="I1976" t="str">
        <f>VLOOKUP(A1976,'Store Data'!$E:$F,2,0)</f>
        <v>Hyundai</v>
      </c>
      <c r="J1976" t="str">
        <f>VLOOKUP(A1976,'Store Data'!$A:$B,2,0)</f>
        <v>Texas</v>
      </c>
    </row>
    <row r="1977" spans="1:10" x14ac:dyDescent="0.2">
      <c r="A1977" t="s">
        <v>34</v>
      </c>
      <c r="B1977" t="s">
        <v>145</v>
      </c>
      <c r="C1977">
        <v>8</v>
      </c>
      <c r="D1977">
        <v>3</v>
      </c>
      <c r="E1977">
        <v>0.375</v>
      </c>
      <c r="F1977">
        <v>0</v>
      </c>
      <c r="G1977" t="s">
        <v>108</v>
      </c>
      <c r="H1977" s="27">
        <v>2024</v>
      </c>
      <c r="I1977" t="str">
        <f>VLOOKUP(A1977,'Store Data'!$E:$F,2,0)</f>
        <v>Hyundai</v>
      </c>
      <c r="J1977" t="str">
        <f>VLOOKUP(A1977,'Store Data'!$A:$B,2,0)</f>
        <v>Texas</v>
      </c>
    </row>
    <row r="1978" spans="1:10" x14ac:dyDescent="0.2">
      <c r="A1978" t="s">
        <v>35</v>
      </c>
      <c r="B1978" t="s">
        <v>143</v>
      </c>
      <c r="C1978">
        <v>20</v>
      </c>
      <c r="D1978">
        <v>17</v>
      </c>
      <c r="E1978">
        <v>0.85</v>
      </c>
      <c r="F1978">
        <v>0</v>
      </c>
      <c r="G1978" t="s">
        <v>108</v>
      </c>
      <c r="H1978" s="27">
        <v>2024</v>
      </c>
      <c r="I1978" t="str">
        <f>VLOOKUP(A1978,'Store Data'!$E:$F,2,0)</f>
        <v>Acura</v>
      </c>
      <c r="J1978" t="str">
        <f>VLOOKUP(A1978,'Store Data'!$A:$B,2,0)</f>
        <v>Southern CA</v>
      </c>
    </row>
    <row r="1979" spans="1:10" x14ac:dyDescent="0.2">
      <c r="A1979" t="s">
        <v>35</v>
      </c>
      <c r="B1979" t="s">
        <v>144</v>
      </c>
      <c r="C1979">
        <v>3</v>
      </c>
      <c r="D1979">
        <v>1</v>
      </c>
      <c r="E1979">
        <v>0.33329999999999999</v>
      </c>
      <c r="F1979">
        <v>0</v>
      </c>
      <c r="G1979" t="s">
        <v>108</v>
      </c>
      <c r="H1979" s="27">
        <v>2024</v>
      </c>
      <c r="I1979" t="str">
        <f>VLOOKUP(A1979,'Store Data'!$E:$F,2,0)</f>
        <v>Acura</v>
      </c>
      <c r="J1979" t="str">
        <f>VLOOKUP(A1979,'Store Data'!$A:$B,2,0)</f>
        <v>Southern CA</v>
      </c>
    </row>
    <row r="1980" spans="1:10" x14ac:dyDescent="0.2">
      <c r="A1980" t="s">
        <v>35</v>
      </c>
      <c r="B1980" t="s">
        <v>145</v>
      </c>
      <c r="C1980">
        <v>7</v>
      </c>
      <c r="D1980">
        <v>6</v>
      </c>
      <c r="E1980">
        <v>0.85709999999999997</v>
      </c>
      <c r="F1980">
        <v>0</v>
      </c>
      <c r="G1980" t="s">
        <v>108</v>
      </c>
      <c r="H1980" s="27">
        <v>2024</v>
      </c>
      <c r="I1980" t="str">
        <f>VLOOKUP(A1980,'Store Data'!$E:$F,2,0)</f>
        <v>Acura</v>
      </c>
      <c r="J1980" t="str">
        <f>VLOOKUP(A1980,'Store Data'!$A:$B,2,0)</f>
        <v>Southern CA</v>
      </c>
    </row>
    <row r="1981" spans="1:10" x14ac:dyDescent="0.2">
      <c r="A1981" t="s">
        <v>36</v>
      </c>
      <c r="B1981" t="s">
        <v>143</v>
      </c>
      <c r="C1981">
        <v>58</v>
      </c>
      <c r="D1981">
        <v>51</v>
      </c>
      <c r="E1981">
        <v>0.87929999999999997</v>
      </c>
      <c r="F1981">
        <v>7</v>
      </c>
      <c r="G1981" t="s">
        <v>108</v>
      </c>
      <c r="H1981" s="27">
        <v>2024</v>
      </c>
      <c r="I1981" t="str">
        <f>VLOOKUP(A1981,'Store Data'!$E:$F,2,0)</f>
        <v>Toyota</v>
      </c>
      <c r="J1981" t="str">
        <f>VLOOKUP(A1981,'Store Data'!$A:$B,2,0)</f>
        <v>Southern CA</v>
      </c>
    </row>
    <row r="1982" spans="1:10" x14ac:dyDescent="0.2">
      <c r="A1982" t="s">
        <v>36</v>
      </c>
      <c r="B1982" t="s">
        <v>144</v>
      </c>
      <c r="C1982">
        <v>49</v>
      </c>
      <c r="D1982">
        <v>35</v>
      </c>
      <c r="E1982">
        <v>0.71419999999999995</v>
      </c>
      <c r="F1982">
        <v>2</v>
      </c>
      <c r="G1982" t="s">
        <v>108</v>
      </c>
      <c r="H1982" s="27">
        <v>2024</v>
      </c>
      <c r="I1982" t="str">
        <f>VLOOKUP(A1982,'Store Data'!$E:$F,2,0)</f>
        <v>Toyota</v>
      </c>
      <c r="J1982" t="str">
        <f>VLOOKUP(A1982,'Store Data'!$A:$B,2,0)</f>
        <v>Southern CA</v>
      </c>
    </row>
    <row r="1983" spans="1:10" x14ac:dyDescent="0.2">
      <c r="A1983" t="s">
        <v>36</v>
      </c>
      <c r="B1983" t="s">
        <v>145</v>
      </c>
      <c r="C1983">
        <v>26</v>
      </c>
      <c r="D1983">
        <v>20</v>
      </c>
      <c r="E1983">
        <v>0.76919999999999999</v>
      </c>
      <c r="F1983">
        <v>0</v>
      </c>
      <c r="G1983" t="s">
        <v>108</v>
      </c>
      <c r="H1983" s="27">
        <v>2024</v>
      </c>
      <c r="I1983" t="str">
        <f>VLOOKUP(A1983,'Store Data'!$E:$F,2,0)</f>
        <v>Toyota</v>
      </c>
      <c r="J1983" t="str">
        <f>VLOOKUP(A1983,'Store Data'!$A:$B,2,0)</f>
        <v>Southern CA</v>
      </c>
    </row>
    <row r="1984" spans="1:10" x14ac:dyDescent="0.2">
      <c r="A1984" t="s">
        <v>37</v>
      </c>
      <c r="B1984" t="s">
        <v>143</v>
      </c>
      <c r="C1984">
        <v>18</v>
      </c>
      <c r="D1984">
        <v>16</v>
      </c>
      <c r="E1984">
        <v>0.88880000000000003</v>
      </c>
      <c r="F1984">
        <v>1</v>
      </c>
      <c r="G1984" t="s">
        <v>108</v>
      </c>
      <c r="H1984" s="27">
        <v>2024</v>
      </c>
      <c r="I1984" t="str">
        <f>VLOOKUP(A1984,'Store Data'!$E:$F,2,0)</f>
        <v>Land Rover</v>
      </c>
      <c r="J1984" t="str">
        <f>VLOOKUP(A1984,'Store Data'!$A:$B,2,0)</f>
        <v>Arizona</v>
      </c>
    </row>
    <row r="1985" spans="1:10" x14ac:dyDescent="0.2">
      <c r="A1985" t="s">
        <v>37</v>
      </c>
      <c r="B1985" t="s">
        <v>144</v>
      </c>
      <c r="C1985">
        <v>13</v>
      </c>
      <c r="D1985">
        <v>9</v>
      </c>
      <c r="E1985">
        <v>0.69230000000000003</v>
      </c>
      <c r="F1985">
        <v>1</v>
      </c>
      <c r="G1985" t="s">
        <v>108</v>
      </c>
      <c r="H1985" s="27">
        <v>2024</v>
      </c>
      <c r="I1985" t="str">
        <f>VLOOKUP(A1985,'Store Data'!$E:$F,2,0)</f>
        <v>Land Rover</v>
      </c>
      <c r="J1985" t="str">
        <f>VLOOKUP(A1985,'Store Data'!$A:$B,2,0)</f>
        <v>Arizona</v>
      </c>
    </row>
    <row r="1986" spans="1:10" x14ac:dyDescent="0.2">
      <c r="A1986" t="s">
        <v>37</v>
      </c>
      <c r="B1986" t="s">
        <v>145</v>
      </c>
      <c r="C1986">
        <v>32</v>
      </c>
      <c r="D1986">
        <v>25</v>
      </c>
      <c r="E1986">
        <v>0.78120000000000001</v>
      </c>
      <c r="F1986">
        <v>4</v>
      </c>
      <c r="G1986" t="s">
        <v>108</v>
      </c>
      <c r="H1986" s="27">
        <v>2024</v>
      </c>
      <c r="I1986" t="str">
        <f>VLOOKUP(A1986,'Store Data'!$E:$F,2,0)</f>
        <v>Land Rover</v>
      </c>
      <c r="J1986" t="str">
        <f>VLOOKUP(A1986,'Store Data'!$A:$B,2,0)</f>
        <v>Arizona</v>
      </c>
    </row>
    <row r="1987" spans="1:10" x14ac:dyDescent="0.2">
      <c r="A1987" t="s">
        <v>39</v>
      </c>
      <c r="B1987" t="s">
        <v>143</v>
      </c>
      <c r="C1987">
        <v>51</v>
      </c>
      <c r="D1987">
        <v>40</v>
      </c>
      <c r="E1987">
        <v>0.7843</v>
      </c>
      <c r="F1987">
        <v>0</v>
      </c>
      <c r="G1987" t="s">
        <v>108</v>
      </c>
      <c r="H1987" s="27">
        <v>2024</v>
      </c>
      <c r="I1987" t="str">
        <f>VLOOKUP(A1987,'Store Data'!$E:$F,2,0)</f>
        <v>Lexus</v>
      </c>
      <c r="J1987" t="str">
        <f>VLOOKUP(A1987,'Store Data'!$A:$B,2,0)</f>
        <v>Southern CA</v>
      </c>
    </row>
    <row r="1988" spans="1:10" x14ac:dyDescent="0.2">
      <c r="A1988" t="s">
        <v>39</v>
      </c>
      <c r="B1988" t="s">
        <v>144</v>
      </c>
      <c r="C1988">
        <v>62</v>
      </c>
      <c r="D1988">
        <v>41</v>
      </c>
      <c r="E1988">
        <v>0.66120000000000001</v>
      </c>
      <c r="F1988">
        <v>1</v>
      </c>
      <c r="G1988" t="s">
        <v>108</v>
      </c>
      <c r="H1988" s="27">
        <v>2024</v>
      </c>
      <c r="I1988" t="str">
        <f>VLOOKUP(A1988,'Store Data'!$E:$F,2,0)</f>
        <v>Lexus</v>
      </c>
      <c r="J1988" t="str">
        <f>VLOOKUP(A1988,'Store Data'!$A:$B,2,0)</f>
        <v>Southern CA</v>
      </c>
    </row>
    <row r="1989" spans="1:10" x14ac:dyDescent="0.2">
      <c r="A1989" t="s">
        <v>39</v>
      </c>
      <c r="B1989" t="s">
        <v>145</v>
      </c>
      <c r="C1989">
        <v>28</v>
      </c>
      <c r="D1989">
        <v>20</v>
      </c>
      <c r="E1989">
        <v>0.71419999999999995</v>
      </c>
      <c r="F1989">
        <v>3</v>
      </c>
      <c r="G1989" t="s">
        <v>108</v>
      </c>
      <c r="H1989" s="27">
        <v>2024</v>
      </c>
      <c r="I1989" t="str">
        <f>VLOOKUP(A1989,'Store Data'!$E:$F,2,0)</f>
        <v>Lexus</v>
      </c>
      <c r="J1989" t="str">
        <f>VLOOKUP(A1989,'Store Data'!$A:$B,2,0)</f>
        <v>Southern CA</v>
      </c>
    </row>
    <row r="1990" spans="1:10" x14ac:dyDescent="0.2">
      <c r="A1990" t="s">
        <v>38</v>
      </c>
      <c r="B1990" t="s">
        <v>143</v>
      </c>
      <c r="C1990">
        <v>88</v>
      </c>
      <c r="D1990">
        <v>76</v>
      </c>
      <c r="E1990">
        <v>0.86360000000000003</v>
      </c>
      <c r="F1990">
        <v>0</v>
      </c>
      <c r="G1990" t="s">
        <v>108</v>
      </c>
      <c r="H1990" s="27">
        <v>2024</v>
      </c>
      <c r="I1990" t="str">
        <f>VLOOKUP(A1990,'Store Data'!$E:$F,2,0)</f>
        <v>Lexus</v>
      </c>
      <c r="J1990" t="str">
        <f>VLOOKUP(A1990,'Store Data'!$A:$B,2,0)</f>
        <v>Texas</v>
      </c>
    </row>
    <row r="1991" spans="1:10" x14ac:dyDescent="0.2">
      <c r="A1991" t="s">
        <v>38</v>
      </c>
      <c r="B1991" t="s">
        <v>144</v>
      </c>
      <c r="C1991">
        <v>91</v>
      </c>
      <c r="D1991">
        <v>76</v>
      </c>
      <c r="E1991">
        <v>0.83509999999999995</v>
      </c>
      <c r="F1991">
        <v>15</v>
      </c>
      <c r="G1991" t="s">
        <v>108</v>
      </c>
      <c r="H1991" s="27">
        <v>2024</v>
      </c>
      <c r="I1991" t="str">
        <f>VLOOKUP(A1991,'Store Data'!$E:$F,2,0)</f>
        <v>Lexus</v>
      </c>
      <c r="J1991" t="str">
        <f>VLOOKUP(A1991,'Store Data'!$A:$B,2,0)</f>
        <v>Texas</v>
      </c>
    </row>
    <row r="1992" spans="1:10" x14ac:dyDescent="0.2">
      <c r="A1992" t="s">
        <v>38</v>
      </c>
      <c r="B1992" t="s">
        <v>145</v>
      </c>
      <c r="C1992">
        <v>31</v>
      </c>
      <c r="D1992">
        <v>24</v>
      </c>
      <c r="E1992">
        <v>0.77410000000000001</v>
      </c>
      <c r="F1992">
        <v>1</v>
      </c>
      <c r="G1992" t="s">
        <v>108</v>
      </c>
      <c r="H1992" s="27">
        <v>2024</v>
      </c>
      <c r="I1992" t="str">
        <f>VLOOKUP(A1992,'Store Data'!$E:$F,2,0)</f>
        <v>Lexus</v>
      </c>
      <c r="J1992" t="str">
        <f>VLOOKUP(A1992,'Store Data'!$A:$B,2,0)</f>
        <v>Texas</v>
      </c>
    </row>
    <row r="1993" spans="1:10" x14ac:dyDescent="0.2">
      <c r="A1993" t="s">
        <v>40</v>
      </c>
      <c r="B1993" t="s">
        <v>143</v>
      </c>
      <c r="C1993">
        <v>7</v>
      </c>
      <c r="D1993">
        <v>6</v>
      </c>
      <c r="E1993">
        <v>0.85709999999999997</v>
      </c>
      <c r="F1993">
        <v>0</v>
      </c>
      <c r="G1993" t="s">
        <v>108</v>
      </c>
      <c r="H1993" s="27">
        <v>2024</v>
      </c>
      <c r="I1993" t="str">
        <f>VLOOKUP(A1993,'Store Data'!$E:$F,2,0)</f>
        <v>Lincoln</v>
      </c>
      <c r="J1993" t="str">
        <f>VLOOKUP(A1993,'Store Data'!$A:$B,2,0)</f>
        <v>Orange County</v>
      </c>
    </row>
    <row r="1994" spans="1:10" x14ac:dyDescent="0.2">
      <c r="A1994" t="s">
        <v>40</v>
      </c>
      <c r="B1994" t="s">
        <v>144</v>
      </c>
      <c r="C1994">
        <v>3</v>
      </c>
      <c r="D1994">
        <v>3</v>
      </c>
      <c r="E1994">
        <v>1</v>
      </c>
      <c r="F1994">
        <v>0</v>
      </c>
      <c r="G1994" t="s">
        <v>108</v>
      </c>
      <c r="H1994" s="27">
        <v>2024</v>
      </c>
      <c r="I1994" t="str">
        <f>VLOOKUP(A1994,'Store Data'!$E:$F,2,0)</f>
        <v>Lincoln</v>
      </c>
      <c r="J1994" t="str">
        <f>VLOOKUP(A1994,'Store Data'!$A:$B,2,0)</f>
        <v>Orange County</v>
      </c>
    </row>
    <row r="1995" spans="1:10" x14ac:dyDescent="0.2">
      <c r="A1995" t="s">
        <v>44</v>
      </c>
      <c r="B1995" t="s">
        <v>143</v>
      </c>
      <c r="C1995">
        <v>15</v>
      </c>
      <c r="D1995">
        <v>14</v>
      </c>
      <c r="E1995">
        <v>0.93330000000000002</v>
      </c>
      <c r="F1995">
        <v>0</v>
      </c>
      <c r="G1995" t="s">
        <v>108</v>
      </c>
      <c r="H1995" s="27">
        <v>2024</v>
      </c>
      <c r="I1995" t="str">
        <f>VLOOKUP(A1995,'Store Data'!$E:$F,2,0)</f>
        <v>MINI</v>
      </c>
      <c r="J1995" t="str">
        <f>VLOOKUP(A1995,'Store Data'!$A:$B,2,0)</f>
        <v>Arizona</v>
      </c>
    </row>
    <row r="1996" spans="1:10" x14ac:dyDescent="0.2">
      <c r="A1996" t="s">
        <v>44</v>
      </c>
      <c r="B1996" t="s">
        <v>144</v>
      </c>
      <c r="C1996">
        <v>9</v>
      </c>
      <c r="D1996">
        <v>7</v>
      </c>
      <c r="E1996">
        <v>0.77769999999999995</v>
      </c>
      <c r="F1996">
        <v>0</v>
      </c>
      <c r="G1996" t="s">
        <v>108</v>
      </c>
      <c r="H1996" s="27">
        <v>2024</v>
      </c>
      <c r="I1996" t="str">
        <f>VLOOKUP(A1996,'Store Data'!$E:$F,2,0)</f>
        <v>MINI</v>
      </c>
      <c r="J1996" t="str">
        <f>VLOOKUP(A1996,'Store Data'!$A:$B,2,0)</f>
        <v>Arizona</v>
      </c>
    </row>
    <row r="1997" spans="1:10" x14ac:dyDescent="0.2">
      <c r="A1997" t="s">
        <v>44</v>
      </c>
      <c r="B1997" t="s">
        <v>145</v>
      </c>
      <c r="C1997">
        <v>10</v>
      </c>
      <c r="D1997">
        <v>6</v>
      </c>
      <c r="E1997">
        <v>0.6</v>
      </c>
      <c r="F1997">
        <v>0</v>
      </c>
      <c r="G1997" t="s">
        <v>108</v>
      </c>
      <c r="H1997" s="27">
        <v>2024</v>
      </c>
      <c r="I1997" t="str">
        <f>VLOOKUP(A1997,'Store Data'!$E:$F,2,0)</f>
        <v>MINI</v>
      </c>
      <c r="J1997" t="str">
        <f>VLOOKUP(A1997,'Store Data'!$A:$B,2,0)</f>
        <v>Arizona</v>
      </c>
    </row>
    <row r="1998" spans="1:10" x14ac:dyDescent="0.2">
      <c r="A1998" t="s">
        <v>45</v>
      </c>
      <c r="B1998" t="s">
        <v>143</v>
      </c>
      <c r="C1998">
        <v>6</v>
      </c>
      <c r="D1998">
        <v>4</v>
      </c>
      <c r="E1998">
        <v>0.66659999999999997</v>
      </c>
      <c r="F1998">
        <v>1</v>
      </c>
      <c r="G1998" t="s">
        <v>108</v>
      </c>
      <c r="H1998" s="27">
        <v>2024</v>
      </c>
      <c r="I1998" t="str">
        <f>VLOOKUP(A1998,'Store Data'!$E:$F,2,0)</f>
        <v>MINI</v>
      </c>
      <c r="J1998" t="str">
        <f>VLOOKUP(A1998,'Store Data'!$A:$B,2,0)</f>
        <v>Southern CA</v>
      </c>
    </row>
    <row r="1999" spans="1:10" x14ac:dyDescent="0.2">
      <c r="A1999" t="s">
        <v>45</v>
      </c>
      <c r="B1999" t="s">
        <v>144</v>
      </c>
      <c r="C1999">
        <v>5</v>
      </c>
      <c r="D1999">
        <v>5</v>
      </c>
      <c r="E1999">
        <v>1</v>
      </c>
      <c r="F1999">
        <v>0</v>
      </c>
      <c r="G1999" t="s">
        <v>108</v>
      </c>
      <c r="H1999" s="27">
        <v>2024</v>
      </c>
      <c r="I1999" t="str">
        <f>VLOOKUP(A1999,'Store Data'!$E:$F,2,0)</f>
        <v>MINI</v>
      </c>
      <c r="J1999" t="str">
        <f>VLOOKUP(A1999,'Store Data'!$A:$B,2,0)</f>
        <v>Southern CA</v>
      </c>
    </row>
    <row r="2000" spans="1:10" x14ac:dyDescent="0.2">
      <c r="A2000" t="s">
        <v>45</v>
      </c>
      <c r="B2000" t="s">
        <v>145</v>
      </c>
      <c r="C2000">
        <v>2</v>
      </c>
      <c r="D2000">
        <v>0</v>
      </c>
      <c r="E2000">
        <v>0</v>
      </c>
      <c r="F2000">
        <v>0</v>
      </c>
      <c r="G2000" t="s">
        <v>108</v>
      </c>
      <c r="H2000" s="27">
        <v>2024</v>
      </c>
      <c r="I2000" t="str">
        <f>VLOOKUP(A2000,'Store Data'!$E:$F,2,0)</f>
        <v>MINI</v>
      </c>
      <c r="J2000" t="str">
        <f>VLOOKUP(A2000,'Store Data'!$A:$B,2,0)</f>
        <v>Southern CA</v>
      </c>
    </row>
    <row r="2001" spans="1:10" x14ac:dyDescent="0.2">
      <c r="A2001" t="s">
        <v>48</v>
      </c>
      <c r="B2001" t="s">
        <v>143</v>
      </c>
      <c r="C2001">
        <v>10</v>
      </c>
      <c r="D2001">
        <v>9</v>
      </c>
      <c r="E2001">
        <v>0.9</v>
      </c>
      <c r="F2001">
        <v>1</v>
      </c>
      <c r="G2001" t="s">
        <v>108</v>
      </c>
      <c r="H2001" s="27">
        <v>2024</v>
      </c>
      <c r="I2001" t="str">
        <f>VLOOKUP(A2001,'Store Data'!$E:$F,2,0)</f>
        <v>MINI</v>
      </c>
      <c r="J2001" t="str">
        <f>VLOOKUP(A2001,'Store Data'!$A:$B,2,0)</f>
        <v>Northern CA</v>
      </c>
    </row>
    <row r="2002" spans="1:10" x14ac:dyDescent="0.2">
      <c r="A2002" t="s">
        <v>48</v>
      </c>
      <c r="B2002" t="s">
        <v>144</v>
      </c>
      <c r="C2002">
        <v>7</v>
      </c>
      <c r="D2002">
        <v>2</v>
      </c>
      <c r="E2002">
        <v>0.28570000000000001</v>
      </c>
      <c r="F2002">
        <v>0</v>
      </c>
      <c r="G2002" t="s">
        <v>108</v>
      </c>
      <c r="H2002" s="27">
        <v>2024</v>
      </c>
      <c r="I2002" t="str">
        <f>VLOOKUP(A2002,'Store Data'!$E:$F,2,0)</f>
        <v>MINI</v>
      </c>
      <c r="J2002" t="str">
        <f>VLOOKUP(A2002,'Store Data'!$A:$B,2,0)</f>
        <v>Northern CA</v>
      </c>
    </row>
    <row r="2003" spans="1:10" x14ac:dyDescent="0.2">
      <c r="A2003" t="s">
        <v>48</v>
      </c>
      <c r="B2003" t="s">
        <v>145</v>
      </c>
      <c r="C2003">
        <v>3</v>
      </c>
      <c r="D2003">
        <v>2</v>
      </c>
      <c r="E2003">
        <v>0.66659999999999997</v>
      </c>
      <c r="F2003">
        <v>1</v>
      </c>
      <c r="G2003" t="s">
        <v>108</v>
      </c>
      <c r="H2003" s="27">
        <v>2024</v>
      </c>
      <c r="I2003" t="str">
        <f>VLOOKUP(A2003,'Store Data'!$E:$F,2,0)</f>
        <v>MINI</v>
      </c>
      <c r="J2003" t="str">
        <f>VLOOKUP(A2003,'Store Data'!$A:$B,2,0)</f>
        <v>Northern CA</v>
      </c>
    </row>
    <row r="2004" spans="1:10" x14ac:dyDescent="0.2">
      <c r="A2004" t="s">
        <v>53</v>
      </c>
      <c r="B2004" t="s">
        <v>143</v>
      </c>
      <c r="C2004">
        <v>6</v>
      </c>
      <c r="D2004">
        <v>6</v>
      </c>
      <c r="E2004">
        <v>1</v>
      </c>
      <c r="F2004">
        <v>0</v>
      </c>
      <c r="G2004" t="s">
        <v>108</v>
      </c>
      <c r="H2004" s="27">
        <v>2024</v>
      </c>
      <c r="I2004" t="str">
        <f>VLOOKUP(A2004,'Store Data'!$E:$F,2,0)</f>
        <v>MINI</v>
      </c>
      <c r="J2004" t="str">
        <f>VLOOKUP(A2004,'Store Data'!$A:$B,2,0)</f>
        <v>Orange County</v>
      </c>
    </row>
    <row r="2005" spans="1:10" x14ac:dyDescent="0.2">
      <c r="A2005" t="s">
        <v>53</v>
      </c>
      <c r="B2005" t="s">
        <v>144</v>
      </c>
      <c r="C2005">
        <v>4</v>
      </c>
      <c r="D2005">
        <v>3</v>
      </c>
      <c r="E2005">
        <v>0.75</v>
      </c>
      <c r="F2005">
        <v>0</v>
      </c>
      <c r="G2005" t="s">
        <v>108</v>
      </c>
      <c r="H2005" s="27">
        <v>2024</v>
      </c>
      <c r="I2005" t="str">
        <f>VLOOKUP(A2005,'Store Data'!$E:$F,2,0)</f>
        <v>MINI</v>
      </c>
      <c r="J2005" t="str">
        <f>VLOOKUP(A2005,'Store Data'!$A:$B,2,0)</f>
        <v>Orange County</v>
      </c>
    </row>
    <row r="2006" spans="1:10" x14ac:dyDescent="0.2">
      <c r="A2006" t="s">
        <v>53</v>
      </c>
      <c r="B2006" t="s">
        <v>145</v>
      </c>
      <c r="C2006">
        <v>0</v>
      </c>
      <c r="D2006">
        <v>0</v>
      </c>
      <c r="F2006">
        <v>0</v>
      </c>
      <c r="G2006" t="s">
        <v>108</v>
      </c>
      <c r="H2006" s="27">
        <v>2024</v>
      </c>
      <c r="I2006" t="str">
        <f>VLOOKUP(A2006,'Store Data'!$E:$F,2,0)</f>
        <v>MINI</v>
      </c>
      <c r="J2006" t="str">
        <f>VLOOKUP(A2006,'Store Data'!$A:$B,2,0)</f>
        <v>Orange County</v>
      </c>
    </row>
    <row r="2007" spans="1:10" x14ac:dyDescent="0.2">
      <c r="A2007" t="s">
        <v>58</v>
      </c>
      <c r="B2007" t="s">
        <v>143</v>
      </c>
      <c r="C2007">
        <v>14</v>
      </c>
      <c r="D2007">
        <v>12</v>
      </c>
      <c r="E2007">
        <v>0.85709999999999997</v>
      </c>
      <c r="F2007">
        <v>0</v>
      </c>
      <c r="G2007" t="s">
        <v>108</v>
      </c>
      <c r="H2007" s="27">
        <v>2024</v>
      </c>
      <c r="I2007" t="str">
        <f>VLOOKUP(A2007,'Store Data'!$E:$F,2,0)</f>
        <v>MINI</v>
      </c>
      <c r="J2007" t="str">
        <f>VLOOKUP(A2007,'Store Data'!$A:$B,2,0)</f>
        <v>Southern CA</v>
      </c>
    </row>
    <row r="2008" spans="1:10" x14ac:dyDescent="0.2">
      <c r="A2008" t="s">
        <v>58</v>
      </c>
      <c r="B2008" t="s">
        <v>144</v>
      </c>
      <c r="C2008">
        <v>3</v>
      </c>
      <c r="D2008">
        <v>3</v>
      </c>
      <c r="E2008">
        <v>1</v>
      </c>
      <c r="F2008">
        <v>0</v>
      </c>
      <c r="G2008" t="s">
        <v>108</v>
      </c>
      <c r="H2008" s="27">
        <v>2024</v>
      </c>
      <c r="I2008" t="str">
        <f>VLOOKUP(A2008,'Store Data'!$E:$F,2,0)</f>
        <v>MINI</v>
      </c>
      <c r="J2008" t="str">
        <f>VLOOKUP(A2008,'Store Data'!$A:$B,2,0)</f>
        <v>Southern CA</v>
      </c>
    </row>
    <row r="2009" spans="1:10" x14ac:dyDescent="0.2">
      <c r="A2009" t="s">
        <v>58</v>
      </c>
      <c r="B2009" t="s">
        <v>145</v>
      </c>
      <c r="C2009">
        <v>3</v>
      </c>
      <c r="D2009">
        <v>1</v>
      </c>
      <c r="E2009">
        <v>0.33329999999999999</v>
      </c>
      <c r="F2009">
        <v>0</v>
      </c>
      <c r="G2009" t="s">
        <v>108</v>
      </c>
      <c r="H2009" s="27">
        <v>2024</v>
      </c>
      <c r="I2009" t="str">
        <f>VLOOKUP(A2009,'Store Data'!$E:$F,2,0)</f>
        <v>MINI</v>
      </c>
      <c r="J2009" t="str">
        <f>VLOOKUP(A2009,'Store Data'!$A:$B,2,0)</f>
        <v>Southern CA</v>
      </c>
    </row>
    <row r="2010" spans="1:10" x14ac:dyDescent="0.2">
      <c r="A2010" t="s">
        <v>41</v>
      </c>
      <c r="B2010" t="s">
        <v>143</v>
      </c>
      <c r="C2010">
        <v>19</v>
      </c>
      <c r="D2010">
        <v>14</v>
      </c>
      <c r="E2010">
        <v>0.73680000000000001</v>
      </c>
      <c r="F2010">
        <v>1</v>
      </c>
      <c r="G2010" t="s">
        <v>108</v>
      </c>
      <c r="H2010" s="27">
        <v>2024</v>
      </c>
      <c r="I2010" t="str">
        <f>VLOOKUP(A2010,'Store Data'!$E:$F,2,0)</f>
        <v>Mazda</v>
      </c>
      <c r="J2010" t="str">
        <f>VLOOKUP(A2010,'Store Data'!$A:$B,2,0)</f>
        <v>Southern CA</v>
      </c>
    </row>
    <row r="2011" spans="1:10" x14ac:dyDescent="0.2">
      <c r="A2011" t="s">
        <v>41</v>
      </c>
      <c r="B2011" t="s">
        <v>144</v>
      </c>
      <c r="C2011">
        <v>15</v>
      </c>
      <c r="D2011">
        <v>11</v>
      </c>
      <c r="E2011">
        <v>0.73329999999999995</v>
      </c>
      <c r="F2011">
        <v>0</v>
      </c>
      <c r="G2011" t="s">
        <v>108</v>
      </c>
      <c r="H2011" s="27">
        <v>2024</v>
      </c>
      <c r="I2011" t="str">
        <f>VLOOKUP(A2011,'Store Data'!$E:$F,2,0)</f>
        <v>Mazda</v>
      </c>
      <c r="J2011" t="str">
        <f>VLOOKUP(A2011,'Store Data'!$A:$B,2,0)</f>
        <v>Southern CA</v>
      </c>
    </row>
    <row r="2012" spans="1:10" x14ac:dyDescent="0.2">
      <c r="A2012" t="s">
        <v>41</v>
      </c>
      <c r="B2012" t="s">
        <v>145</v>
      </c>
      <c r="C2012">
        <v>10</v>
      </c>
      <c r="D2012">
        <v>7</v>
      </c>
      <c r="E2012">
        <v>0.7</v>
      </c>
      <c r="F2012">
        <v>0</v>
      </c>
      <c r="G2012" t="s">
        <v>108</v>
      </c>
      <c r="H2012" s="27">
        <v>2024</v>
      </c>
      <c r="I2012" t="str">
        <f>VLOOKUP(A2012,'Store Data'!$E:$F,2,0)</f>
        <v>Mazda</v>
      </c>
      <c r="J2012" t="str">
        <f>VLOOKUP(A2012,'Store Data'!$A:$B,2,0)</f>
        <v>Southern CA</v>
      </c>
    </row>
    <row r="2013" spans="1:10" x14ac:dyDescent="0.2">
      <c r="A2013" t="s">
        <v>42</v>
      </c>
      <c r="B2013" t="s">
        <v>143</v>
      </c>
      <c r="C2013">
        <v>50</v>
      </c>
      <c r="D2013">
        <v>44</v>
      </c>
      <c r="E2013">
        <v>0.88</v>
      </c>
      <c r="F2013">
        <v>0</v>
      </c>
      <c r="G2013" t="s">
        <v>108</v>
      </c>
      <c r="H2013" s="27">
        <v>2024</v>
      </c>
      <c r="I2013" t="str">
        <f>VLOOKUP(A2013,'Store Data'!$E:$F,2,0)</f>
        <v>Mercedes-Benz</v>
      </c>
      <c r="J2013" t="str">
        <f>VLOOKUP(A2013,'Store Data'!$A:$B,2,0)</f>
        <v>Arizona</v>
      </c>
    </row>
    <row r="2014" spans="1:10" x14ac:dyDescent="0.2">
      <c r="A2014" t="s">
        <v>42</v>
      </c>
      <c r="B2014" t="s">
        <v>144</v>
      </c>
      <c r="C2014">
        <v>13</v>
      </c>
      <c r="D2014">
        <v>7</v>
      </c>
      <c r="E2014">
        <v>0.53839999999999999</v>
      </c>
      <c r="F2014">
        <v>0</v>
      </c>
      <c r="G2014" t="s">
        <v>108</v>
      </c>
      <c r="H2014" s="27">
        <v>2024</v>
      </c>
      <c r="I2014" t="str">
        <f>VLOOKUP(A2014,'Store Data'!$E:$F,2,0)</f>
        <v>Mercedes-Benz</v>
      </c>
      <c r="J2014" t="str">
        <f>VLOOKUP(A2014,'Store Data'!$A:$B,2,0)</f>
        <v>Arizona</v>
      </c>
    </row>
    <row r="2015" spans="1:10" x14ac:dyDescent="0.2">
      <c r="A2015" t="s">
        <v>42</v>
      </c>
      <c r="B2015" t="s">
        <v>145</v>
      </c>
      <c r="C2015">
        <v>13</v>
      </c>
      <c r="D2015">
        <v>8</v>
      </c>
      <c r="E2015">
        <v>0.61529999999999996</v>
      </c>
      <c r="F2015">
        <v>0</v>
      </c>
      <c r="G2015" t="s">
        <v>108</v>
      </c>
      <c r="H2015" s="27">
        <v>2024</v>
      </c>
      <c r="I2015" t="str">
        <f>VLOOKUP(A2015,'Store Data'!$E:$F,2,0)</f>
        <v>Mercedes-Benz</v>
      </c>
      <c r="J2015" t="str">
        <f>VLOOKUP(A2015,'Store Data'!$A:$B,2,0)</f>
        <v>Arizona</v>
      </c>
    </row>
    <row r="2016" spans="1:10" x14ac:dyDescent="0.2">
      <c r="A2016" t="s">
        <v>43</v>
      </c>
      <c r="B2016" t="s">
        <v>143</v>
      </c>
      <c r="C2016">
        <v>41</v>
      </c>
      <c r="D2016">
        <v>30</v>
      </c>
      <c r="E2016">
        <v>0.73170000000000002</v>
      </c>
      <c r="F2016">
        <v>1</v>
      </c>
      <c r="G2016" t="s">
        <v>108</v>
      </c>
      <c r="H2016" s="27">
        <v>2024</v>
      </c>
      <c r="I2016" t="str">
        <f>VLOOKUP(A2016,'Store Data'!$E:$F,2,0)</f>
        <v>Mercedes-Benz</v>
      </c>
      <c r="J2016" t="str">
        <f>VLOOKUP(A2016,'Store Data'!$A:$B,2,0)</f>
        <v>Southern CA</v>
      </c>
    </row>
    <row r="2017" spans="1:10" x14ac:dyDescent="0.2">
      <c r="A2017" t="s">
        <v>43</v>
      </c>
      <c r="B2017" t="s">
        <v>144</v>
      </c>
      <c r="C2017">
        <v>23</v>
      </c>
      <c r="D2017">
        <v>18</v>
      </c>
      <c r="E2017">
        <v>0.78259999999999996</v>
      </c>
      <c r="F2017">
        <v>2</v>
      </c>
      <c r="G2017" t="s">
        <v>108</v>
      </c>
      <c r="H2017" s="27">
        <v>2024</v>
      </c>
      <c r="I2017" t="str">
        <f>VLOOKUP(A2017,'Store Data'!$E:$F,2,0)</f>
        <v>Mercedes-Benz</v>
      </c>
      <c r="J2017" t="str">
        <f>VLOOKUP(A2017,'Store Data'!$A:$B,2,0)</f>
        <v>Southern CA</v>
      </c>
    </row>
    <row r="2018" spans="1:10" x14ac:dyDescent="0.2">
      <c r="A2018" t="s">
        <v>43</v>
      </c>
      <c r="B2018" t="s">
        <v>145</v>
      </c>
      <c r="C2018">
        <v>13</v>
      </c>
      <c r="D2018">
        <v>9</v>
      </c>
      <c r="E2018">
        <v>0.69230000000000003</v>
      </c>
      <c r="F2018">
        <v>0</v>
      </c>
      <c r="G2018" t="s">
        <v>108</v>
      </c>
      <c r="H2018" s="27">
        <v>2024</v>
      </c>
      <c r="I2018" t="str">
        <f>VLOOKUP(A2018,'Store Data'!$E:$F,2,0)</f>
        <v>Mercedes-Benz</v>
      </c>
      <c r="J2018" t="str">
        <f>VLOOKUP(A2018,'Store Data'!$A:$B,2,0)</f>
        <v>Southern CA</v>
      </c>
    </row>
    <row r="2019" spans="1:10" x14ac:dyDescent="0.2">
      <c r="A2019" t="s">
        <v>60</v>
      </c>
      <c r="B2019" t="s">
        <v>143</v>
      </c>
      <c r="C2019">
        <v>44</v>
      </c>
      <c r="D2019">
        <v>39</v>
      </c>
      <c r="E2019">
        <v>0.88629999999999998</v>
      </c>
      <c r="F2019">
        <v>6</v>
      </c>
      <c r="G2019" t="s">
        <v>108</v>
      </c>
      <c r="H2019" s="27">
        <v>2024</v>
      </c>
      <c r="I2019" t="str">
        <f>VLOOKUP(A2019,'Store Data'!$E:$F,2,0)</f>
        <v>BMW</v>
      </c>
      <c r="J2019" t="str">
        <f>VLOOKUP(A2019,'Store Data'!$A:$B,2,0)</f>
        <v>Northern CA</v>
      </c>
    </row>
    <row r="2020" spans="1:10" x14ac:dyDescent="0.2">
      <c r="A2020" t="s">
        <v>60</v>
      </c>
      <c r="B2020" t="s">
        <v>144</v>
      </c>
      <c r="C2020">
        <v>38</v>
      </c>
      <c r="D2020">
        <v>35</v>
      </c>
      <c r="E2020">
        <v>0.92100000000000004</v>
      </c>
      <c r="F2020">
        <v>5</v>
      </c>
      <c r="G2020" t="s">
        <v>108</v>
      </c>
      <c r="H2020" s="27">
        <v>2024</v>
      </c>
      <c r="I2020" t="str">
        <f>VLOOKUP(A2020,'Store Data'!$E:$F,2,0)</f>
        <v>BMW</v>
      </c>
      <c r="J2020" t="str">
        <f>VLOOKUP(A2020,'Store Data'!$A:$B,2,0)</f>
        <v>Northern CA</v>
      </c>
    </row>
    <row r="2021" spans="1:10" x14ac:dyDescent="0.2">
      <c r="A2021" t="s">
        <v>60</v>
      </c>
      <c r="B2021" t="s">
        <v>145</v>
      </c>
      <c r="C2021">
        <v>14</v>
      </c>
      <c r="D2021">
        <v>11</v>
      </c>
      <c r="E2021">
        <v>0.78569999999999995</v>
      </c>
      <c r="F2021">
        <v>1</v>
      </c>
      <c r="G2021" t="s">
        <v>108</v>
      </c>
      <c r="H2021" s="27">
        <v>2024</v>
      </c>
      <c r="I2021" t="str">
        <f>VLOOKUP(A2021,'Store Data'!$E:$F,2,0)</f>
        <v>BMW</v>
      </c>
      <c r="J2021" t="str">
        <f>VLOOKUP(A2021,'Store Data'!$A:$B,2,0)</f>
        <v>Northern CA</v>
      </c>
    </row>
    <row r="2022" spans="1:10" x14ac:dyDescent="0.2">
      <c r="A2022" t="s">
        <v>62</v>
      </c>
      <c r="B2022" t="s">
        <v>143</v>
      </c>
      <c r="C2022">
        <v>31</v>
      </c>
      <c r="D2022">
        <v>28</v>
      </c>
      <c r="E2022">
        <v>0.9032</v>
      </c>
      <c r="F2022">
        <v>1</v>
      </c>
      <c r="G2022" t="s">
        <v>108</v>
      </c>
      <c r="H2022" s="27">
        <v>2024</v>
      </c>
      <c r="I2022" t="str">
        <f>VLOOKUP(A2022,'Store Data'!$E:$F,2,0)</f>
        <v>Porsche</v>
      </c>
      <c r="J2022" t="str">
        <f>VLOOKUP(A2022,'Store Data'!$A:$B,2,0)</f>
        <v>Arizona</v>
      </c>
    </row>
    <row r="2023" spans="1:10" x14ac:dyDescent="0.2">
      <c r="A2023" t="s">
        <v>62</v>
      </c>
      <c r="B2023" t="s">
        <v>144</v>
      </c>
      <c r="C2023">
        <v>12</v>
      </c>
      <c r="D2023">
        <v>9</v>
      </c>
      <c r="E2023">
        <v>0.75</v>
      </c>
      <c r="F2023">
        <v>0</v>
      </c>
      <c r="G2023" t="s">
        <v>108</v>
      </c>
      <c r="H2023" s="27">
        <v>2024</v>
      </c>
      <c r="I2023" t="str">
        <f>VLOOKUP(A2023,'Store Data'!$E:$F,2,0)</f>
        <v>Porsche</v>
      </c>
      <c r="J2023" t="str">
        <f>VLOOKUP(A2023,'Store Data'!$A:$B,2,0)</f>
        <v>Arizona</v>
      </c>
    </row>
    <row r="2024" spans="1:10" x14ac:dyDescent="0.2">
      <c r="A2024" t="s">
        <v>62</v>
      </c>
      <c r="B2024" t="s">
        <v>145</v>
      </c>
      <c r="C2024">
        <v>14</v>
      </c>
      <c r="D2024">
        <v>9</v>
      </c>
      <c r="E2024">
        <v>0.64280000000000004</v>
      </c>
      <c r="F2024">
        <v>2</v>
      </c>
      <c r="G2024" t="s">
        <v>108</v>
      </c>
      <c r="H2024" s="27">
        <v>2024</v>
      </c>
      <c r="I2024" t="str">
        <f>VLOOKUP(A2024,'Store Data'!$E:$F,2,0)</f>
        <v>Porsche</v>
      </c>
      <c r="J2024" t="str">
        <f>VLOOKUP(A2024,'Store Data'!$A:$B,2,0)</f>
        <v>Arizona</v>
      </c>
    </row>
    <row r="2025" spans="1:10" x14ac:dyDescent="0.2">
      <c r="A2025" t="s">
        <v>64</v>
      </c>
      <c r="B2025" t="s">
        <v>143</v>
      </c>
      <c r="C2025">
        <v>24</v>
      </c>
      <c r="D2025">
        <v>22</v>
      </c>
      <c r="E2025">
        <v>0.91659999999999997</v>
      </c>
      <c r="F2025">
        <v>2</v>
      </c>
      <c r="G2025" t="s">
        <v>108</v>
      </c>
      <c r="H2025" s="27">
        <v>2024</v>
      </c>
      <c r="I2025" t="str">
        <f>VLOOKUP(A2025,'Store Data'!$E:$F,2,0)</f>
        <v>Porsche</v>
      </c>
      <c r="J2025" t="str">
        <f>VLOOKUP(A2025,'Store Data'!$A:$B,2,0)</f>
        <v>Northern CA</v>
      </c>
    </row>
    <row r="2026" spans="1:10" x14ac:dyDescent="0.2">
      <c r="A2026" t="s">
        <v>64</v>
      </c>
      <c r="B2026" t="s">
        <v>144</v>
      </c>
      <c r="C2026">
        <v>19</v>
      </c>
      <c r="D2026">
        <v>10</v>
      </c>
      <c r="E2026">
        <v>0.52629999999999999</v>
      </c>
      <c r="F2026">
        <v>0</v>
      </c>
      <c r="G2026" t="s">
        <v>108</v>
      </c>
      <c r="H2026" s="27">
        <v>2024</v>
      </c>
      <c r="I2026" t="str">
        <f>VLOOKUP(A2026,'Store Data'!$E:$F,2,0)</f>
        <v>Porsche</v>
      </c>
      <c r="J2026" t="str">
        <f>VLOOKUP(A2026,'Store Data'!$A:$B,2,0)</f>
        <v>Northern CA</v>
      </c>
    </row>
    <row r="2027" spans="1:10" x14ac:dyDescent="0.2">
      <c r="A2027" t="s">
        <v>64</v>
      </c>
      <c r="B2027" t="s">
        <v>145</v>
      </c>
      <c r="C2027">
        <v>8</v>
      </c>
      <c r="D2027">
        <v>4</v>
      </c>
      <c r="E2027">
        <v>0.5</v>
      </c>
      <c r="F2027">
        <v>1</v>
      </c>
      <c r="G2027" t="s">
        <v>108</v>
      </c>
      <c r="H2027" s="27">
        <v>2024</v>
      </c>
      <c r="I2027" t="str">
        <f>VLOOKUP(A2027,'Store Data'!$E:$F,2,0)</f>
        <v>Porsche</v>
      </c>
      <c r="J2027" t="str">
        <f>VLOOKUP(A2027,'Store Data'!$A:$B,2,0)</f>
        <v>Northern CA</v>
      </c>
    </row>
    <row r="2028" spans="1:10" x14ac:dyDescent="0.2">
      <c r="A2028" t="s">
        <v>66</v>
      </c>
      <c r="B2028" t="s">
        <v>143</v>
      </c>
      <c r="C2028">
        <v>108</v>
      </c>
      <c r="D2028">
        <v>99</v>
      </c>
      <c r="E2028">
        <v>0.91659999999999997</v>
      </c>
      <c r="F2028">
        <v>11</v>
      </c>
      <c r="G2028" t="s">
        <v>108</v>
      </c>
      <c r="H2028" s="27">
        <v>2024</v>
      </c>
      <c r="I2028" t="str">
        <f>VLOOKUP(A2028,'Store Data'!$E:$F,2,0)</f>
        <v>Honda</v>
      </c>
      <c r="J2028" t="str">
        <f>VLOOKUP(A2028,'Store Data'!$A:$B,2,0)</f>
        <v>Texas</v>
      </c>
    </row>
    <row r="2029" spans="1:10" x14ac:dyDescent="0.2">
      <c r="A2029" t="s">
        <v>66</v>
      </c>
      <c r="B2029" t="s">
        <v>144</v>
      </c>
      <c r="C2029">
        <v>51</v>
      </c>
      <c r="D2029">
        <v>45</v>
      </c>
      <c r="E2029">
        <v>0.88229999999999997</v>
      </c>
      <c r="F2029">
        <v>4</v>
      </c>
      <c r="G2029" t="s">
        <v>108</v>
      </c>
      <c r="H2029" s="27">
        <v>2024</v>
      </c>
      <c r="I2029" t="str">
        <f>VLOOKUP(A2029,'Store Data'!$E:$F,2,0)</f>
        <v>Honda</v>
      </c>
      <c r="J2029" t="str">
        <f>VLOOKUP(A2029,'Store Data'!$A:$B,2,0)</f>
        <v>Texas</v>
      </c>
    </row>
    <row r="2030" spans="1:10" x14ac:dyDescent="0.2">
      <c r="A2030" t="s">
        <v>66</v>
      </c>
      <c r="B2030" t="s">
        <v>145</v>
      </c>
      <c r="C2030">
        <v>82</v>
      </c>
      <c r="D2030">
        <v>68</v>
      </c>
      <c r="E2030">
        <v>0.82920000000000005</v>
      </c>
      <c r="F2030">
        <v>2</v>
      </c>
      <c r="G2030" t="s">
        <v>108</v>
      </c>
      <c r="H2030" s="27">
        <v>2024</v>
      </c>
      <c r="I2030" t="str">
        <f>VLOOKUP(A2030,'Store Data'!$E:$F,2,0)</f>
        <v>Honda</v>
      </c>
      <c r="J2030" t="str">
        <f>VLOOKUP(A2030,'Store Data'!$A:$B,2,0)</f>
        <v>Texas</v>
      </c>
    </row>
    <row r="2031" spans="1:10" x14ac:dyDescent="0.2">
      <c r="A2031" t="s">
        <v>67</v>
      </c>
      <c r="B2031" t="s">
        <v>143</v>
      </c>
      <c r="C2031">
        <v>59</v>
      </c>
      <c r="D2031">
        <v>36</v>
      </c>
      <c r="E2031">
        <v>0.61009999999999998</v>
      </c>
      <c r="F2031">
        <v>0</v>
      </c>
      <c r="G2031" t="s">
        <v>108</v>
      </c>
      <c r="H2031" s="27">
        <v>2024</v>
      </c>
      <c r="I2031" t="str">
        <f>VLOOKUP(A2031,'Store Data'!$E:$F,2,0)</f>
        <v>Hyundai</v>
      </c>
      <c r="J2031" t="str">
        <f>VLOOKUP(A2031,'Store Data'!$A:$B,2,0)</f>
        <v>Texas</v>
      </c>
    </row>
    <row r="2032" spans="1:10" x14ac:dyDescent="0.2">
      <c r="A2032" t="s">
        <v>67</v>
      </c>
      <c r="B2032" t="s">
        <v>144</v>
      </c>
      <c r="C2032">
        <v>56</v>
      </c>
      <c r="D2032">
        <v>45</v>
      </c>
      <c r="E2032">
        <v>0.80349999999999999</v>
      </c>
      <c r="F2032">
        <v>7</v>
      </c>
      <c r="G2032" t="s">
        <v>108</v>
      </c>
      <c r="H2032" s="27">
        <v>2024</v>
      </c>
      <c r="I2032" t="str">
        <f>VLOOKUP(A2032,'Store Data'!$E:$F,2,0)</f>
        <v>Hyundai</v>
      </c>
      <c r="J2032" t="str">
        <f>VLOOKUP(A2032,'Store Data'!$A:$B,2,0)</f>
        <v>Texas</v>
      </c>
    </row>
    <row r="2033" spans="1:10" x14ac:dyDescent="0.2">
      <c r="A2033" t="s">
        <v>67</v>
      </c>
      <c r="B2033" t="s">
        <v>145</v>
      </c>
      <c r="C2033">
        <v>30</v>
      </c>
      <c r="D2033">
        <v>27</v>
      </c>
      <c r="E2033">
        <v>0.9</v>
      </c>
      <c r="F2033">
        <v>4</v>
      </c>
      <c r="G2033" t="s">
        <v>108</v>
      </c>
      <c r="H2033" s="27">
        <v>2024</v>
      </c>
      <c r="I2033" t="str">
        <f>VLOOKUP(A2033,'Store Data'!$E:$F,2,0)</f>
        <v>Hyundai</v>
      </c>
      <c r="J2033" t="str">
        <f>VLOOKUP(A2033,'Store Data'!$A:$B,2,0)</f>
        <v>Texas</v>
      </c>
    </row>
    <row r="2034" spans="1:10" x14ac:dyDescent="0.2">
      <c r="A2034" t="s">
        <v>68</v>
      </c>
      <c r="B2034" t="s">
        <v>143</v>
      </c>
      <c r="C2034">
        <v>29</v>
      </c>
      <c r="D2034">
        <v>27</v>
      </c>
      <c r="E2034">
        <v>0.93100000000000005</v>
      </c>
      <c r="F2034">
        <v>4</v>
      </c>
      <c r="G2034" t="s">
        <v>108</v>
      </c>
      <c r="H2034" s="27">
        <v>2024</v>
      </c>
      <c r="I2034" t="str">
        <f>VLOOKUP(A2034,'Store Data'!$E:$F,2,0)</f>
        <v>Toyota</v>
      </c>
      <c r="J2034" t="str">
        <f>VLOOKUP(A2034,'Store Data'!$A:$B,2,0)</f>
        <v>Texas</v>
      </c>
    </row>
    <row r="2035" spans="1:10" x14ac:dyDescent="0.2">
      <c r="A2035" t="s">
        <v>68</v>
      </c>
      <c r="B2035" t="s">
        <v>144</v>
      </c>
      <c r="C2035">
        <v>166</v>
      </c>
      <c r="D2035">
        <v>65</v>
      </c>
      <c r="E2035">
        <v>0.39150000000000001</v>
      </c>
      <c r="F2035">
        <v>2</v>
      </c>
      <c r="G2035" t="s">
        <v>108</v>
      </c>
      <c r="H2035" s="27">
        <v>2024</v>
      </c>
      <c r="I2035" t="str">
        <f>VLOOKUP(A2035,'Store Data'!$E:$F,2,0)</f>
        <v>Toyota</v>
      </c>
      <c r="J2035" t="str">
        <f>VLOOKUP(A2035,'Store Data'!$A:$B,2,0)</f>
        <v>Texas</v>
      </c>
    </row>
    <row r="2036" spans="1:10" x14ac:dyDescent="0.2">
      <c r="A2036" t="s">
        <v>68</v>
      </c>
      <c r="B2036" t="s">
        <v>145</v>
      </c>
      <c r="C2036">
        <v>33</v>
      </c>
      <c r="D2036">
        <v>19</v>
      </c>
      <c r="E2036">
        <v>0.57569999999999999</v>
      </c>
      <c r="F2036">
        <v>1</v>
      </c>
      <c r="G2036" t="s">
        <v>108</v>
      </c>
      <c r="H2036" s="27">
        <v>2024</v>
      </c>
      <c r="I2036" t="str">
        <f>VLOOKUP(A2036,'Store Data'!$E:$F,2,0)</f>
        <v>Toyota</v>
      </c>
      <c r="J2036" t="str">
        <f>VLOOKUP(A2036,'Store Data'!$A:$B,2,0)</f>
        <v>Texas</v>
      </c>
    </row>
    <row r="2037" spans="1:10" x14ac:dyDescent="0.2">
      <c r="A2037" t="s">
        <v>69</v>
      </c>
      <c r="B2037" t="s">
        <v>143</v>
      </c>
      <c r="C2037">
        <v>2</v>
      </c>
      <c r="D2037">
        <v>2</v>
      </c>
      <c r="E2037">
        <v>1</v>
      </c>
      <c r="F2037">
        <v>0</v>
      </c>
      <c r="G2037" t="s">
        <v>108</v>
      </c>
      <c r="H2037" s="27">
        <v>2024</v>
      </c>
      <c r="I2037" t="str">
        <f>VLOOKUP(A2037,'Store Data'!$E:$F,2,0)</f>
        <v>Maserati</v>
      </c>
      <c r="J2037" t="str">
        <f>VLOOKUP(A2037,'Store Data'!$A:$B,2,0)</f>
        <v>Arizona</v>
      </c>
    </row>
    <row r="2038" spans="1:10" x14ac:dyDescent="0.2">
      <c r="A2038" t="s">
        <v>69</v>
      </c>
      <c r="B2038" t="s">
        <v>144</v>
      </c>
      <c r="C2038">
        <v>1</v>
      </c>
      <c r="D2038">
        <v>1</v>
      </c>
      <c r="E2038">
        <v>1</v>
      </c>
      <c r="F2038">
        <v>0</v>
      </c>
      <c r="G2038" t="s">
        <v>108</v>
      </c>
      <c r="H2038" s="27">
        <v>2024</v>
      </c>
      <c r="I2038" t="str">
        <f>VLOOKUP(A2038,'Store Data'!$E:$F,2,0)</f>
        <v>Maserati</v>
      </c>
      <c r="J2038" t="str">
        <f>VLOOKUP(A2038,'Store Data'!$A:$B,2,0)</f>
        <v>Arizona</v>
      </c>
    </row>
    <row r="2039" spans="1:10" x14ac:dyDescent="0.2">
      <c r="A2039" t="s">
        <v>69</v>
      </c>
      <c r="B2039" t="s">
        <v>145</v>
      </c>
      <c r="C2039">
        <v>2</v>
      </c>
      <c r="D2039">
        <v>0</v>
      </c>
      <c r="E2039">
        <v>0</v>
      </c>
      <c r="F2039">
        <v>0</v>
      </c>
      <c r="G2039" t="s">
        <v>108</v>
      </c>
      <c r="H2039" s="27">
        <v>2024</v>
      </c>
      <c r="I2039" t="str">
        <f>VLOOKUP(A2039,'Store Data'!$E:$F,2,0)</f>
        <v>Maserati</v>
      </c>
      <c r="J2039" t="str">
        <f>VLOOKUP(A2039,'Store Data'!$A:$B,2,0)</f>
        <v>Arizona</v>
      </c>
    </row>
    <row r="2040" spans="1:10" x14ac:dyDescent="0.2">
      <c r="A2040" t="s">
        <v>70</v>
      </c>
      <c r="B2040" t="s">
        <v>143</v>
      </c>
      <c r="C2040">
        <v>16</v>
      </c>
      <c r="D2040">
        <v>12</v>
      </c>
      <c r="E2040">
        <v>0.75</v>
      </c>
      <c r="F2040">
        <v>1</v>
      </c>
      <c r="G2040" t="s">
        <v>108</v>
      </c>
      <c r="H2040" s="27">
        <v>2024</v>
      </c>
      <c r="I2040" t="str">
        <f>VLOOKUP(A2040,'Store Data'!$E:$F,2,0)</f>
        <v>Subaru</v>
      </c>
      <c r="J2040" t="str">
        <f>VLOOKUP(A2040,'Store Data'!$A:$B,2,0)</f>
        <v>Orange County</v>
      </c>
    </row>
    <row r="2041" spans="1:10" x14ac:dyDescent="0.2">
      <c r="A2041" t="s">
        <v>70</v>
      </c>
      <c r="B2041" t="s">
        <v>144</v>
      </c>
      <c r="C2041">
        <v>16</v>
      </c>
      <c r="D2041">
        <v>5</v>
      </c>
      <c r="E2041">
        <v>0.3125</v>
      </c>
      <c r="F2041">
        <v>0</v>
      </c>
      <c r="G2041" t="s">
        <v>108</v>
      </c>
      <c r="H2041" s="27">
        <v>2024</v>
      </c>
      <c r="I2041" t="str">
        <f>VLOOKUP(A2041,'Store Data'!$E:$F,2,0)</f>
        <v>Subaru</v>
      </c>
      <c r="J2041" t="str">
        <f>VLOOKUP(A2041,'Store Data'!$A:$B,2,0)</f>
        <v>Orange County</v>
      </c>
    </row>
    <row r="2042" spans="1:10" x14ac:dyDescent="0.2">
      <c r="A2042" t="s">
        <v>70</v>
      </c>
      <c r="B2042" t="s">
        <v>145</v>
      </c>
      <c r="C2042">
        <v>9</v>
      </c>
      <c r="D2042">
        <v>5</v>
      </c>
      <c r="E2042">
        <v>0.55549999999999999</v>
      </c>
      <c r="F2042">
        <v>0</v>
      </c>
      <c r="G2042" t="s">
        <v>108</v>
      </c>
      <c r="H2042" s="27">
        <v>2024</v>
      </c>
      <c r="I2042" t="str">
        <f>VLOOKUP(A2042,'Store Data'!$E:$F,2,0)</f>
        <v>Subaru</v>
      </c>
      <c r="J2042" t="str">
        <f>VLOOKUP(A2042,'Store Data'!$A:$B,2,0)</f>
        <v>Orange County</v>
      </c>
    </row>
    <row r="2043" spans="1:10" x14ac:dyDescent="0.2">
      <c r="A2043" t="s">
        <v>73</v>
      </c>
      <c r="B2043" t="s">
        <v>143</v>
      </c>
      <c r="C2043">
        <v>69</v>
      </c>
      <c r="D2043">
        <v>58</v>
      </c>
      <c r="E2043">
        <v>0.84050000000000002</v>
      </c>
      <c r="F2043">
        <v>11</v>
      </c>
      <c r="G2043" t="s">
        <v>108</v>
      </c>
      <c r="H2043" s="27">
        <v>2024</v>
      </c>
      <c r="I2043" t="str">
        <f>VLOOKUP(A2043,'Store Data'!$E:$F,2,0)</f>
        <v>Toyota</v>
      </c>
      <c r="J2043" t="str">
        <f>VLOOKUP(A2043,'Store Data'!$A:$B,2,0)</f>
        <v>Northern CA</v>
      </c>
    </row>
    <row r="2044" spans="1:10" x14ac:dyDescent="0.2">
      <c r="A2044" t="s">
        <v>73</v>
      </c>
      <c r="B2044" t="s">
        <v>144</v>
      </c>
      <c r="C2044">
        <v>45</v>
      </c>
      <c r="D2044">
        <v>41</v>
      </c>
      <c r="E2044">
        <v>0.91110000000000002</v>
      </c>
      <c r="F2044">
        <v>3</v>
      </c>
      <c r="G2044" t="s">
        <v>108</v>
      </c>
      <c r="H2044" s="27">
        <v>2024</v>
      </c>
      <c r="I2044" t="str">
        <f>VLOOKUP(A2044,'Store Data'!$E:$F,2,0)</f>
        <v>Toyota</v>
      </c>
      <c r="J2044" t="str">
        <f>VLOOKUP(A2044,'Store Data'!$A:$B,2,0)</f>
        <v>Northern CA</v>
      </c>
    </row>
    <row r="2045" spans="1:10" x14ac:dyDescent="0.2">
      <c r="A2045" t="s">
        <v>73</v>
      </c>
      <c r="B2045" t="s">
        <v>145</v>
      </c>
      <c r="C2045">
        <v>14</v>
      </c>
      <c r="D2045">
        <v>12</v>
      </c>
      <c r="E2045">
        <v>0.85709999999999997</v>
      </c>
      <c r="F2045">
        <v>0</v>
      </c>
      <c r="G2045" t="s">
        <v>108</v>
      </c>
      <c r="H2045" s="27">
        <v>2024</v>
      </c>
      <c r="I2045" t="str">
        <f>VLOOKUP(A2045,'Store Data'!$E:$F,2,0)</f>
        <v>Toyota</v>
      </c>
      <c r="J2045" t="str">
        <f>VLOOKUP(A2045,'Store Data'!$A:$B,2,0)</f>
        <v>Northern CA</v>
      </c>
    </row>
    <row r="2046" spans="1:10" x14ac:dyDescent="0.2">
      <c r="A2046" t="s">
        <v>75</v>
      </c>
      <c r="B2046" t="s">
        <v>143</v>
      </c>
      <c r="C2046">
        <v>77</v>
      </c>
      <c r="D2046">
        <v>69</v>
      </c>
      <c r="E2046">
        <v>0.89610000000000001</v>
      </c>
      <c r="F2046">
        <v>15</v>
      </c>
      <c r="G2046" t="s">
        <v>108</v>
      </c>
      <c r="H2046" s="27">
        <v>2024</v>
      </c>
      <c r="I2046" t="str">
        <f>VLOOKUP(A2046,'Store Data'!$E:$F,2,0)</f>
        <v>Toyota</v>
      </c>
      <c r="J2046" t="str">
        <f>VLOOKUP(A2046,'Store Data'!$A:$B,2,0)</f>
        <v>Texas</v>
      </c>
    </row>
    <row r="2047" spans="1:10" x14ac:dyDescent="0.2">
      <c r="A2047" t="s">
        <v>75</v>
      </c>
      <c r="B2047" t="s">
        <v>144</v>
      </c>
      <c r="C2047">
        <v>73</v>
      </c>
      <c r="D2047">
        <v>54</v>
      </c>
      <c r="E2047">
        <v>0.73970000000000002</v>
      </c>
      <c r="F2047">
        <v>1</v>
      </c>
      <c r="G2047" t="s">
        <v>108</v>
      </c>
      <c r="H2047" s="27">
        <v>2024</v>
      </c>
      <c r="I2047" t="str">
        <f>VLOOKUP(A2047,'Store Data'!$E:$F,2,0)</f>
        <v>Toyota</v>
      </c>
      <c r="J2047" t="str">
        <f>VLOOKUP(A2047,'Store Data'!$A:$B,2,0)</f>
        <v>Texas</v>
      </c>
    </row>
    <row r="2048" spans="1:10" x14ac:dyDescent="0.2">
      <c r="A2048" t="s">
        <v>75</v>
      </c>
      <c r="B2048" t="s">
        <v>145</v>
      </c>
      <c r="C2048">
        <v>42</v>
      </c>
      <c r="D2048">
        <v>32</v>
      </c>
      <c r="E2048">
        <v>0.76190000000000002</v>
      </c>
      <c r="F2048">
        <v>1</v>
      </c>
      <c r="G2048" t="s">
        <v>108</v>
      </c>
      <c r="H2048" s="27">
        <v>2024</v>
      </c>
      <c r="I2048" t="str">
        <f>VLOOKUP(A2048,'Store Data'!$E:$F,2,0)</f>
        <v>Toyota</v>
      </c>
      <c r="J2048" t="str">
        <f>VLOOKUP(A2048,'Store Data'!$A:$B,2,0)</f>
        <v>Texas</v>
      </c>
    </row>
    <row r="2049" spans="1:10" x14ac:dyDescent="0.2">
      <c r="A2049" t="s">
        <v>79</v>
      </c>
      <c r="B2049" t="s">
        <v>143</v>
      </c>
      <c r="C2049">
        <v>11</v>
      </c>
      <c r="D2049">
        <v>11</v>
      </c>
      <c r="E2049">
        <v>1</v>
      </c>
      <c r="F2049">
        <v>0</v>
      </c>
      <c r="G2049" t="s">
        <v>108</v>
      </c>
      <c r="H2049" s="27">
        <v>2024</v>
      </c>
      <c r="I2049" t="str">
        <f>VLOOKUP(A2049,'Store Data'!$E:$F,2,0)</f>
        <v>Volkswagen</v>
      </c>
      <c r="J2049" t="str">
        <f>VLOOKUP(A2049,'Store Data'!$A:$B,2,0)</f>
        <v>Arizona</v>
      </c>
    </row>
    <row r="2050" spans="1:10" x14ac:dyDescent="0.2">
      <c r="A2050" t="s">
        <v>79</v>
      </c>
      <c r="B2050" t="s">
        <v>144</v>
      </c>
      <c r="C2050">
        <v>12</v>
      </c>
      <c r="D2050">
        <v>6</v>
      </c>
      <c r="E2050">
        <v>0.5</v>
      </c>
      <c r="F2050">
        <v>0</v>
      </c>
      <c r="G2050" t="s">
        <v>108</v>
      </c>
      <c r="H2050" s="27">
        <v>2024</v>
      </c>
      <c r="I2050" t="str">
        <f>VLOOKUP(A2050,'Store Data'!$E:$F,2,0)</f>
        <v>Volkswagen</v>
      </c>
      <c r="J2050" t="str">
        <f>VLOOKUP(A2050,'Store Data'!$A:$B,2,0)</f>
        <v>Arizona</v>
      </c>
    </row>
    <row r="2051" spans="1:10" x14ac:dyDescent="0.2">
      <c r="A2051" t="s">
        <v>79</v>
      </c>
      <c r="B2051" t="s">
        <v>145</v>
      </c>
      <c r="C2051">
        <v>7</v>
      </c>
      <c r="D2051">
        <v>3</v>
      </c>
      <c r="E2051">
        <v>0.42849999999999999</v>
      </c>
      <c r="F2051">
        <v>0</v>
      </c>
      <c r="G2051" t="s">
        <v>108</v>
      </c>
      <c r="H2051" s="27">
        <v>2024</v>
      </c>
      <c r="I2051" t="str">
        <f>VLOOKUP(A2051,'Store Data'!$E:$F,2,0)</f>
        <v>Volkswagen</v>
      </c>
      <c r="J2051" t="str">
        <f>VLOOKUP(A2051,'Store Data'!$A:$B,2,0)</f>
        <v>Arizona</v>
      </c>
    </row>
    <row r="2052" spans="1:10" x14ac:dyDescent="0.2">
      <c r="A2052" t="s">
        <v>81</v>
      </c>
      <c r="B2052" t="s">
        <v>143</v>
      </c>
      <c r="C2052">
        <v>27</v>
      </c>
      <c r="D2052">
        <v>25</v>
      </c>
      <c r="E2052">
        <v>0.92589999999999995</v>
      </c>
      <c r="F2052">
        <v>5</v>
      </c>
      <c r="G2052" t="s">
        <v>108</v>
      </c>
      <c r="H2052" s="27">
        <v>2024</v>
      </c>
      <c r="I2052" t="str">
        <f>VLOOKUP(A2052,'Store Data'!$E:$F,2,0)</f>
        <v>Volkswagen</v>
      </c>
      <c r="J2052" t="str">
        <f>VLOOKUP(A2052,'Store Data'!$A:$B,2,0)</f>
        <v>Orange County</v>
      </c>
    </row>
    <row r="2053" spans="1:10" x14ac:dyDescent="0.2">
      <c r="A2053" t="s">
        <v>81</v>
      </c>
      <c r="B2053" t="s">
        <v>144</v>
      </c>
      <c r="C2053">
        <v>16</v>
      </c>
      <c r="D2053">
        <v>10</v>
      </c>
      <c r="E2053">
        <v>0.625</v>
      </c>
      <c r="F2053">
        <v>1</v>
      </c>
      <c r="G2053" t="s">
        <v>108</v>
      </c>
      <c r="H2053" s="27">
        <v>2024</v>
      </c>
      <c r="I2053" t="str">
        <f>VLOOKUP(A2053,'Store Data'!$E:$F,2,0)</f>
        <v>Volkswagen</v>
      </c>
      <c r="J2053" t="str">
        <f>VLOOKUP(A2053,'Store Data'!$A:$B,2,0)</f>
        <v>Orange County</v>
      </c>
    </row>
    <row r="2054" spans="1:10" x14ac:dyDescent="0.2">
      <c r="A2054" t="s">
        <v>81</v>
      </c>
      <c r="B2054" t="s">
        <v>145</v>
      </c>
      <c r="C2054">
        <v>4</v>
      </c>
      <c r="D2054">
        <v>4</v>
      </c>
      <c r="E2054">
        <v>1</v>
      </c>
      <c r="F2054">
        <v>1</v>
      </c>
      <c r="G2054" t="s">
        <v>108</v>
      </c>
      <c r="H2054" s="27">
        <v>2024</v>
      </c>
      <c r="I2054" t="str">
        <f>VLOOKUP(A2054,'Store Data'!$E:$F,2,0)</f>
        <v>Volkswagen</v>
      </c>
      <c r="J2054" t="str">
        <f>VLOOKUP(A2054,'Store Data'!$A:$B,2,0)</f>
        <v>Orange County</v>
      </c>
    </row>
    <row r="2055" spans="1:10" x14ac:dyDescent="0.2">
      <c r="A2055" t="s">
        <v>11</v>
      </c>
      <c r="B2055" t="s">
        <v>143</v>
      </c>
      <c r="C2055">
        <v>19</v>
      </c>
      <c r="D2055">
        <v>18</v>
      </c>
      <c r="E2055">
        <v>0.94730000000000003</v>
      </c>
      <c r="F2055">
        <v>2</v>
      </c>
      <c r="G2055" t="s">
        <v>119</v>
      </c>
      <c r="H2055" s="27">
        <v>2024</v>
      </c>
      <c r="I2055" t="str">
        <f>VLOOKUP(A2055,'Store Data'!$E:$F,2,0)</f>
        <v>Acura</v>
      </c>
      <c r="J2055" t="str">
        <f>VLOOKUP(A2055,'Store Data'!$A:$B,2,0)</f>
        <v>Arizona</v>
      </c>
    </row>
    <row r="2056" spans="1:10" x14ac:dyDescent="0.2">
      <c r="A2056" t="s">
        <v>11</v>
      </c>
      <c r="B2056" t="s">
        <v>144</v>
      </c>
      <c r="C2056">
        <v>11</v>
      </c>
      <c r="D2056">
        <v>8</v>
      </c>
      <c r="E2056">
        <v>0.72719999999999996</v>
      </c>
      <c r="F2056">
        <v>0</v>
      </c>
      <c r="G2056" t="s">
        <v>119</v>
      </c>
      <c r="H2056" s="27">
        <v>2024</v>
      </c>
      <c r="I2056" t="str">
        <f>VLOOKUP(A2056,'Store Data'!$E:$F,2,0)</f>
        <v>Acura</v>
      </c>
      <c r="J2056" t="str">
        <f>VLOOKUP(A2056,'Store Data'!$A:$B,2,0)</f>
        <v>Arizona</v>
      </c>
    </row>
    <row r="2057" spans="1:10" x14ac:dyDescent="0.2">
      <c r="A2057" t="s">
        <v>11</v>
      </c>
      <c r="B2057" t="s">
        <v>145</v>
      </c>
      <c r="C2057">
        <v>23</v>
      </c>
      <c r="D2057">
        <v>14</v>
      </c>
      <c r="E2057">
        <v>0.60860000000000003</v>
      </c>
      <c r="F2057">
        <v>2</v>
      </c>
      <c r="G2057" t="s">
        <v>119</v>
      </c>
      <c r="H2057" s="27">
        <v>2024</v>
      </c>
      <c r="I2057" t="str">
        <f>VLOOKUP(A2057,'Store Data'!$E:$F,2,0)</f>
        <v>Acura</v>
      </c>
      <c r="J2057" t="str">
        <f>VLOOKUP(A2057,'Store Data'!$A:$B,2,0)</f>
        <v>Arizona</v>
      </c>
    </row>
    <row r="2058" spans="1:10" x14ac:dyDescent="0.2">
      <c r="A2058" t="s">
        <v>16</v>
      </c>
      <c r="B2058" t="s">
        <v>143</v>
      </c>
      <c r="C2058">
        <v>7</v>
      </c>
      <c r="D2058">
        <v>5</v>
      </c>
      <c r="E2058">
        <v>0.71419999999999995</v>
      </c>
      <c r="F2058">
        <v>0</v>
      </c>
      <c r="G2058" t="s">
        <v>119</v>
      </c>
      <c r="H2058" s="27">
        <v>2024</v>
      </c>
      <c r="I2058" t="str">
        <f>VLOOKUP(A2058,'Store Data'!$E:$F,2,0)</f>
        <v>Acura</v>
      </c>
      <c r="J2058" t="str">
        <f>VLOOKUP(A2058,'Store Data'!$A:$B,2,0)</f>
        <v>Southern CA</v>
      </c>
    </row>
    <row r="2059" spans="1:10" x14ac:dyDescent="0.2">
      <c r="A2059" t="s">
        <v>16</v>
      </c>
      <c r="B2059" t="s">
        <v>144</v>
      </c>
      <c r="C2059">
        <v>7</v>
      </c>
      <c r="D2059">
        <v>4</v>
      </c>
      <c r="E2059">
        <v>0.57140000000000002</v>
      </c>
      <c r="F2059">
        <v>0</v>
      </c>
      <c r="G2059" t="s">
        <v>119</v>
      </c>
      <c r="H2059" s="27">
        <v>2024</v>
      </c>
      <c r="I2059" t="str">
        <f>VLOOKUP(A2059,'Store Data'!$E:$F,2,0)</f>
        <v>Acura</v>
      </c>
      <c r="J2059" t="str">
        <f>VLOOKUP(A2059,'Store Data'!$A:$B,2,0)</f>
        <v>Southern CA</v>
      </c>
    </row>
    <row r="2060" spans="1:10" x14ac:dyDescent="0.2">
      <c r="A2060" t="s">
        <v>16</v>
      </c>
      <c r="B2060" t="s">
        <v>145</v>
      </c>
      <c r="C2060">
        <v>6</v>
      </c>
      <c r="D2060">
        <v>5</v>
      </c>
      <c r="E2060">
        <v>0.83330000000000004</v>
      </c>
      <c r="F2060">
        <v>0</v>
      </c>
      <c r="G2060" t="s">
        <v>119</v>
      </c>
      <c r="H2060" s="27">
        <v>2024</v>
      </c>
      <c r="I2060" t="str">
        <f>VLOOKUP(A2060,'Store Data'!$E:$F,2,0)</f>
        <v>Acura</v>
      </c>
      <c r="J2060" t="str">
        <f>VLOOKUP(A2060,'Store Data'!$A:$B,2,0)</f>
        <v>Southern CA</v>
      </c>
    </row>
    <row r="2061" spans="1:10" x14ac:dyDescent="0.2">
      <c r="A2061" t="s">
        <v>17</v>
      </c>
      <c r="B2061" t="s">
        <v>143</v>
      </c>
      <c r="C2061">
        <v>6</v>
      </c>
      <c r="D2061">
        <v>6</v>
      </c>
      <c r="E2061">
        <v>1</v>
      </c>
      <c r="F2061">
        <v>0</v>
      </c>
      <c r="G2061" t="s">
        <v>119</v>
      </c>
      <c r="H2061" s="27">
        <v>2024</v>
      </c>
      <c r="I2061" t="str">
        <f>VLOOKUP(A2061,'Store Data'!$E:$F,2,0)</f>
        <v>Audi</v>
      </c>
      <c r="J2061" t="str">
        <f>VLOOKUP(A2061,'Store Data'!$A:$B,2,0)</f>
        <v>Arizona</v>
      </c>
    </row>
    <row r="2062" spans="1:10" x14ac:dyDescent="0.2">
      <c r="A2062" t="s">
        <v>17</v>
      </c>
      <c r="B2062" t="s">
        <v>144</v>
      </c>
      <c r="C2062">
        <v>6</v>
      </c>
      <c r="D2062">
        <v>4</v>
      </c>
      <c r="E2062">
        <v>0.66659999999999997</v>
      </c>
      <c r="F2062">
        <v>0</v>
      </c>
      <c r="G2062" t="s">
        <v>119</v>
      </c>
      <c r="H2062" s="27">
        <v>2024</v>
      </c>
      <c r="I2062" t="str">
        <f>VLOOKUP(A2062,'Store Data'!$E:$F,2,0)</f>
        <v>Audi</v>
      </c>
      <c r="J2062" t="str">
        <f>VLOOKUP(A2062,'Store Data'!$A:$B,2,0)</f>
        <v>Arizona</v>
      </c>
    </row>
    <row r="2063" spans="1:10" x14ac:dyDescent="0.2">
      <c r="A2063" t="s">
        <v>17</v>
      </c>
      <c r="B2063" t="s">
        <v>145</v>
      </c>
      <c r="C2063">
        <v>13</v>
      </c>
      <c r="D2063">
        <v>5</v>
      </c>
      <c r="E2063">
        <v>0.3846</v>
      </c>
      <c r="F2063">
        <v>0</v>
      </c>
      <c r="G2063" t="s">
        <v>119</v>
      </c>
      <c r="H2063" s="27">
        <v>2024</v>
      </c>
      <c r="I2063" t="str">
        <f>VLOOKUP(A2063,'Store Data'!$E:$F,2,0)</f>
        <v>Audi</v>
      </c>
      <c r="J2063" t="str">
        <f>VLOOKUP(A2063,'Store Data'!$A:$B,2,0)</f>
        <v>Arizona</v>
      </c>
    </row>
    <row r="2064" spans="1:10" x14ac:dyDescent="0.2">
      <c r="A2064" t="s">
        <v>18</v>
      </c>
      <c r="B2064" t="s">
        <v>143</v>
      </c>
      <c r="C2064">
        <v>22</v>
      </c>
      <c r="D2064">
        <v>20</v>
      </c>
      <c r="E2064">
        <v>0.90900000000000003</v>
      </c>
      <c r="F2064">
        <v>1</v>
      </c>
      <c r="G2064" t="s">
        <v>119</v>
      </c>
      <c r="H2064" s="27">
        <v>2024</v>
      </c>
      <c r="I2064" t="str">
        <f>VLOOKUP(A2064,'Store Data'!$E:$F,2,0)</f>
        <v>Audi</v>
      </c>
      <c r="J2064" t="str">
        <f>VLOOKUP(A2064,'Store Data'!$A:$B,2,0)</f>
        <v>Southern CA</v>
      </c>
    </row>
    <row r="2065" spans="1:10" x14ac:dyDescent="0.2">
      <c r="A2065" t="s">
        <v>18</v>
      </c>
      <c r="B2065" t="s">
        <v>144</v>
      </c>
      <c r="C2065">
        <v>6</v>
      </c>
      <c r="D2065">
        <v>5</v>
      </c>
      <c r="E2065">
        <v>0.83330000000000004</v>
      </c>
      <c r="F2065">
        <v>0</v>
      </c>
      <c r="G2065" t="s">
        <v>119</v>
      </c>
      <c r="H2065" s="27">
        <v>2024</v>
      </c>
      <c r="I2065" t="str">
        <f>VLOOKUP(A2065,'Store Data'!$E:$F,2,0)</f>
        <v>Audi</v>
      </c>
      <c r="J2065" t="str">
        <f>VLOOKUP(A2065,'Store Data'!$A:$B,2,0)</f>
        <v>Southern CA</v>
      </c>
    </row>
    <row r="2066" spans="1:10" x14ac:dyDescent="0.2">
      <c r="A2066" t="s">
        <v>18</v>
      </c>
      <c r="B2066" t="s">
        <v>145</v>
      </c>
      <c r="C2066">
        <v>4</v>
      </c>
      <c r="D2066">
        <v>2</v>
      </c>
      <c r="E2066">
        <v>0.5</v>
      </c>
      <c r="F2066">
        <v>0</v>
      </c>
      <c r="G2066" t="s">
        <v>119</v>
      </c>
      <c r="H2066" s="27">
        <v>2024</v>
      </c>
      <c r="I2066" t="str">
        <f>VLOOKUP(A2066,'Store Data'!$E:$F,2,0)</f>
        <v>Audi</v>
      </c>
      <c r="J2066" t="str">
        <f>VLOOKUP(A2066,'Store Data'!$A:$B,2,0)</f>
        <v>Southern CA</v>
      </c>
    </row>
    <row r="2067" spans="1:10" x14ac:dyDescent="0.2">
      <c r="A2067" t="s">
        <v>19</v>
      </c>
      <c r="B2067" t="s">
        <v>143</v>
      </c>
      <c r="C2067">
        <v>23</v>
      </c>
      <c r="D2067">
        <v>20</v>
      </c>
      <c r="E2067">
        <v>0.86950000000000005</v>
      </c>
      <c r="F2067">
        <v>0</v>
      </c>
      <c r="G2067" t="s">
        <v>119</v>
      </c>
      <c r="H2067" s="27">
        <v>2024</v>
      </c>
      <c r="I2067" t="str">
        <f>VLOOKUP(A2067,'Store Data'!$E:$F,2,0)</f>
        <v>Audi</v>
      </c>
      <c r="J2067" t="str">
        <f>VLOOKUP(A2067,'Store Data'!$A:$B,2,0)</f>
        <v>Orange County</v>
      </c>
    </row>
    <row r="2068" spans="1:10" x14ac:dyDescent="0.2">
      <c r="A2068" t="s">
        <v>19</v>
      </c>
      <c r="B2068" t="s">
        <v>144</v>
      </c>
      <c r="C2068">
        <v>7</v>
      </c>
      <c r="D2068">
        <v>6</v>
      </c>
      <c r="E2068">
        <v>0.85709999999999997</v>
      </c>
      <c r="F2068">
        <v>0</v>
      </c>
      <c r="G2068" t="s">
        <v>119</v>
      </c>
      <c r="H2068" s="27">
        <v>2024</v>
      </c>
      <c r="I2068" t="str">
        <f>VLOOKUP(A2068,'Store Data'!$E:$F,2,0)</f>
        <v>Audi</v>
      </c>
      <c r="J2068" t="str">
        <f>VLOOKUP(A2068,'Store Data'!$A:$B,2,0)</f>
        <v>Orange County</v>
      </c>
    </row>
    <row r="2069" spans="1:10" x14ac:dyDescent="0.2">
      <c r="A2069" t="s">
        <v>19</v>
      </c>
      <c r="B2069" t="s">
        <v>145</v>
      </c>
      <c r="C2069">
        <v>4</v>
      </c>
      <c r="D2069">
        <v>1</v>
      </c>
      <c r="E2069">
        <v>0.25</v>
      </c>
      <c r="F2069">
        <v>0</v>
      </c>
      <c r="G2069" t="s">
        <v>119</v>
      </c>
      <c r="H2069" s="27">
        <v>2024</v>
      </c>
      <c r="I2069" t="str">
        <f>VLOOKUP(A2069,'Store Data'!$E:$F,2,0)</f>
        <v>Audi</v>
      </c>
      <c r="J2069" t="str">
        <f>VLOOKUP(A2069,'Store Data'!$A:$B,2,0)</f>
        <v>Orange County</v>
      </c>
    </row>
    <row r="2070" spans="1:10" x14ac:dyDescent="0.2">
      <c r="A2070" t="s">
        <v>20</v>
      </c>
      <c r="B2070" t="s">
        <v>143</v>
      </c>
      <c r="C2070">
        <v>39</v>
      </c>
      <c r="D2070">
        <v>34</v>
      </c>
      <c r="E2070">
        <v>0.87170000000000003</v>
      </c>
      <c r="F2070">
        <v>2</v>
      </c>
      <c r="G2070" t="s">
        <v>119</v>
      </c>
      <c r="H2070" s="27">
        <v>2024</v>
      </c>
      <c r="I2070" t="str">
        <f>VLOOKUP(A2070,'Store Data'!$E:$F,2,0)</f>
        <v>Audi</v>
      </c>
      <c r="J2070" t="str">
        <f>VLOOKUP(A2070,'Store Data'!$A:$B,2,0)</f>
        <v>Arizona</v>
      </c>
    </row>
    <row r="2071" spans="1:10" x14ac:dyDescent="0.2">
      <c r="A2071" t="s">
        <v>20</v>
      </c>
      <c r="B2071" t="s">
        <v>144</v>
      </c>
      <c r="C2071">
        <v>13</v>
      </c>
      <c r="D2071">
        <v>11</v>
      </c>
      <c r="E2071">
        <v>0.84609999999999996</v>
      </c>
      <c r="F2071">
        <v>3</v>
      </c>
      <c r="G2071" t="s">
        <v>119</v>
      </c>
      <c r="H2071" s="27">
        <v>2024</v>
      </c>
      <c r="I2071" t="str">
        <f>VLOOKUP(A2071,'Store Data'!$E:$F,2,0)</f>
        <v>Audi</v>
      </c>
      <c r="J2071" t="str">
        <f>VLOOKUP(A2071,'Store Data'!$A:$B,2,0)</f>
        <v>Arizona</v>
      </c>
    </row>
    <row r="2072" spans="1:10" x14ac:dyDescent="0.2">
      <c r="A2072" t="s">
        <v>20</v>
      </c>
      <c r="B2072" t="s">
        <v>145</v>
      </c>
      <c r="C2072">
        <v>30</v>
      </c>
      <c r="D2072">
        <v>26</v>
      </c>
      <c r="E2072">
        <v>0.86660000000000004</v>
      </c>
      <c r="F2072">
        <v>3</v>
      </c>
      <c r="G2072" t="s">
        <v>119</v>
      </c>
      <c r="H2072" s="27">
        <v>2024</v>
      </c>
      <c r="I2072" t="str">
        <f>VLOOKUP(A2072,'Store Data'!$E:$F,2,0)</f>
        <v>Audi</v>
      </c>
      <c r="J2072" t="str">
        <f>VLOOKUP(A2072,'Store Data'!$A:$B,2,0)</f>
        <v>Arizona</v>
      </c>
    </row>
    <row r="2073" spans="1:10" x14ac:dyDescent="0.2">
      <c r="A2073" t="s">
        <v>110</v>
      </c>
      <c r="B2073" t="s">
        <v>143</v>
      </c>
      <c r="C2073">
        <v>98</v>
      </c>
      <c r="D2073">
        <v>90</v>
      </c>
      <c r="E2073">
        <v>0.91830000000000001</v>
      </c>
      <c r="F2073">
        <v>8</v>
      </c>
      <c r="G2073" t="s">
        <v>119</v>
      </c>
      <c r="H2073" s="27">
        <v>2024</v>
      </c>
      <c r="I2073" t="str">
        <f>VLOOKUP(A2073,'Store Data'!$E:$F,2,0)</f>
        <v>Audi</v>
      </c>
      <c r="J2073" t="str">
        <f>VLOOKUP(A2073,'Store Data'!$A:$B,2,0)</f>
        <v>Northern CA</v>
      </c>
    </row>
    <row r="2074" spans="1:10" x14ac:dyDescent="0.2">
      <c r="A2074" t="s">
        <v>110</v>
      </c>
      <c r="B2074" t="s">
        <v>144</v>
      </c>
      <c r="C2074">
        <v>24</v>
      </c>
      <c r="D2074">
        <v>22</v>
      </c>
      <c r="E2074">
        <v>0.91659999999999997</v>
      </c>
      <c r="F2074">
        <v>12</v>
      </c>
      <c r="G2074" t="s">
        <v>119</v>
      </c>
      <c r="H2074" s="27">
        <v>2024</v>
      </c>
      <c r="I2074" t="str">
        <f>VLOOKUP(A2074,'Store Data'!$E:$F,2,0)</f>
        <v>Audi</v>
      </c>
      <c r="J2074" t="str">
        <f>VLOOKUP(A2074,'Store Data'!$A:$B,2,0)</f>
        <v>Northern CA</v>
      </c>
    </row>
    <row r="2075" spans="1:10" x14ac:dyDescent="0.2">
      <c r="A2075" t="s">
        <v>110</v>
      </c>
      <c r="B2075" t="s">
        <v>145</v>
      </c>
      <c r="C2075">
        <v>22</v>
      </c>
      <c r="D2075">
        <v>18</v>
      </c>
      <c r="E2075">
        <v>0.81810000000000005</v>
      </c>
      <c r="F2075">
        <v>5</v>
      </c>
      <c r="G2075" t="s">
        <v>119</v>
      </c>
      <c r="H2075" s="27">
        <v>2024</v>
      </c>
      <c r="I2075" t="str">
        <f>VLOOKUP(A2075,'Store Data'!$E:$F,2,0)</f>
        <v>Audi</v>
      </c>
      <c r="J2075" t="str">
        <f>VLOOKUP(A2075,'Store Data'!$A:$B,2,0)</f>
        <v>Northern CA</v>
      </c>
    </row>
    <row r="2076" spans="1:10" x14ac:dyDescent="0.2">
      <c r="A2076" t="s">
        <v>21</v>
      </c>
      <c r="B2076" t="s">
        <v>143</v>
      </c>
      <c r="C2076">
        <v>30</v>
      </c>
      <c r="D2076">
        <v>27</v>
      </c>
      <c r="E2076">
        <v>0.9</v>
      </c>
      <c r="F2076">
        <v>0</v>
      </c>
      <c r="G2076" t="s">
        <v>119</v>
      </c>
      <c r="H2076" s="27">
        <v>2024</v>
      </c>
      <c r="I2076" t="str">
        <f>VLOOKUP(A2076,'Store Data'!$E:$F,2,0)</f>
        <v>Audi</v>
      </c>
      <c r="J2076" t="str">
        <f>VLOOKUP(A2076,'Store Data'!$A:$B,2,0)</f>
        <v>Orange County</v>
      </c>
    </row>
    <row r="2077" spans="1:10" x14ac:dyDescent="0.2">
      <c r="A2077" t="s">
        <v>21</v>
      </c>
      <c r="B2077" t="s">
        <v>144</v>
      </c>
      <c r="C2077">
        <v>16</v>
      </c>
      <c r="D2077">
        <v>14</v>
      </c>
      <c r="E2077">
        <v>0.875</v>
      </c>
      <c r="F2077">
        <v>2</v>
      </c>
      <c r="G2077" t="s">
        <v>119</v>
      </c>
      <c r="H2077" s="27">
        <v>2024</v>
      </c>
      <c r="I2077" t="str">
        <f>VLOOKUP(A2077,'Store Data'!$E:$F,2,0)</f>
        <v>Audi</v>
      </c>
      <c r="J2077" t="str">
        <f>VLOOKUP(A2077,'Store Data'!$A:$B,2,0)</f>
        <v>Orange County</v>
      </c>
    </row>
    <row r="2078" spans="1:10" x14ac:dyDescent="0.2">
      <c r="A2078" t="s">
        <v>21</v>
      </c>
      <c r="B2078" t="s">
        <v>145</v>
      </c>
      <c r="C2078">
        <v>8</v>
      </c>
      <c r="D2078">
        <v>7</v>
      </c>
      <c r="E2078">
        <v>0.875</v>
      </c>
      <c r="F2078">
        <v>0</v>
      </c>
      <c r="G2078" t="s">
        <v>119</v>
      </c>
      <c r="H2078" s="27">
        <v>2024</v>
      </c>
      <c r="I2078" t="str">
        <f>VLOOKUP(A2078,'Store Data'!$E:$F,2,0)</f>
        <v>Audi</v>
      </c>
      <c r="J2078" t="str">
        <f>VLOOKUP(A2078,'Store Data'!$A:$B,2,0)</f>
        <v>Orange County</v>
      </c>
    </row>
    <row r="2079" spans="1:10" x14ac:dyDescent="0.2">
      <c r="A2079" t="s">
        <v>22</v>
      </c>
      <c r="B2079" t="s">
        <v>143</v>
      </c>
      <c r="C2079">
        <v>87</v>
      </c>
      <c r="D2079">
        <v>71</v>
      </c>
      <c r="E2079">
        <v>0.81599999999999995</v>
      </c>
      <c r="F2079">
        <v>7</v>
      </c>
      <c r="G2079" t="s">
        <v>119</v>
      </c>
      <c r="H2079" s="27">
        <v>2024</v>
      </c>
      <c r="I2079" t="str">
        <f>VLOOKUP(A2079,'Store Data'!$E:$F,2,0)</f>
        <v>BMW</v>
      </c>
      <c r="J2079" t="str">
        <f>VLOOKUP(A2079,'Store Data'!$A:$B,2,0)</f>
        <v>Arizona</v>
      </c>
    </row>
    <row r="2080" spans="1:10" x14ac:dyDescent="0.2">
      <c r="A2080" t="s">
        <v>22</v>
      </c>
      <c r="B2080" t="s">
        <v>144</v>
      </c>
      <c r="C2080">
        <v>50</v>
      </c>
      <c r="D2080">
        <v>30</v>
      </c>
      <c r="E2080">
        <v>0.6</v>
      </c>
      <c r="F2080">
        <v>3</v>
      </c>
      <c r="G2080" t="s">
        <v>119</v>
      </c>
      <c r="H2080" s="27">
        <v>2024</v>
      </c>
      <c r="I2080" t="str">
        <f>VLOOKUP(A2080,'Store Data'!$E:$F,2,0)</f>
        <v>BMW</v>
      </c>
      <c r="J2080" t="str">
        <f>VLOOKUP(A2080,'Store Data'!$A:$B,2,0)</f>
        <v>Arizona</v>
      </c>
    </row>
    <row r="2081" spans="1:10" x14ac:dyDescent="0.2">
      <c r="A2081" t="s">
        <v>22</v>
      </c>
      <c r="B2081" t="s">
        <v>145</v>
      </c>
      <c r="C2081">
        <v>68</v>
      </c>
      <c r="D2081">
        <v>51</v>
      </c>
      <c r="E2081">
        <v>0.75</v>
      </c>
      <c r="F2081">
        <v>8</v>
      </c>
      <c r="G2081" t="s">
        <v>119</v>
      </c>
      <c r="H2081" s="27">
        <v>2024</v>
      </c>
      <c r="I2081" t="str">
        <f>VLOOKUP(A2081,'Store Data'!$E:$F,2,0)</f>
        <v>BMW</v>
      </c>
      <c r="J2081" t="str">
        <f>VLOOKUP(A2081,'Store Data'!$A:$B,2,0)</f>
        <v>Arizona</v>
      </c>
    </row>
    <row r="2082" spans="1:10" x14ac:dyDescent="0.2">
      <c r="A2082" t="s">
        <v>23</v>
      </c>
      <c r="B2082" t="s">
        <v>143</v>
      </c>
      <c r="C2082">
        <v>28</v>
      </c>
      <c r="D2082">
        <v>28</v>
      </c>
      <c r="E2082">
        <v>1</v>
      </c>
      <c r="F2082">
        <v>0</v>
      </c>
      <c r="G2082" t="s">
        <v>119</v>
      </c>
      <c r="H2082" s="27">
        <v>2024</v>
      </c>
      <c r="I2082" t="str">
        <f>VLOOKUP(A2082,'Store Data'!$E:$F,2,0)</f>
        <v>BMW</v>
      </c>
      <c r="J2082" t="str">
        <f>VLOOKUP(A2082,'Store Data'!$A:$B,2,0)</f>
        <v>Texas</v>
      </c>
    </row>
    <row r="2083" spans="1:10" x14ac:dyDescent="0.2">
      <c r="A2083" t="s">
        <v>23</v>
      </c>
      <c r="B2083" t="s">
        <v>144</v>
      </c>
      <c r="C2083">
        <v>38</v>
      </c>
      <c r="D2083">
        <v>26</v>
      </c>
      <c r="E2083">
        <v>0.68420000000000003</v>
      </c>
      <c r="F2083">
        <v>0</v>
      </c>
      <c r="G2083" t="s">
        <v>119</v>
      </c>
      <c r="H2083" s="27">
        <v>2024</v>
      </c>
      <c r="I2083" t="str">
        <f>VLOOKUP(A2083,'Store Data'!$E:$F,2,0)</f>
        <v>BMW</v>
      </c>
      <c r="J2083" t="str">
        <f>VLOOKUP(A2083,'Store Data'!$A:$B,2,0)</f>
        <v>Texas</v>
      </c>
    </row>
    <row r="2084" spans="1:10" x14ac:dyDescent="0.2">
      <c r="A2084" t="s">
        <v>23</v>
      </c>
      <c r="B2084" t="s">
        <v>145</v>
      </c>
      <c r="C2084">
        <v>57</v>
      </c>
      <c r="D2084">
        <v>42</v>
      </c>
      <c r="E2084">
        <v>0.73680000000000001</v>
      </c>
      <c r="F2084">
        <v>0</v>
      </c>
      <c r="G2084" t="s">
        <v>119</v>
      </c>
      <c r="H2084" s="27">
        <v>2024</v>
      </c>
      <c r="I2084" t="str">
        <f>VLOOKUP(A2084,'Store Data'!$E:$F,2,0)</f>
        <v>BMW</v>
      </c>
      <c r="J2084" t="str">
        <f>VLOOKUP(A2084,'Store Data'!$A:$B,2,0)</f>
        <v>Texas</v>
      </c>
    </row>
    <row r="2085" spans="1:10" x14ac:dyDescent="0.2">
      <c r="A2085" t="s">
        <v>24</v>
      </c>
      <c r="B2085" t="s">
        <v>143</v>
      </c>
      <c r="C2085">
        <v>22</v>
      </c>
      <c r="D2085">
        <v>20</v>
      </c>
      <c r="E2085">
        <v>0.90900000000000003</v>
      </c>
      <c r="F2085">
        <v>1</v>
      </c>
      <c r="G2085" t="s">
        <v>119</v>
      </c>
      <c r="H2085" s="27">
        <v>2024</v>
      </c>
      <c r="I2085" t="str">
        <f>VLOOKUP(A2085,'Store Data'!$E:$F,2,0)</f>
        <v>BMW</v>
      </c>
      <c r="J2085" t="str">
        <f>VLOOKUP(A2085,'Store Data'!$A:$B,2,0)</f>
        <v>Southern CA</v>
      </c>
    </row>
    <row r="2086" spans="1:10" x14ac:dyDescent="0.2">
      <c r="A2086" t="s">
        <v>24</v>
      </c>
      <c r="B2086" t="s">
        <v>144</v>
      </c>
      <c r="C2086">
        <v>12</v>
      </c>
      <c r="D2086">
        <v>9</v>
      </c>
      <c r="E2086">
        <v>0.75</v>
      </c>
      <c r="F2086">
        <v>0</v>
      </c>
      <c r="G2086" t="s">
        <v>119</v>
      </c>
      <c r="H2086" s="27">
        <v>2024</v>
      </c>
      <c r="I2086" t="str">
        <f>VLOOKUP(A2086,'Store Data'!$E:$F,2,0)</f>
        <v>BMW</v>
      </c>
      <c r="J2086" t="str">
        <f>VLOOKUP(A2086,'Store Data'!$A:$B,2,0)</f>
        <v>Southern CA</v>
      </c>
    </row>
    <row r="2087" spans="1:10" x14ac:dyDescent="0.2">
      <c r="A2087" t="s">
        <v>24</v>
      </c>
      <c r="B2087" t="s">
        <v>145</v>
      </c>
      <c r="C2087">
        <v>6</v>
      </c>
      <c r="D2087">
        <v>2</v>
      </c>
      <c r="E2087">
        <v>0.33329999999999999</v>
      </c>
      <c r="F2087">
        <v>0</v>
      </c>
      <c r="G2087" t="s">
        <v>119</v>
      </c>
      <c r="H2087" s="27">
        <v>2024</v>
      </c>
      <c r="I2087" t="str">
        <f>VLOOKUP(A2087,'Store Data'!$E:$F,2,0)</f>
        <v>BMW</v>
      </c>
      <c r="J2087" t="str">
        <f>VLOOKUP(A2087,'Store Data'!$A:$B,2,0)</f>
        <v>Southern CA</v>
      </c>
    </row>
    <row r="2088" spans="1:10" x14ac:dyDescent="0.2">
      <c r="A2088" t="s">
        <v>25</v>
      </c>
      <c r="B2088" t="s">
        <v>143</v>
      </c>
      <c r="C2088">
        <v>60</v>
      </c>
      <c r="D2088">
        <v>54</v>
      </c>
      <c r="E2088">
        <v>0.9</v>
      </c>
      <c r="F2088">
        <v>11</v>
      </c>
      <c r="G2088" t="s">
        <v>119</v>
      </c>
      <c r="H2088" s="27">
        <v>2024</v>
      </c>
      <c r="I2088" t="str">
        <f>VLOOKUP(A2088,'Store Data'!$E:$F,2,0)</f>
        <v>BMW</v>
      </c>
      <c r="J2088" t="str">
        <f>VLOOKUP(A2088,'Store Data'!$A:$B,2,0)</f>
        <v>Orange County</v>
      </c>
    </row>
    <row r="2089" spans="1:10" x14ac:dyDescent="0.2">
      <c r="A2089" t="s">
        <v>25</v>
      </c>
      <c r="B2089" t="s">
        <v>144</v>
      </c>
      <c r="C2089">
        <v>50</v>
      </c>
      <c r="D2089">
        <v>42</v>
      </c>
      <c r="E2089">
        <v>0.84</v>
      </c>
      <c r="F2089">
        <v>6</v>
      </c>
      <c r="G2089" t="s">
        <v>119</v>
      </c>
      <c r="H2089" s="27">
        <v>2024</v>
      </c>
      <c r="I2089" t="str">
        <f>VLOOKUP(A2089,'Store Data'!$E:$F,2,0)</f>
        <v>BMW</v>
      </c>
      <c r="J2089" t="str">
        <f>VLOOKUP(A2089,'Store Data'!$A:$B,2,0)</f>
        <v>Orange County</v>
      </c>
    </row>
    <row r="2090" spans="1:10" x14ac:dyDescent="0.2">
      <c r="A2090" t="s">
        <v>25</v>
      </c>
      <c r="B2090" t="s">
        <v>145</v>
      </c>
      <c r="C2090">
        <v>31</v>
      </c>
      <c r="D2090">
        <v>27</v>
      </c>
      <c r="E2090">
        <v>0.87090000000000001</v>
      </c>
      <c r="F2090">
        <v>1</v>
      </c>
      <c r="G2090" t="s">
        <v>119</v>
      </c>
      <c r="H2090" s="27">
        <v>2024</v>
      </c>
      <c r="I2090" t="str">
        <f>VLOOKUP(A2090,'Store Data'!$E:$F,2,0)</f>
        <v>BMW</v>
      </c>
      <c r="J2090" t="str">
        <f>VLOOKUP(A2090,'Store Data'!$A:$B,2,0)</f>
        <v>Orange County</v>
      </c>
    </row>
    <row r="2091" spans="1:10" x14ac:dyDescent="0.2">
      <c r="A2091" t="s">
        <v>26</v>
      </c>
      <c r="B2091" t="s">
        <v>143</v>
      </c>
      <c r="C2091">
        <v>90</v>
      </c>
      <c r="D2091">
        <v>79</v>
      </c>
      <c r="E2091">
        <v>0.87770000000000004</v>
      </c>
      <c r="F2091">
        <v>10</v>
      </c>
      <c r="G2091" t="s">
        <v>119</v>
      </c>
      <c r="H2091" s="27">
        <v>2024</v>
      </c>
      <c r="I2091" t="str">
        <f>VLOOKUP(A2091,'Store Data'!$E:$F,2,0)</f>
        <v>BMW</v>
      </c>
      <c r="J2091" t="str">
        <f>VLOOKUP(A2091,'Store Data'!$A:$B,2,0)</f>
        <v>Southern CA</v>
      </c>
    </row>
    <row r="2092" spans="1:10" x14ac:dyDescent="0.2">
      <c r="A2092" t="s">
        <v>26</v>
      </c>
      <c r="B2092" t="s">
        <v>144</v>
      </c>
      <c r="C2092">
        <v>41</v>
      </c>
      <c r="D2092">
        <v>38</v>
      </c>
      <c r="E2092">
        <v>0.92679999999999996</v>
      </c>
      <c r="F2092">
        <v>1</v>
      </c>
      <c r="G2092" t="s">
        <v>119</v>
      </c>
      <c r="H2092" s="27">
        <v>2024</v>
      </c>
      <c r="I2092" t="str">
        <f>VLOOKUP(A2092,'Store Data'!$E:$F,2,0)</f>
        <v>BMW</v>
      </c>
      <c r="J2092" t="str">
        <f>VLOOKUP(A2092,'Store Data'!$A:$B,2,0)</f>
        <v>Southern CA</v>
      </c>
    </row>
    <row r="2093" spans="1:10" x14ac:dyDescent="0.2">
      <c r="A2093" t="s">
        <v>26</v>
      </c>
      <c r="B2093" t="s">
        <v>145</v>
      </c>
      <c r="C2093">
        <v>29</v>
      </c>
      <c r="D2093">
        <v>26</v>
      </c>
      <c r="E2093">
        <v>0.89649999999999996</v>
      </c>
      <c r="F2093">
        <v>7</v>
      </c>
      <c r="G2093" t="s">
        <v>119</v>
      </c>
      <c r="H2093" s="27">
        <v>2024</v>
      </c>
      <c r="I2093" t="str">
        <f>VLOOKUP(A2093,'Store Data'!$E:$F,2,0)</f>
        <v>BMW</v>
      </c>
      <c r="J2093" t="str">
        <f>VLOOKUP(A2093,'Store Data'!$A:$B,2,0)</f>
        <v>Southern CA</v>
      </c>
    </row>
    <row r="2094" spans="1:10" x14ac:dyDescent="0.2">
      <c r="A2094" t="s">
        <v>123</v>
      </c>
      <c r="B2094" t="s">
        <v>143</v>
      </c>
      <c r="C2094">
        <v>21</v>
      </c>
      <c r="D2094">
        <v>19</v>
      </c>
      <c r="E2094">
        <v>0.90469999999999995</v>
      </c>
      <c r="F2094">
        <v>2</v>
      </c>
      <c r="G2094" t="s">
        <v>119</v>
      </c>
      <c r="H2094" s="27">
        <v>2024</v>
      </c>
      <c r="I2094" t="str">
        <f>VLOOKUP(A2094,'Store Data'!$E:$F,2,0)</f>
        <v>Acura</v>
      </c>
      <c r="J2094" t="str">
        <f>VLOOKUP(A2094,'Store Data'!$A:$B,2,0)</f>
        <v>Northern CA</v>
      </c>
    </row>
    <row r="2095" spans="1:10" x14ac:dyDescent="0.2">
      <c r="A2095" t="s">
        <v>123</v>
      </c>
      <c r="B2095" t="s">
        <v>144</v>
      </c>
      <c r="C2095">
        <v>8</v>
      </c>
      <c r="D2095">
        <v>5</v>
      </c>
      <c r="E2095">
        <v>0.625</v>
      </c>
      <c r="F2095">
        <v>0</v>
      </c>
      <c r="G2095" t="s">
        <v>119</v>
      </c>
      <c r="H2095" s="27">
        <v>2024</v>
      </c>
      <c r="I2095" t="str">
        <f>VLOOKUP(A2095,'Store Data'!$E:$F,2,0)</f>
        <v>Acura</v>
      </c>
      <c r="J2095" t="str">
        <f>VLOOKUP(A2095,'Store Data'!$A:$B,2,0)</f>
        <v>Northern CA</v>
      </c>
    </row>
    <row r="2096" spans="1:10" x14ac:dyDescent="0.2">
      <c r="A2096" t="s">
        <v>123</v>
      </c>
      <c r="B2096" t="s">
        <v>145</v>
      </c>
      <c r="C2096">
        <v>5</v>
      </c>
      <c r="D2096">
        <v>3</v>
      </c>
      <c r="E2096">
        <v>0.6</v>
      </c>
      <c r="F2096">
        <v>0</v>
      </c>
      <c r="G2096" t="s">
        <v>119</v>
      </c>
      <c r="H2096" s="27">
        <v>2024</v>
      </c>
      <c r="I2096" t="str">
        <f>VLOOKUP(A2096,'Store Data'!$E:$F,2,0)</f>
        <v>Acura</v>
      </c>
      <c r="J2096" t="str">
        <f>VLOOKUP(A2096,'Store Data'!$A:$B,2,0)</f>
        <v>Northern CA</v>
      </c>
    </row>
    <row r="2097" spans="1:10" x14ac:dyDescent="0.2">
      <c r="A2097" t="s">
        <v>27</v>
      </c>
      <c r="B2097" t="s">
        <v>143</v>
      </c>
      <c r="C2097">
        <v>133</v>
      </c>
      <c r="D2097">
        <v>118</v>
      </c>
      <c r="E2097">
        <v>0.88719999999999999</v>
      </c>
      <c r="F2097">
        <v>15</v>
      </c>
      <c r="G2097" t="s">
        <v>119</v>
      </c>
      <c r="H2097" s="27">
        <v>2024</v>
      </c>
      <c r="I2097" t="str">
        <f>VLOOKUP(A2097,'Store Data'!$E:$F,2,0)</f>
        <v>Honda</v>
      </c>
      <c r="J2097" t="str">
        <f>VLOOKUP(A2097,'Store Data'!$A:$B,2,0)</f>
        <v>Northern CA</v>
      </c>
    </row>
    <row r="2098" spans="1:10" x14ac:dyDescent="0.2">
      <c r="A2098" t="s">
        <v>27</v>
      </c>
      <c r="B2098" t="s">
        <v>144</v>
      </c>
      <c r="C2098">
        <v>72</v>
      </c>
      <c r="D2098">
        <v>52</v>
      </c>
      <c r="E2098">
        <v>0.72219999999999995</v>
      </c>
      <c r="F2098">
        <v>7</v>
      </c>
      <c r="G2098" t="s">
        <v>119</v>
      </c>
      <c r="H2098" s="27">
        <v>2024</v>
      </c>
      <c r="I2098" t="str">
        <f>VLOOKUP(A2098,'Store Data'!$E:$F,2,0)</f>
        <v>Honda</v>
      </c>
      <c r="J2098" t="str">
        <f>VLOOKUP(A2098,'Store Data'!$A:$B,2,0)</f>
        <v>Northern CA</v>
      </c>
    </row>
    <row r="2099" spans="1:10" x14ac:dyDescent="0.2">
      <c r="A2099" t="s">
        <v>27</v>
      </c>
      <c r="B2099" t="s">
        <v>145</v>
      </c>
      <c r="C2099">
        <v>22</v>
      </c>
      <c r="D2099">
        <v>15</v>
      </c>
      <c r="E2099">
        <v>0.68179999999999996</v>
      </c>
      <c r="F2099">
        <v>4</v>
      </c>
      <c r="G2099" t="s">
        <v>119</v>
      </c>
      <c r="H2099" s="27">
        <v>2024</v>
      </c>
      <c r="I2099" t="str">
        <f>VLOOKUP(A2099,'Store Data'!$E:$F,2,0)</f>
        <v>Honda</v>
      </c>
      <c r="J2099" t="str">
        <f>VLOOKUP(A2099,'Store Data'!$A:$B,2,0)</f>
        <v>Northern CA</v>
      </c>
    </row>
    <row r="2100" spans="1:10" x14ac:dyDescent="0.2">
      <c r="A2100" t="s">
        <v>28</v>
      </c>
      <c r="B2100" t="s">
        <v>143</v>
      </c>
      <c r="C2100">
        <v>55</v>
      </c>
      <c r="D2100">
        <v>50</v>
      </c>
      <c r="E2100">
        <v>0.90900000000000003</v>
      </c>
      <c r="F2100">
        <v>5</v>
      </c>
      <c r="G2100" t="s">
        <v>119</v>
      </c>
      <c r="H2100" s="27">
        <v>2024</v>
      </c>
      <c r="I2100" t="str">
        <f>VLOOKUP(A2100,'Store Data'!$E:$F,2,0)</f>
        <v>BMW</v>
      </c>
      <c r="J2100" t="str">
        <f>VLOOKUP(A2100,'Store Data'!$A:$B,2,0)</f>
        <v>Orange County</v>
      </c>
    </row>
    <row r="2101" spans="1:10" x14ac:dyDescent="0.2">
      <c r="A2101" t="s">
        <v>28</v>
      </c>
      <c r="B2101" t="s">
        <v>144</v>
      </c>
      <c r="C2101">
        <v>56</v>
      </c>
      <c r="D2101">
        <v>36</v>
      </c>
      <c r="E2101">
        <v>0.64280000000000004</v>
      </c>
      <c r="F2101">
        <v>5</v>
      </c>
      <c r="G2101" t="s">
        <v>119</v>
      </c>
      <c r="H2101" s="27">
        <v>2024</v>
      </c>
      <c r="I2101" t="str">
        <f>VLOOKUP(A2101,'Store Data'!$E:$F,2,0)</f>
        <v>BMW</v>
      </c>
      <c r="J2101" t="str">
        <f>VLOOKUP(A2101,'Store Data'!$A:$B,2,0)</f>
        <v>Orange County</v>
      </c>
    </row>
    <row r="2102" spans="1:10" x14ac:dyDescent="0.2">
      <c r="A2102" t="s">
        <v>28</v>
      </c>
      <c r="B2102" t="s">
        <v>145</v>
      </c>
      <c r="C2102">
        <v>52</v>
      </c>
      <c r="D2102">
        <v>31</v>
      </c>
      <c r="E2102">
        <v>0.59609999999999996</v>
      </c>
      <c r="F2102">
        <v>4</v>
      </c>
      <c r="G2102" t="s">
        <v>119</v>
      </c>
      <c r="H2102" s="27">
        <v>2024</v>
      </c>
      <c r="I2102" t="str">
        <f>VLOOKUP(A2102,'Store Data'!$E:$F,2,0)</f>
        <v>BMW</v>
      </c>
      <c r="J2102" t="str">
        <f>VLOOKUP(A2102,'Store Data'!$A:$B,2,0)</f>
        <v>Orange County</v>
      </c>
    </row>
    <row r="2103" spans="1:10" x14ac:dyDescent="0.2">
      <c r="A2103" t="s">
        <v>29</v>
      </c>
      <c r="B2103" t="s">
        <v>143</v>
      </c>
      <c r="C2103">
        <v>17</v>
      </c>
      <c r="D2103">
        <v>15</v>
      </c>
      <c r="E2103">
        <v>0.88229999999999997</v>
      </c>
      <c r="F2103">
        <v>1</v>
      </c>
      <c r="G2103" t="s">
        <v>119</v>
      </c>
      <c r="H2103" s="27">
        <v>2024</v>
      </c>
      <c r="I2103" t="str">
        <f>VLOOKUP(A2103,'Store Data'!$E:$F,2,0)</f>
        <v>MINI</v>
      </c>
      <c r="J2103" t="str">
        <f>VLOOKUP(A2103,'Store Data'!$A:$B,2,0)</f>
        <v>Orange County</v>
      </c>
    </row>
    <row r="2104" spans="1:10" x14ac:dyDescent="0.2">
      <c r="A2104" t="s">
        <v>29</v>
      </c>
      <c r="B2104" t="s">
        <v>144</v>
      </c>
      <c r="C2104">
        <v>9</v>
      </c>
      <c r="D2104">
        <v>3</v>
      </c>
      <c r="E2104">
        <v>0.33329999999999999</v>
      </c>
      <c r="F2104">
        <v>0</v>
      </c>
      <c r="G2104" t="s">
        <v>119</v>
      </c>
      <c r="H2104" s="27">
        <v>2024</v>
      </c>
      <c r="I2104" t="str">
        <f>VLOOKUP(A2104,'Store Data'!$E:$F,2,0)</f>
        <v>MINI</v>
      </c>
      <c r="J2104" t="str">
        <f>VLOOKUP(A2104,'Store Data'!$A:$B,2,0)</f>
        <v>Orange County</v>
      </c>
    </row>
    <row r="2105" spans="1:10" x14ac:dyDescent="0.2">
      <c r="A2105" t="s">
        <v>29</v>
      </c>
      <c r="B2105" t="s">
        <v>145</v>
      </c>
      <c r="C2105">
        <v>3</v>
      </c>
      <c r="D2105">
        <v>3</v>
      </c>
      <c r="E2105">
        <v>1</v>
      </c>
      <c r="F2105">
        <v>0</v>
      </c>
      <c r="G2105" t="s">
        <v>119</v>
      </c>
      <c r="H2105" s="27">
        <v>2024</v>
      </c>
      <c r="I2105" t="str">
        <f>VLOOKUP(A2105,'Store Data'!$E:$F,2,0)</f>
        <v>MINI</v>
      </c>
      <c r="J2105" t="str">
        <f>VLOOKUP(A2105,'Store Data'!$A:$B,2,0)</f>
        <v>Orange County</v>
      </c>
    </row>
    <row r="2106" spans="1:10" x14ac:dyDescent="0.2">
      <c r="A2106" t="s">
        <v>30</v>
      </c>
      <c r="B2106" t="s">
        <v>143</v>
      </c>
      <c r="C2106">
        <v>5</v>
      </c>
      <c r="D2106">
        <v>3</v>
      </c>
      <c r="E2106">
        <v>0.6</v>
      </c>
      <c r="F2106">
        <v>0</v>
      </c>
      <c r="G2106" t="s">
        <v>119</v>
      </c>
      <c r="H2106" s="27">
        <v>2024</v>
      </c>
      <c r="I2106" t="str">
        <f>VLOOKUP(A2106,'Store Data'!$E:$F,2,0)</f>
        <v>Genesis</v>
      </c>
      <c r="J2106" t="str">
        <f>VLOOKUP(A2106,'Store Data'!$A:$B,2,0)</f>
        <v>Texas</v>
      </c>
    </row>
    <row r="2107" spans="1:10" x14ac:dyDescent="0.2">
      <c r="A2107" t="s">
        <v>30</v>
      </c>
      <c r="B2107" t="s">
        <v>144</v>
      </c>
      <c r="C2107">
        <v>24</v>
      </c>
      <c r="D2107">
        <v>17</v>
      </c>
      <c r="E2107">
        <v>0.70830000000000004</v>
      </c>
      <c r="F2107">
        <v>4</v>
      </c>
      <c r="G2107" t="s">
        <v>119</v>
      </c>
      <c r="H2107" s="27">
        <v>2024</v>
      </c>
      <c r="I2107" t="str">
        <f>VLOOKUP(A2107,'Store Data'!$E:$F,2,0)</f>
        <v>Genesis</v>
      </c>
      <c r="J2107" t="str">
        <f>VLOOKUP(A2107,'Store Data'!$A:$B,2,0)</f>
        <v>Texas</v>
      </c>
    </row>
    <row r="2108" spans="1:10" x14ac:dyDescent="0.2">
      <c r="A2108" t="s">
        <v>30</v>
      </c>
      <c r="B2108" t="s">
        <v>145</v>
      </c>
      <c r="C2108">
        <v>8</v>
      </c>
      <c r="D2108">
        <v>3</v>
      </c>
      <c r="E2108">
        <v>0.375</v>
      </c>
      <c r="F2108">
        <v>0</v>
      </c>
      <c r="G2108" t="s">
        <v>119</v>
      </c>
      <c r="H2108" s="27">
        <v>2024</v>
      </c>
      <c r="I2108" t="str">
        <f>VLOOKUP(A2108,'Store Data'!$E:$F,2,0)</f>
        <v>Genesis</v>
      </c>
      <c r="J2108" t="str">
        <f>VLOOKUP(A2108,'Store Data'!$A:$B,2,0)</f>
        <v>Texas</v>
      </c>
    </row>
    <row r="2109" spans="1:10" x14ac:dyDescent="0.2">
      <c r="A2109" t="s">
        <v>31</v>
      </c>
      <c r="B2109" t="s">
        <v>143</v>
      </c>
      <c r="C2109">
        <v>67</v>
      </c>
      <c r="D2109">
        <v>61</v>
      </c>
      <c r="E2109">
        <v>0.91039999999999999</v>
      </c>
      <c r="F2109">
        <v>15</v>
      </c>
      <c r="G2109" t="s">
        <v>119</v>
      </c>
      <c r="H2109" s="27">
        <v>2024</v>
      </c>
      <c r="I2109" t="str">
        <f>VLOOKUP(A2109,'Store Data'!$E:$F,2,0)</f>
        <v>Honda</v>
      </c>
      <c r="J2109" t="str">
        <f>VLOOKUP(A2109,'Store Data'!$A:$B,2,0)</f>
        <v>Texas</v>
      </c>
    </row>
    <row r="2110" spans="1:10" x14ac:dyDescent="0.2">
      <c r="A2110" t="s">
        <v>31</v>
      </c>
      <c r="B2110" t="s">
        <v>144</v>
      </c>
      <c r="C2110">
        <v>62</v>
      </c>
      <c r="D2110">
        <v>36</v>
      </c>
      <c r="E2110">
        <v>0.5806</v>
      </c>
      <c r="F2110">
        <v>1</v>
      </c>
      <c r="G2110" t="s">
        <v>119</v>
      </c>
      <c r="H2110" s="27">
        <v>2024</v>
      </c>
      <c r="I2110" t="str">
        <f>VLOOKUP(A2110,'Store Data'!$E:$F,2,0)</f>
        <v>Honda</v>
      </c>
      <c r="J2110" t="str">
        <f>VLOOKUP(A2110,'Store Data'!$A:$B,2,0)</f>
        <v>Texas</v>
      </c>
    </row>
    <row r="2111" spans="1:10" x14ac:dyDescent="0.2">
      <c r="A2111" t="s">
        <v>31</v>
      </c>
      <c r="B2111" t="s">
        <v>145</v>
      </c>
      <c r="C2111">
        <v>68</v>
      </c>
      <c r="D2111">
        <v>48</v>
      </c>
      <c r="E2111">
        <v>0.70579999999999998</v>
      </c>
      <c r="F2111">
        <v>6</v>
      </c>
      <c r="G2111" t="s">
        <v>119</v>
      </c>
      <c r="H2111" s="27">
        <v>2024</v>
      </c>
      <c r="I2111" t="str">
        <f>VLOOKUP(A2111,'Store Data'!$E:$F,2,0)</f>
        <v>Honda</v>
      </c>
      <c r="J2111" t="str">
        <f>VLOOKUP(A2111,'Store Data'!$A:$B,2,0)</f>
        <v>Texas</v>
      </c>
    </row>
    <row r="2112" spans="1:10" x14ac:dyDescent="0.2">
      <c r="A2112" t="s">
        <v>32</v>
      </c>
      <c r="B2112" t="s">
        <v>143</v>
      </c>
      <c r="C2112">
        <v>67</v>
      </c>
      <c r="D2112">
        <v>66</v>
      </c>
      <c r="E2112">
        <v>0.98499999999999999</v>
      </c>
      <c r="F2112">
        <v>0</v>
      </c>
      <c r="G2112" t="s">
        <v>119</v>
      </c>
      <c r="H2112" s="27">
        <v>2024</v>
      </c>
      <c r="I2112" t="str">
        <f>VLOOKUP(A2112,'Store Data'!$E:$F,2,0)</f>
        <v>Honda</v>
      </c>
      <c r="J2112" t="str">
        <f>VLOOKUP(A2112,'Store Data'!$A:$B,2,0)</f>
        <v>Northern CA</v>
      </c>
    </row>
    <row r="2113" spans="1:10" x14ac:dyDescent="0.2">
      <c r="A2113" t="s">
        <v>32</v>
      </c>
      <c r="B2113" t="s">
        <v>144</v>
      </c>
      <c r="C2113">
        <v>45</v>
      </c>
      <c r="D2113">
        <v>39</v>
      </c>
      <c r="E2113">
        <v>0.86660000000000004</v>
      </c>
      <c r="F2113">
        <v>6</v>
      </c>
      <c r="G2113" t="s">
        <v>119</v>
      </c>
      <c r="H2113" s="27">
        <v>2024</v>
      </c>
      <c r="I2113" t="str">
        <f>VLOOKUP(A2113,'Store Data'!$E:$F,2,0)</f>
        <v>Honda</v>
      </c>
      <c r="J2113" t="str">
        <f>VLOOKUP(A2113,'Store Data'!$A:$B,2,0)</f>
        <v>Northern CA</v>
      </c>
    </row>
    <row r="2114" spans="1:10" x14ac:dyDescent="0.2">
      <c r="A2114" t="s">
        <v>32</v>
      </c>
      <c r="B2114" t="s">
        <v>145</v>
      </c>
      <c r="C2114">
        <v>14</v>
      </c>
      <c r="D2114">
        <v>14</v>
      </c>
      <c r="E2114">
        <v>1</v>
      </c>
      <c r="F2114">
        <v>1</v>
      </c>
      <c r="G2114" t="s">
        <v>119</v>
      </c>
      <c r="H2114" s="27">
        <v>2024</v>
      </c>
      <c r="I2114" t="str">
        <f>VLOOKUP(A2114,'Store Data'!$E:$F,2,0)</f>
        <v>Honda</v>
      </c>
      <c r="J2114" t="str">
        <f>VLOOKUP(A2114,'Store Data'!$A:$B,2,0)</f>
        <v>Northern CA</v>
      </c>
    </row>
    <row r="2115" spans="1:10" x14ac:dyDescent="0.2">
      <c r="A2115" t="s">
        <v>33</v>
      </c>
      <c r="B2115" t="s">
        <v>143</v>
      </c>
      <c r="C2115">
        <v>28</v>
      </c>
      <c r="D2115">
        <v>24</v>
      </c>
      <c r="E2115">
        <v>0.85709999999999997</v>
      </c>
      <c r="F2115">
        <v>0</v>
      </c>
      <c r="G2115" t="s">
        <v>119</v>
      </c>
      <c r="H2115" s="27">
        <v>2024</v>
      </c>
      <c r="I2115" t="str">
        <f>VLOOKUP(A2115,'Store Data'!$E:$F,2,0)</f>
        <v>Honda</v>
      </c>
      <c r="J2115" t="str">
        <f>VLOOKUP(A2115,'Store Data'!$A:$B,2,0)</f>
        <v>Southern CA</v>
      </c>
    </row>
    <row r="2116" spans="1:10" x14ac:dyDescent="0.2">
      <c r="A2116" t="s">
        <v>33</v>
      </c>
      <c r="B2116" t="s">
        <v>144</v>
      </c>
      <c r="C2116">
        <v>30</v>
      </c>
      <c r="D2116">
        <v>18</v>
      </c>
      <c r="E2116">
        <v>0.6</v>
      </c>
      <c r="F2116">
        <v>0</v>
      </c>
      <c r="G2116" t="s">
        <v>119</v>
      </c>
      <c r="H2116" s="27">
        <v>2024</v>
      </c>
      <c r="I2116" t="str">
        <f>VLOOKUP(A2116,'Store Data'!$E:$F,2,0)</f>
        <v>Honda</v>
      </c>
      <c r="J2116" t="str">
        <f>VLOOKUP(A2116,'Store Data'!$A:$B,2,0)</f>
        <v>Southern CA</v>
      </c>
    </row>
    <row r="2117" spans="1:10" x14ac:dyDescent="0.2">
      <c r="A2117" t="s">
        <v>33</v>
      </c>
      <c r="B2117" t="s">
        <v>145</v>
      </c>
      <c r="C2117">
        <v>7</v>
      </c>
      <c r="D2117">
        <v>5</v>
      </c>
      <c r="E2117">
        <v>0.71419999999999995</v>
      </c>
      <c r="F2117">
        <v>0</v>
      </c>
      <c r="G2117" t="s">
        <v>119</v>
      </c>
      <c r="H2117" s="27">
        <v>2024</v>
      </c>
      <c r="I2117" t="str">
        <f>VLOOKUP(A2117,'Store Data'!$E:$F,2,0)</f>
        <v>Honda</v>
      </c>
      <c r="J2117" t="str">
        <f>VLOOKUP(A2117,'Store Data'!$A:$B,2,0)</f>
        <v>Southern CA</v>
      </c>
    </row>
    <row r="2118" spans="1:10" x14ac:dyDescent="0.2">
      <c r="A2118" t="s">
        <v>34</v>
      </c>
      <c r="B2118" t="s">
        <v>143</v>
      </c>
      <c r="C2118">
        <v>23</v>
      </c>
      <c r="D2118">
        <v>21</v>
      </c>
      <c r="E2118">
        <v>0.91300000000000003</v>
      </c>
      <c r="F2118">
        <v>0</v>
      </c>
      <c r="G2118" t="s">
        <v>119</v>
      </c>
      <c r="H2118" s="27">
        <v>2024</v>
      </c>
      <c r="I2118" t="str">
        <f>VLOOKUP(A2118,'Store Data'!$E:$F,2,0)</f>
        <v>Hyundai</v>
      </c>
      <c r="J2118" t="str">
        <f>VLOOKUP(A2118,'Store Data'!$A:$B,2,0)</f>
        <v>Texas</v>
      </c>
    </row>
    <row r="2119" spans="1:10" x14ac:dyDescent="0.2">
      <c r="A2119" t="s">
        <v>34</v>
      </c>
      <c r="B2119" t="s">
        <v>144</v>
      </c>
      <c r="C2119">
        <v>8</v>
      </c>
      <c r="D2119">
        <v>5</v>
      </c>
      <c r="E2119">
        <v>0.625</v>
      </c>
      <c r="F2119">
        <v>0</v>
      </c>
      <c r="G2119" t="s">
        <v>119</v>
      </c>
      <c r="H2119" s="27">
        <v>2024</v>
      </c>
      <c r="I2119" t="str">
        <f>VLOOKUP(A2119,'Store Data'!$E:$F,2,0)</f>
        <v>Hyundai</v>
      </c>
      <c r="J2119" t="str">
        <f>VLOOKUP(A2119,'Store Data'!$A:$B,2,0)</f>
        <v>Texas</v>
      </c>
    </row>
    <row r="2120" spans="1:10" x14ac:dyDescent="0.2">
      <c r="A2120" t="s">
        <v>34</v>
      </c>
      <c r="B2120" t="s">
        <v>145</v>
      </c>
      <c r="C2120">
        <v>12</v>
      </c>
      <c r="D2120">
        <v>6</v>
      </c>
      <c r="E2120">
        <v>0.5</v>
      </c>
      <c r="F2120">
        <v>1</v>
      </c>
      <c r="G2120" t="s">
        <v>119</v>
      </c>
      <c r="H2120" s="27">
        <v>2024</v>
      </c>
      <c r="I2120" t="str">
        <f>VLOOKUP(A2120,'Store Data'!$E:$F,2,0)</f>
        <v>Hyundai</v>
      </c>
      <c r="J2120" t="str">
        <f>VLOOKUP(A2120,'Store Data'!$A:$B,2,0)</f>
        <v>Texas</v>
      </c>
    </row>
    <row r="2121" spans="1:10" x14ac:dyDescent="0.2">
      <c r="A2121" t="s">
        <v>35</v>
      </c>
      <c r="B2121" t="s">
        <v>143</v>
      </c>
      <c r="C2121">
        <v>20</v>
      </c>
      <c r="D2121">
        <v>16</v>
      </c>
      <c r="E2121">
        <v>0.8</v>
      </c>
      <c r="F2121">
        <v>0</v>
      </c>
      <c r="G2121" t="s">
        <v>119</v>
      </c>
      <c r="H2121" s="27">
        <v>2024</v>
      </c>
      <c r="I2121" t="str">
        <f>VLOOKUP(A2121,'Store Data'!$E:$F,2,0)</f>
        <v>Acura</v>
      </c>
      <c r="J2121" t="str">
        <f>VLOOKUP(A2121,'Store Data'!$A:$B,2,0)</f>
        <v>Southern CA</v>
      </c>
    </row>
    <row r="2122" spans="1:10" x14ac:dyDescent="0.2">
      <c r="A2122" t="s">
        <v>35</v>
      </c>
      <c r="B2122" t="s">
        <v>144</v>
      </c>
      <c r="C2122">
        <v>7</v>
      </c>
      <c r="D2122">
        <v>5</v>
      </c>
      <c r="E2122">
        <v>0.71419999999999995</v>
      </c>
      <c r="F2122">
        <v>0</v>
      </c>
      <c r="G2122" t="s">
        <v>119</v>
      </c>
      <c r="H2122" s="27">
        <v>2024</v>
      </c>
      <c r="I2122" t="str">
        <f>VLOOKUP(A2122,'Store Data'!$E:$F,2,0)</f>
        <v>Acura</v>
      </c>
      <c r="J2122" t="str">
        <f>VLOOKUP(A2122,'Store Data'!$A:$B,2,0)</f>
        <v>Southern CA</v>
      </c>
    </row>
    <row r="2123" spans="1:10" x14ac:dyDescent="0.2">
      <c r="A2123" t="s">
        <v>35</v>
      </c>
      <c r="B2123" t="s">
        <v>145</v>
      </c>
      <c r="C2123">
        <v>8</v>
      </c>
      <c r="D2123">
        <v>6</v>
      </c>
      <c r="E2123">
        <v>0.75</v>
      </c>
      <c r="F2123">
        <v>0</v>
      </c>
      <c r="G2123" t="s">
        <v>119</v>
      </c>
      <c r="H2123" s="27">
        <v>2024</v>
      </c>
      <c r="I2123" t="str">
        <f>VLOOKUP(A2123,'Store Data'!$E:$F,2,0)</f>
        <v>Acura</v>
      </c>
      <c r="J2123" t="str">
        <f>VLOOKUP(A2123,'Store Data'!$A:$B,2,0)</f>
        <v>Southern CA</v>
      </c>
    </row>
    <row r="2124" spans="1:10" x14ac:dyDescent="0.2">
      <c r="A2124" t="s">
        <v>36</v>
      </c>
      <c r="B2124" t="s">
        <v>143</v>
      </c>
      <c r="C2124">
        <v>56</v>
      </c>
      <c r="D2124">
        <v>46</v>
      </c>
      <c r="E2124">
        <v>0.82140000000000002</v>
      </c>
      <c r="F2124">
        <v>6</v>
      </c>
      <c r="G2124" t="s">
        <v>119</v>
      </c>
      <c r="H2124" s="27">
        <v>2024</v>
      </c>
      <c r="I2124" t="str">
        <f>VLOOKUP(A2124,'Store Data'!$E:$F,2,0)</f>
        <v>Toyota</v>
      </c>
      <c r="J2124" t="str">
        <f>VLOOKUP(A2124,'Store Data'!$A:$B,2,0)</f>
        <v>Southern CA</v>
      </c>
    </row>
    <row r="2125" spans="1:10" x14ac:dyDescent="0.2">
      <c r="A2125" t="s">
        <v>36</v>
      </c>
      <c r="B2125" t="s">
        <v>144</v>
      </c>
      <c r="C2125">
        <v>89</v>
      </c>
      <c r="D2125">
        <v>64</v>
      </c>
      <c r="E2125">
        <v>0.71909999999999996</v>
      </c>
      <c r="F2125">
        <v>10</v>
      </c>
      <c r="G2125" t="s">
        <v>119</v>
      </c>
      <c r="H2125" s="27">
        <v>2024</v>
      </c>
      <c r="I2125" t="str">
        <f>VLOOKUP(A2125,'Store Data'!$E:$F,2,0)</f>
        <v>Toyota</v>
      </c>
      <c r="J2125" t="str">
        <f>VLOOKUP(A2125,'Store Data'!$A:$B,2,0)</f>
        <v>Southern CA</v>
      </c>
    </row>
    <row r="2126" spans="1:10" x14ac:dyDescent="0.2">
      <c r="A2126" t="s">
        <v>36</v>
      </c>
      <c r="B2126" t="s">
        <v>145</v>
      </c>
      <c r="C2126">
        <v>34</v>
      </c>
      <c r="D2126">
        <v>24</v>
      </c>
      <c r="E2126">
        <v>0.70579999999999998</v>
      </c>
      <c r="F2126">
        <v>5</v>
      </c>
      <c r="G2126" t="s">
        <v>119</v>
      </c>
      <c r="H2126" s="27">
        <v>2024</v>
      </c>
      <c r="I2126" t="str">
        <f>VLOOKUP(A2126,'Store Data'!$E:$F,2,0)</f>
        <v>Toyota</v>
      </c>
      <c r="J2126" t="str">
        <f>VLOOKUP(A2126,'Store Data'!$A:$B,2,0)</f>
        <v>Southern CA</v>
      </c>
    </row>
    <row r="2127" spans="1:10" x14ac:dyDescent="0.2">
      <c r="A2127" t="s">
        <v>37</v>
      </c>
      <c r="B2127" t="s">
        <v>143</v>
      </c>
      <c r="C2127">
        <v>17</v>
      </c>
      <c r="D2127">
        <v>17</v>
      </c>
      <c r="E2127">
        <v>1</v>
      </c>
      <c r="F2127">
        <v>2</v>
      </c>
      <c r="G2127" t="s">
        <v>119</v>
      </c>
      <c r="H2127" s="27">
        <v>2024</v>
      </c>
      <c r="I2127" t="str">
        <f>VLOOKUP(A2127,'Store Data'!$E:$F,2,0)</f>
        <v>Land Rover</v>
      </c>
      <c r="J2127" t="str">
        <f>VLOOKUP(A2127,'Store Data'!$A:$B,2,0)</f>
        <v>Arizona</v>
      </c>
    </row>
    <row r="2128" spans="1:10" x14ac:dyDescent="0.2">
      <c r="A2128" t="s">
        <v>37</v>
      </c>
      <c r="B2128" t="s">
        <v>144</v>
      </c>
      <c r="C2128">
        <v>38</v>
      </c>
      <c r="D2128">
        <v>28</v>
      </c>
      <c r="E2128">
        <v>0.73680000000000001</v>
      </c>
      <c r="F2128">
        <v>2</v>
      </c>
      <c r="G2128" t="s">
        <v>119</v>
      </c>
      <c r="H2128" s="27">
        <v>2024</v>
      </c>
      <c r="I2128" t="str">
        <f>VLOOKUP(A2128,'Store Data'!$E:$F,2,0)</f>
        <v>Land Rover</v>
      </c>
      <c r="J2128" t="str">
        <f>VLOOKUP(A2128,'Store Data'!$A:$B,2,0)</f>
        <v>Arizona</v>
      </c>
    </row>
    <row r="2129" spans="1:10" x14ac:dyDescent="0.2">
      <c r="A2129" t="s">
        <v>37</v>
      </c>
      <c r="B2129" t="s">
        <v>145</v>
      </c>
      <c r="C2129">
        <v>20</v>
      </c>
      <c r="D2129">
        <v>16</v>
      </c>
      <c r="E2129">
        <v>0.8</v>
      </c>
      <c r="F2129">
        <v>2</v>
      </c>
      <c r="G2129" t="s">
        <v>119</v>
      </c>
      <c r="H2129" s="27">
        <v>2024</v>
      </c>
      <c r="I2129" t="str">
        <f>VLOOKUP(A2129,'Store Data'!$E:$F,2,0)</f>
        <v>Land Rover</v>
      </c>
      <c r="J2129" t="str">
        <f>VLOOKUP(A2129,'Store Data'!$A:$B,2,0)</f>
        <v>Arizona</v>
      </c>
    </row>
    <row r="2130" spans="1:10" x14ac:dyDescent="0.2">
      <c r="A2130" t="s">
        <v>39</v>
      </c>
      <c r="B2130" t="s">
        <v>143</v>
      </c>
      <c r="C2130">
        <v>56</v>
      </c>
      <c r="D2130">
        <v>39</v>
      </c>
      <c r="E2130">
        <v>0.69640000000000002</v>
      </c>
      <c r="F2130">
        <v>0</v>
      </c>
      <c r="G2130" t="s">
        <v>119</v>
      </c>
      <c r="H2130" s="27">
        <v>2024</v>
      </c>
      <c r="I2130" t="str">
        <f>VLOOKUP(A2130,'Store Data'!$E:$F,2,0)</f>
        <v>Lexus</v>
      </c>
      <c r="J2130" t="str">
        <f>VLOOKUP(A2130,'Store Data'!$A:$B,2,0)</f>
        <v>Southern CA</v>
      </c>
    </row>
    <row r="2131" spans="1:10" x14ac:dyDescent="0.2">
      <c r="A2131" t="s">
        <v>39</v>
      </c>
      <c r="B2131" t="s">
        <v>144</v>
      </c>
      <c r="C2131">
        <v>64</v>
      </c>
      <c r="D2131">
        <v>49</v>
      </c>
      <c r="E2131">
        <v>0.76559999999999995</v>
      </c>
      <c r="F2131">
        <v>10</v>
      </c>
      <c r="G2131" t="s">
        <v>119</v>
      </c>
      <c r="H2131" s="27">
        <v>2024</v>
      </c>
      <c r="I2131" t="str">
        <f>VLOOKUP(A2131,'Store Data'!$E:$F,2,0)</f>
        <v>Lexus</v>
      </c>
      <c r="J2131" t="str">
        <f>VLOOKUP(A2131,'Store Data'!$A:$B,2,0)</f>
        <v>Southern CA</v>
      </c>
    </row>
    <row r="2132" spans="1:10" x14ac:dyDescent="0.2">
      <c r="A2132" t="s">
        <v>39</v>
      </c>
      <c r="B2132" t="s">
        <v>145</v>
      </c>
      <c r="C2132">
        <v>22</v>
      </c>
      <c r="D2132">
        <v>19</v>
      </c>
      <c r="E2132">
        <v>0.86360000000000003</v>
      </c>
      <c r="F2132">
        <v>2</v>
      </c>
      <c r="G2132" t="s">
        <v>119</v>
      </c>
      <c r="H2132" s="27">
        <v>2024</v>
      </c>
      <c r="I2132" t="str">
        <f>VLOOKUP(A2132,'Store Data'!$E:$F,2,0)</f>
        <v>Lexus</v>
      </c>
      <c r="J2132" t="str">
        <f>VLOOKUP(A2132,'Store Data'!$A:$B,2,0)</f>
        <v>Southern CA</v>
      </c>
    </row>
    <row r="2133" spans="1:10" x14ac:dyDescent="0.2">
      <c r="A2133" t="s">
        <v>38</v>
      </c>
      <c r="B2133" t="s">
        <v>143</v>
      </c>
      <c r="C2133">
        <v>102</v>
      </c>
      <c r="D2133">
        <v>91</v>
      </c>
      <c r="E2133">
        <v>0.8921</v>
      </c>
      <c r="F2133">
        <v>0</v>
      </c>
      <c r="G2133" t="s">
        <v>119</v>
      </c>
      <c r="H2133" s="27">
        <v>2024</v>
      </c>
      <c r="I2133" t="str">
        <f>VLOOKUP(A2133,'Store Data'!$E:$F,2,0)</f>
        <v>Lexus</v>
      </c>
      <c r="J2133" t="str">
        <f>VLOOKUP(A2133,'Store Data'!$A:$B,2,0)</f>
        <v>Texas</v>
      </c>
    </row>
    <row r="2134" spans="1:10" x14ac:dyDescent="0.2">
      <c r="A2134" t="s">
        <v>38</v>
      </c>
      <c r="B2134" t="s">
        <v>144</v>
      </c>
      <c r="C2134">
        <v>72</v>
      </c>
      <c r="D2134">
        <v>60</v>
      </c>
      <c r="E2134">
        <v>0.83330000000000004</v>
      </c>
      <c r="F2134">
        <v>14</v>
      </c>
      <c r="G2134" t="s">
        <v>119</v>
      </c>
      <c r="H2134" s="27">
        <v>2024</v>
      </c>
      <c r="I2134" t="str">
        <f>VLOOKUP(A2134,'Store Data'!$E:$F,2,0)</f>
        <v>Lexus</v>
      </c>
      <c r="J2134" t="str">
        <f>VLOOKUP(A2134,'Store Data'!$A:$B,2,0)</f>
        <v>Texas</v>
      </c>
    </row>
    <row r="2135" spans="1:10" x14ac:dyDescent="0.2">
      <c r="A2135" t="s">
        <v>38</v>
      </c>
      <c r="B2135" t="s">
        <v>145</v>
      </c>
      <c r="C2135">
        <v>36</v>
      </c>
      <c r="D2135">
        <v>27</v>
      </c>
      <c r="E2135">
        <v>0.75</v>
      </c>
      <c r="F2135">
        <v>5</v>
      </c>
      <c r="G2135" t="s">
        <v>119</v>
      </c>
      <c r="H2135" s="27">
        <v>2024</v>
      </c>
      <c r="I2135" t="str">
        <f>VLOOKUP(A2135,'Store Data'!$E:$F,2,0)</f>
        <v>Lexus</v>
      </c>
      <c r="J2135" t="str">
        <f>VLOOKUP(A2135,'Store Data'!$A:$B,2,0)</f>
        <v>Texas</v>
      </c>
    </row>
    <row r="2136" spans="1:10" x14ac:dyDescent="0.2">
      <c r="A2136" t="s">
        <v>40</v>
      </c>
      <c r="B2136" t="s">
        <v>143</v>
      </c>
      <c r="C2136">
        <v>2</v>
      </c>
      <c r="D2136">
        <v>2</v>
      </c>
      <c r="E2136">
        <v>1</v>
      </c>
      <c r="F2136">
        <v>0</v>
      </c>
      <c r="G2136" t="s">
        <v>119</v>
      </c>
      <c r="H2136" s="27">
        <v>2024</v>
      </c>
      <c r="I2136" t="str">
        <f>VLOOKUP(A2136,'Store Data'!$E:$F,2,0)</f>
        <v>Lincoln</v>
      </c>
      <c r="J2136" t="str">
        <f>VLOOKUP(A2136,'Store Data'!$A:$B,2,0)</f>
        <v>Orange County</v>
      </c>
    </row>
    <row r="2137" spans="1:10" x14ac:dyDescent="0.2">
      <c r="A2137" t="s">
        <v>40</v>
      </c>
      <c r="B2137" t="s">
        <v>144</v>
      </c>
      <c r="C2137">
        <v>3</v>
      </c>
      <c r="D2137">
        <v>3</v>
      </c>
      <c r="E2137">
        <v>1</v>
      </c>
      <c r="F2137">
        <v>0</v>
      </c>
      <c r="G2137" t="s">
        <v>119</v>
      </c>
      <c r="H2137" s="27">
        <v>2024</v>
      </c>
      <c r="I2137" t="str">
        <f>VLOOKUP(A2137,'Store Data'!$E:$F,2,0)</f>
        <v>Lincoln</v>
      </c>
      <c r="J2137" t="str">
        <f>VLOOKUP(A2137,'Store Data'!$A:$B,2,0)</f>
        <v>Orange County</v>
      </c>
    </row>
    <row r="2138" spans="1:10" x14ac:dyDescent="0.2">
      <c r="A2138" t="s">
        <v>40</v>
      </c>
      <c r="B2138" t="s">
        <v>145</v>
      </c>
      <c r="C2138">
        <v>2</v>
      </c>
      <c r="D2138">
        <v>1</v>
      </c>
      <c r="E2138">
        <v>0.5</v>
      </c>
      <c r="F2138">
        <v>0</v>
      </c>
      <c r="G2138" t="s">
        <v>119</v>
      </c>
      <c r="H2138" s="27">
        <v>2024</v>
      </c>
      <c r="I2138" t="str">
        <f>VLOOKUP(A2138,'Store Data'!$E:$F,2,0)</f>
        <v>Lincoln</v>
      </c>
      <c r="J2138" t="str">
        <f>VLOOKUP(A2138,'Store Data'!$A:$B,2,0)</f>
        <v>Orange County</v>
      </c>
    </row>
    <row r="2139" spans="1:10" x14ac:dyDescent="0.2">
      <c r="A2139" t="s">
        <v>44</v>
      </c>
      <c r="B2139" t="s">
        <v>143</v>
      </c>
      <c r="C2139">
        <v>16</v>
      </c>
      <c r="D2139">
        <v>14</v>
      </c>
      <c r="E2139">
        <v>0.875</v>
      </c>
      <c r="F2139">
        <v>0</v>
      </c>
      <c r="G2139" t="s">
        <v>119</v>
      </c>
      <c r="H2139" s="27">
        <v>2024</v>
      </c>
      <c r="I2139" t="str">
        <f>VLOOKUP(A2139,'Store Data'!$E:$F,2,0)</f>
        <v>MINI</v>
      </c>
      <c r="J2139" t="str">
        <f>VLOOKUP(A2139,'Store Data'!$A:$B,2,0)</f>
        <v>Arizona</v>
      </c>
    </row>
    <row r="2140" spans="1:10" x14ac:dyDescent="0.2">
      <c r="A2140" t="s">
        <v>44</v>
      </c>
      <c r="B2140" t="s">
        <v>144</v>
      </c>
      <c r="C2140">
        <v>9</v>
      </c>
      <c r="D2140">
        <v>5</v>
      </c>
      <c r="E2140">
        <v>0.55549999999999999</v>
      </c>
      <c r="F2140">
        <v>0</v>
      </c>
      <c r="G2140" t="s">
        <v>119</v>
      </c>
      <c r="H2140" s="27">
        <v>2024</v>
      </c>
      <c r="I2140" t="str">
        <f>VLOOKUP(A2140,'Store Data'!$E:$F,2,0)</f>
        <v>MINI</v>
      </c>
      <c r="J2140" t="str">
        <f>VLOOKUP(A2140,'Store Data'!$A:$B,2,0)</f>
        <v>Arizona</v>
      </c>
    </row>
    <row r="2141" spans="1:10" x14ac:dyDescent="0.2">
      <c r="A2141" t="s">
        <v>44</v>
      </c>
      <c r="B2141" t="s">
        <v>145</v>
      </c>
      <c r="C2141">
        <v>11</v>
      </c>
      <c r="D2141">
        <v>9</v>
      </c>
      <c r="E2141">
        <v>0.81810000000000005</v>
      </c>
      <c r="F2141">
        <v>1</v>
      </c>
      <c r="G2141" t="s">
        <v>119</v>
      </c>
      <c r="H2141" s="27">
        <v>2024</v>
      </c>
      <c r="I2141" t="str">
        <f>VLOOKUP(A2141,'Store Data'!$E:$F,2,0)</f>
        <v>MINI</v>
      </c>
      <c r="J2141" t="str">
        <f>VLOOKUP(A2141,'Store Data'!$A:$B,2,0)</f>
        <v>Arizona</v>
      </c>
    </row>
    <row r="2142" spans="1:10" x14ac:dyDescent="0.2">
      <c r="A2142" t="s">
        <v>45</v>
      </c>
      <c r="B2142" t="s">
        <v>143</v>
      </c>
      <c r="C2142">
        <v>6</v>
      </c>
      <c r="D2142">
        <v>4</v>
      </c>
      <c r="E2142">
        <v>0.66659999999999997</v>
      </c>
      <c r="F2142">
        <v>1</v>
      </c>
      <c r="G2142" t="s">
        <v>119</v>
      </c>
      <c r="H2142" s="27">
        <v>2024</v>
      </c>
      <c r="I2142" t="str">
        <f>VLOOKUP(A2142,'Store Data'!$E:$F,2,0)</f>
        <v>MINI</v>
      </c>
      <c r="J2142" t="str">
        <f>VLOOKUP(A2142,'Store Data'!$A:$B,2,0)</f>
        <v>Southern CA</v>
      </c>
    </row>
    <row r="2143" spans="1:10" x14ac:dyDescent="0.2">
      <c r="A2143" t="s">
        <v>45</v>
      </c>
      <c r="B2143" t="s">
        <v>144</v>
      </c>
      <c r="C2143">
        <v>4</v>
      </c>
      <c r="D2143">
        <v>3</v>
      </c>
      <c r="E2143">
        <v>0.75</v>
      </c>
      <c r="F2143">
        <v>0</v>
      </c>
      <c r="G2143" t="s">
        <v>119</v>
      </c>
      <c r="H2143" s="27">
        <v>2024</v>
      </c>
      <c r="I2143" t="str">
        <f>VLOOKUP(A2143,'Store Data'!$E:$F,2,0)</f>
        <v>MINI</v>
      </c>
      <c r="J2143" t="str">
        <f>VLOOKUP(A2143,'Store Data'!$A:$B,2,0)</f>
        <v>Southern CA</v>
      </c>
    </row>
    <row r="2144" spans="1:10" x14ac:dyDescent="0.2">
      <c r="A2144" t="s">
        <v>45</v>
      </c>
      <c r="B2144" t="s">
        <v>145</v>
      </c>
      <c r="C2144">
        <v>1</v>
      </c>
      <c r="D2144">
        <v>0</v>
      </c>
      <c r="E2144">
        <v>0</v>
      </c>
      <c r="F2144">
        <v>0</v>
      </c>
      <c r="G2144" t="s">
        <v>119</v>
      </c>
      <c r="H2144" s="27">
        <v>2024</v>
      </c>
      <c r="I2144" t="str">
        <f>VLOOKUP(A2144,'Store Data'!$E:$F,2,0)</f>
        <v>MINI</v>
      </c>
      <c r="J2144" t="str">
        <f>VLOOKUP(A2144,'Store Data'!$A:$B,2,0)</f>
        <v>Southern CA</v>
      </c>
    </row>
    <row r="2145" spans="1:10" x14ac:dyDescent="0.2">
      <c r="A2145" t="s">
        <v>48</v>
      </c>
      <c r="B2145" t="s">
        <v>143</v>
      </c>
      <c r="C2145">
        <v>20</v>
      </c>
      <c r="D2145">
        <v>17</v>
      </c>
      <c r="E2145">
        <v>0.85</v>
      </c>
      <c r="F2145">
        <v>1</v>
      </c>
      <c r="G2145" t="s">
        <v>119</v>
      </c>
      <c r="H2145" s="27">
        <v>2024</v>
      </c>
      <c r="I2145" t="str">
        <f>VLOOKUP(A2145,'Store Data'!$E:$F,2,0)</f>
        <v>MINI</v>
      </c>
      <c r="J2145" t="str">
        <f>VLOOKUP(A2145,'Store Data'!$A:$B,2,0)</f>
        <v>Northern CA</v>
      </c>
    </row>
    <row r="2146" spans="1:10" x14ac:dyDescent="0.2">
      <c r="A2146" t="s">
        <v>48</v>
      </c>
      <c r="B2146" t="s">
        <v>144</v>
      </c>
      <c r="C2146">
        <v>8</v>
      </c>
      <c r="D2146">
        <v>4</v>
      </c>
      <c r="E2146">
        <v>0.5</v>
      </c>
      <c r="F2146">
        <v>1</v>
      </c>
      <c r="G2146" t="s">
        <v>119</v>
      </c>
      <c r="H2146" s="27">
        <v>2024</v>
      </c>
      <c r="I2146" t="str">
        <f>VLOOKUP(A2146,'Store Data'!$E:$F,2,0)</f>
        <v>MINI</v>
      </c>
      <c r="J2146" t="str">
        <f>VLOOKUP(A2146,'Store Data'!$A:$B,2,0)</f>
        <v>Northern CA</v>
      </c>
    </row>
    <row r="2147" spans="1:10" x14ac:dyDescent="0.2">
      <c r="A2147" t="s">
        <v>48</v>
      </c>
      <c r="B2147" t="s">
        <v>145</v>
      </c>
      <c r="C2147">
        <v>6</v>
      </c>
      <c r="D2147">
        <v>4</v>
      </c>
      <c r="E2147">
        <v>0.66659999999999997</v>
      </c>
      <c r="F2147">
        <v>0</v>
      </c>
      <c r="G2147" t="s">
        <v>119</v>
      </c>
      <c r="H2147" s="27">
        <v>2024</v>
      </c>
      <c r="I2147" t="str">
        <f>VLOOKUP(A2147,'Store Data'!$E:$F,2,0)</f>
        <v>MINI</v>
      </c>
      <c r="J2147" t="str">
        <f>VLOOKUP(A2147,'Store Data'!$A:$B,2,0)</f>
        <v>Northern CA</v>
      </c>
    </row>
    <row r="2148" spans="1:10" x14ac:dyDescent="0.2">
      <c r="A2148" t="s">
        <v>53</v>
      </c>
      <c r="B2148" t="s">
        <v>143</v>
      </c>
      <c r="C2148">
        <v>8</v>
      </c>
      <c r="D2148">
        <v>7</v>
      </c>
      <c r="E2148">
        <v>0.875</v>
      </c>
      <c r="F2148">
        <v>1</v>
      </c>
      <c r="G2148" t="s">
        <v>119</v>
      </c>
      <c r="H2148" s="27">
        <v>2024</v>
      </c>
      <c r="I2148" t="str">
        <f>VLOOKUP(A2148,'Store Data'!$E:$F,2,0)</f>
        <v>MINI</v>
      </c>
      <c r="J2148" t="str">
        <f>VLOOKUP(A2148,'Store Data'!$A:$B,2,0)</f>
        <v>Orange County</v>
      </c>
    </row>
    <row r="2149" spans="1:10" x14ac:dyDescent="0.2">
      <c r="A2149" t="s">
        <v>53</v>
      </c>
      <c r="B2149" t="s">
        <v>144</v>
      </c>
      <c r="C2149">
        <v>5</v>
      </c>
      <c r="D2149">
        <v>4</v>
      </c>
      <c r="E2149">
        <v>0.8</v>
      </c>
      <c r="F2149">
        <v>0</v>
      </c>
      <c r="G2149" t="s">
        <v>119</v>
      </c>
      <c r="H2149" s="27">
        <v>2024</v>
      </c>
      <c r="I2149" t="str">
        <f>VLOOKUP(A2149,'Store Data'!$E:$F,2,0)</f>
        <v>MINI</v>
      </c>
      <c r="J2149" t="str">
        <f>VLOOKUP(A2149,'Store Data'!$A:$B,2,0)</f>
        <v>Orange County</v>
      </c>
    </row>
    <row r="2150" spans="1:10" x14ac:dyDescent="0.2">
      <c r="A2150" t="s">
        <v>53</v>
      </c>
      <c r="B2150" t="s">
        <v>145</v>
      </c>
      <c r="C2150">
        <v>2</v>
      </c>
      <c r="D2150">
        <v>1</v>
      </c>
      <c r="E2150">
        <v>0.5</v>
      </c>
      <c r="F2150">
        <v>0</v>
      </c>
      <c r="G2150" t="s">
        <v>119</v>
      </c>
      <c r="H2150" s="27">
        <v>2024</v>
      </c>
      <c r="I2150" t="str">
        <f>VLOOKUP(A2150,'Store Data'!$E:$F,2,0)</f>
        <v>MINI</v>
      </c>
      <c r="J2150" t="str">
        <f>VLOOKUP(A2150,'Store Data'!$A:$B,2,0)</f>
        <v>Orange County</v>
      </c>
    </row>
    <row r="2151" spans="1:10" x14ac:dyDescent="0.2">
      <c r="A2151" t="s">
        <v>58</v>
      </c>
      <c r="B2151" t="s">
        <v>143</v>
      </c>
      <c r="C2151">
        <v>11</v>
      </c>
      <c r="D2151">
        <v>11</v>
      </c>
      <c r="E2151">
        <v>1</v>
      </c>
      <c r="F2151">
        <v>0</v>
      </c>
      <c r="G2151" t="s">
        <v>119</v>
      </c>
      <c r="H2151" s="27">
        <v>2024</v>
      </c>
      <c r="I2151" t="str">
        <f>VLOOKUP(A2151,'Store Data'!$E:$F,2,0)</f>
        <v>MINI</v>
      </c>
      <c r="J2151" t="str">
        <f>VLOOKUP(A2151,'Store Data'!$A:$B,2,0)</f>
        <v>Southern CA</v>
      </c>
    </row>
    <row r="2152" spans="1:10" x14ac:dyDescent="0.2">
      <c r="A2152" t="s">
        <v>58</v>
      </c>
      <c r="B2152" t="s">
        <v>144</v>
      </c>
      <c r="C2152">
        <v>4</v>
      </c>
      <c r="D2152">
        <v>3</v>
      </c>
      <c r="E2152">
        <v>0.75</v>
      </c>
      <c r="F2152">
        <v>0</v>
      </c>
      <c r="G2152" t="s">
        <v>119</v>
      </c>
      <c r="H2152" s="27">
        <v>2024</v>
      </c>
      <c r="I2152" t="str">
        <f>VLOOKUP(A2152,'Store Data'!$E:$F,2,0)</f>
        <v>MINI</v>
      </c>
      <c r="J2152" t="str">
        <f>VLOOKUP(A2152,'Store Data'!$A:$B,2,0)</f>
        <v>Southern CA</v>
      </c>
    </row>
    <row r="2153" spans="1:10" x14ac:dyDescent="0.2">
      <c r="A2153" t="s">
        <v>58</v>
      </c>
      <c r="B2153" t="s">
        <v>145</v>
      </c>
      <c r="C2153">
        <v>4</v>
      </c>
      <c r="D2153">
        <v>1</v>
      </c>
      <c r="E2153">
        <v>0.25</v>
      </c>
      <c r="F2153">
        <v>0</v>
      </c>
      <c r="G2153" t="s">
        <v>119</v>
      </c>
      <c r="H2153" s="27">
        <v>2024</v>
      </c>
      <c r="I2153" t="str">
        <f>VLOOKUP(A2153,'Store Data'!$E:$F,2,0)</f>
        <v>MINI</v>
      </c>
      <c r="J2153" t="str">
        <f>VLOOKUP(A2153,'Store Data'!$A:$B,2,0)</f>
        <v>Southern CA</v>
      </c>
    </row>
    <row r="2154" spans="1:10" x14ac:dyDescent="0.2">
      <c r="A2154" t="s">
        <v>41</v>
      </c>
      <c r="B2154" t="s">
        <v>143</v>
      </c>
      <c r="C2154">
        <v>19</v>
      </c>
      <c r="D2154">
        <v>18</v>
      </c>
      <c r="E2154">
        <v>0.94730000000000003</v>
      </c>
      <c r="F2154">
        <v>1</v>
      </c>
      <c r="G2154" t="s">
        <v>119</v>
      </c>
      <c r="H2154" s="27">
        <v>2024</v>
      </c>
      <c r="I2154" t="str">
        <f>VLOOKUP(A2154,'Store Data'!$E:$F,2,0)</f>
        <v>Mazda</v>
      </c>
      <c r="J2154" t="str">
        <f>VLOOKUP(A2154,'Store Data'!$A:$B,2,0)</f>
        <v>Southern CA</v>
      </c>
    </row>
    <row r="2155" spans="1:10" x14ac:dyDescent="0.2">
      <c r="A2155" t="s">
        <v>41</v>
      </c>
      <c r="B2155" t="s">
        <v>144</v>
      </c>
      <c r="C2155">
        <v>16</v>
      </c>
      <c r="D2155">
        <v>13</v>
      </c>
      <c r="E2155">
        <v>0.8125</v>
      </c>
      <c r="F2155">
        <v>2</v>
      </c>
      <c r="G2155" t="s">
        <v>119</v>
      </c>
      <c r="H2155" s="27">
        <v>2024</v>
      </c>
      <c r="I2155" t="str">
        <f>VLOOKUP(A2155,'Store Data'!$E:$F,2,0)</f>
        <v>Mazda</v>
      </c>
      <c r="J2155" t="str">
        <f>VLOOKUP(A2155,'Store Data'!$A:$B,2,0)</f>
        <v>Southern CA</v>
      </c>
    </row>
    <row r="2156" spans="1:10" x14ac:dyDescent="0.2">
      <c r="A2156" t="s">
        <v>41</v>
      </c>
      <c r="B2156" t="s">
        <v>145</v>
      </c>
      <c r="C2156">
        <v>20</v>
      </c>
      <c r="D2156">
        <v>17</v>
      </c>
      <c r="E2156">
        <v>0.85</v>
      </c>
      <c r="F2156">
        <v>2</v>
      </c>
      <c r="G2156" t="s">
        <v>119</v>
      </c>
      <c r="H2156" s="27">
        <v>2024</v>
      </c>
      <c r="I2156" t="str">
        <f>VLOOKUP(A2156,'Store Data'!$E:$F,2,0)</f>
        <v>Mazda</v>
      </c>
      <c r="J2156" t="str">
        <f>VLOOKUP(A2156,'Store Data'!$A:$B,2,0)</f>
        <v>Southern CA</v>
      </c>
    </row>
    <row r="2157" spans="1:10" x14ac:dyDescent="0.2">
      <c r="A2157" t="s">
        <v>42</v>
      </c>
      <c r="B2157" t="s">
        <v>143</v>
      </c>
      <c r="C2157">
        <v>46</v>
      </c>
      <c r="D2157">
        <v>44</v>
      </c>
      <c r="E2157">
        <v>0.95650000000000002</v>
      </c>
      <c r="F2157">
        <v>0</v>
      </c>
      <c r="G2157" t="s">
        <v>119</v>
      </c>
      <c r="H2157" s="27">
        <v>2024</v>
      </c>
      <c r="I2157" t="str">
        <f>VLOOKUP(A2157,'Store Data'!$E:$F,2,0)</f>
        <v>Mercedes-Benz</v>
      </c>
      <c r="J2157" t="str">
        <f>VLOOKUP(A2157,'Store Data'!$A:$B,2,0)</f>
        <v>Arizona</v>
      </c>
    </row>
    <row r="2158" spans="1:10" x14ac:dyDescent="0.2">
      <c r="A2158" t="s">
        <v>42</v>
      </c>
      <c r="B2158" t="s">
        <v>144</v>
      </c>
      <c r="C2158">
        <v>13</v>
      </c>
      <c r="D2158">
        <v>6</v>
      </c>
      <c r="E2158">
        <v>0.46150000000000002</v>
      </c>
      <c r="F2158">
        <v>1</v>
      </c>
      <c r="G2158" t="s">
        <v>119</v>
      </c>
      <c r="H2158" s="27">
        <v>2024</v>
      </c>
      <c r="I2158" t="str">
        <f>VLOOKUP(A2158,'Store Data'!$E:$F,2,0)</f>
        <v>Mercedes-Benz</v>
      </c>
      <c r="J2158" t="str">
        <f>VLOOKUP(A2158,'Store Data'!$A:$B,2,0)</f>
        <v>Arizona</v>
      </c>
    </row>
    <row r="2159" spans="1:10" x14ac:dyDescent="0.2">
      <c r="A2159" t="s">
        <v>42</v>
      </c>
      <c r="B2159" t="s">
        <v>145</v>
      </c>
      <c r="C2159">
        <v>22</v>
      </c>
      <c r="D2159">
        <v>18</v>
      </c>
      <c r="E2159">
        <v>0.81810000000000005</v>
      </c>
      <c r="F2159">
        <v>1</v>
      </c>
      <c r="G2159" t="s">
        <v>119</v>
      </c>
      <c r="H2159" s="27">
        <v>2024</v>
      </c>
      <c r="I2159" t="str">
        <f>VLOOKUP(A2159,'Store Data'!$E:$F,2,0)</f>
        <v>Mercedes-Benz</v>
      </c>
      <c r="J2159" t="str">
        <f>VLOOKUP(A2159,'Store Data'!$A:$B,2,0)</f>
        <v>Arizona</v>
      </c>
    </row>
    <row r="2160" spans="1:10" x14ac:dyDescent="0.2">
      <c r="A2160" t="s">
        <v>43</v>
      </c>
      <c r="B2160" t="s">
        <v>143</v>
      </c>
      <c r="C2160">
        <v>46</v>
      </c>
      <c r="D2160">
        <v>44</v>
      </c>
      <c r="E2160">
        <v>0.95650000000000002</v>
      </c>
      <c r="F2160">
        <v>0</v>
      </c>
      <c r="G2160" t="s">
        <v>119</v>
      </c>
      <c r="H2160" s="27">
        <v>2024</v>
      </c>
      <c r="I2160" t="str">
        <f>VLOOKUP(A2160,'Store Data'!$E:$F,2,0)</f>
        <v>Mercedes-Benz</v>
      </c>
      <c r="J2160" t="str">
        <f>VLOOKUP(A2160,'Store Data'!$A:$B,2,0)</f>
        <v>Southern CA</v>
      </c>
    </row>
    <row r="2161" spans="1:10" x14ac:dyDescent="0.2">
      <c r="A2161" t="s">
        <v>43</v>
      </c>
      <c r="B2161" t="s">
        <v>144</v>
      </c>
      <c r="C2161">
        <v>21</v>
      </c>
      <c r="D2161">
        <v>16</v>
      </c>
      <c r="E2161">
        <v>0.76190000000000002</v>
      </c>
      <c r="F2161">
        <v>0</v>
      </c>
      <c r="G2161" t="s">
        <v>119</v>
      </c>
      <c r="H2161" s="27">
        <v>2024</v>
      </c>
      <c r="I2161" t="str">
        <f>VLOOKUP(A2161,'Store Data'!$E:$F,2,0)</f>
        <v>Mercedes-Benz</v>
      </c>
      <c r="J2161" t="str">
        <f>VLOOKUP(A2161,'Store Data'!$A:$B,2,0)</f>
        <v>Southern CA</v>
      </c>
    </row>
    <row r="2162" spans="1:10" x14ac:dyDescent="0.2">
      <c r="A2162" t="s">
        <v>43</v>
      </c>
      <c r="B2162" t="s">
        <v>145</v>
      </c>
      <c r="C2162">
        <v>11</v>
      </c>
      <c r="D2162">
        <v>6</v>
      </c>
      <c r="E2162">
        <v>0.5454</v>
      </c>
      <c r="F2162">
        <v>1</v>
      </c>
      <c r="G2162" t="s">
        <v>119</v>
      </c>
      <c r="H2162" s="27">
        <v>2024</v>
      </c>
      <c r="I2162" t="str">
        <f>VLOOKUP(A2162,'Store Data'!$E:$F,2,0)</f>
        <v>Mercedes-Benz</v>
      </c>
      <c r="J2162" t="str">
        <f>VLOOKUP(A2162,'Store Data'!$A:$B,2,0)</f>
        <v>Southern CA</v>
      </c>
    </row>
    <row r="2163" spans="1:10" x14ac:dyDescent="0.2">
      <c r="A2163" t="s">
        <v>60</v>
      </c>
      <c r="B2163" t="s">
        <v>143</v>
      </c>
      <c r="C2163">
        <v>61</v>
      </c>
      <c r="D2163">
        <v>53</v>
      </c>
      <c r="E2163">
        <v>0.86880000000000002</v>
      </c>
      <c r="F2163">
        <v>3</v>
      </c>
      <c r="G2163" t="s">
        <v>119</v>
      </c>
      <c r="H2163" s="27">
        <v>2024</v>
      </c>
      <c r="I2163" t="str">
        <f>VLOOKUP(A2163,'Store Data'!$E:$F,2,0)</f>
        <v>BMW</v>
      </c>
      <c r="J2163" t="str">
        <f>VLOOKUP(A2163,'Store Data'!$A:$B,2,0)</f>
        <v>Northern CA</v>
      </c>
    </row>
    <row r="2164" spans="1:10" x14ac:dyDescent="0.2">
      <c r="A2164" t="s">
        <v>60</v>
      </c>
      <c r="B2164" t="s">
        <v>144</v>
      </c>
      <c r="C2164">
        <v>29</v>
      </c>
      <c r="D2164">
        <v>26</v>
      </c>
      <c r="E2164">
        <v>0.89649999999999996</v>
      </c>
      <c r="F2164">
        <v>8</v>
      </c>
      <c r="G2164" t="s">
        <v>119</v>
      </c>
      <c r="H2164" s="27">
        <v>2024</v>
      </c>
      <c r="I2164" t="str">
        <f>VLOOKUP(A2164,'Store Data'!$E:$F,2,0)</f>
        <v>BMW</v>
      </c>
      <c r="J2164" t="str">
        <f>VLOOKUP(A2164,'Store Data'!$A:$B,2,0)</f>
        <v>Northern CA</v>
      </c>
    </row>
    <row r="2165" spans="1:10" x14ac:dyDescent="0.2">
      <c r="A2165" t="s">
        <v>60</v>
      </c>
      <c r="B2165" t="s">
        <v>145</v>
      </c>
      <c r="C2165">
        <v>15</v>
      </c>
      <c r="D2165">
        <v>13</v>
      </c>
      <c r="E2165">
        <v>0.86660000000000004</v>
      </c>
      <c r="F2165">
        <v>3</v>
      </c>
      <c r="G2165" t="s">
        <v>119</v>
      </c>
      <c r="H2165" s="27">
        <v>2024</v>
      </c>
      <c r="I2165" t="str">
        <f>VLOOKUP(A2165,'Store Data'!$E:$F,2,0)</f>
        <v>BMW</v>
      </c>
      <c r="J2165" t="str">
        <f>VLOOKUP(A2165,'Store Data'!$A:$B,2,0)</f>
        <v>Northern CA</v>
      </c>
    </row>
    <row r="2166" spans="1:10" x14ac:dyDescent="0.2">
      <c r="A2166" t="s">
        <v>62</v>
      </c>
      <c r="B2166" t="s">
        <v>143</v>
      </c>
      <c r="C2166">
        <v>35</v>
      </c>
      <c r="D2166">
        <v>33</v>
      </c>
      <c r="E2166">
        <v>0.94279999999999997</v>
      </c>
      <c r="F2166">
        <v>2</v>
      </c>
      <c r="G2166" t="s">
        <v>119</v>
      </c>
      <c r="H2166" s="27">
        <v>2024</v>
      </c>
      <c r="I2166" t="str">
        <f>VLOOKUP(A2166,'Store Data'!$E:$F,2,0)</f>
        <v>Porsche</v>
      </c>
      <c r="J2166" t="str">
        <f>VLOOKUP(A2166,'Store Data'!$A:$B,2,0)</f>
        <v>Arizona</v>
      </c>
    </row>
    <row r="2167" spans="1:10" x14ac:dyDescent="0.2">
      <c r="A2167" t="s">
        <v>62</v>
      </c>
      <c r="B2167" t="s">
        <v>144</v>
      </c>
      <c r="C2167">
        <v>26</v>
      </c>
      <c r="D2167">
        <v>16</v>
      </c>
      <c r="E2167">
        <v>0.61529999999999996</v>
      </c>
      <c r="F2167">
        <v>1</v>
      </c>
      <c r="G2167" t="s">
        <v>119</v>
      </c>
      <c r="H2167" s="27">
        <v>2024</v>
      </c>
      <c r="I2167" t="str">
        <f>VLOOKUP(A2167,'Store Data'!$E:$F,2,0)</f>
        <v>Porsche</v>
      </c>
      <c r="J2167" t="str">
        <f>VLOOKUP(A2167,'Store Data'!$A:$B,2,0)</f>
        <v>Arizona</v>
      </c>
    </row>
    <row r="2168" spans="1:10" x14ac:dyDescent="0.2">
      <c r="A2168" t="s">
        <v>62</v>
      </c>
      <c r="B2168" t="s">
        <v>145</v>
      </c>
      <c r="C2168">
        <v>19</v>
      </c>
      <c r="D2168">
        <v>15</v>
      </c>
      <c r="E2168">
        <v>0.78939999999999999</v>
      </c>
      <c r="F2168">
        <v>1</v>
      </c>
      <c r="G2168" t="s">
        <v>119</v>
      </c>
      <c r="H2168" s="27">
        <v>2024</v>
      </c>
      <c r="I2168" t="str">
        <f>VLOOKUP(A2168,'Store Data'!$E:$F,2,0)</f>
        <v>Porsche</v>
      </c>
      <c r="J2168" t="str">
        <f>VLOOKUP(A2168,'Store Data'!$A:$B,2,0)</f>
        <v>Arizona</v>
      </c>
    </row>
    <row r="2169" spans="1:10" x14ac:dyDescent="0.2">
      <c r="A2169" t="s">
        <v>64</v>
      </c>
      <c r="B2169" t="s">
        <v>143</v>
      </c>
      <c r="C2169">
        <v>34</v>
      </c>
      <c r="D2169">
        <v>32</v>
      </c>
      <c r="E2169">
        <v>0.94110000000000005</v>
      </c>
      <c r="F2169">
        <v>1</v>
      </c>
      <c r="G2169" t="s">
        <v>119</v>
      </c>
      <c r="H2169" s="27">
        <v>2024</v>
      </c>
      <c r="I2169" t="str">
        <f>VLOOKUP(A2169,'Store Data'!$E:$F,2,0)</f>
        <v>Porsche</v>
      </c>
      <c r="J2169" t="str">
        <f>VLOOKUP(A2169,'Store Data'!$A:$B,2,0)</f>
        <v>Northern CA</v>
      </c>
    </row>
    <row r="2170" spans="1:10" x14ac:dyDescent="0.2">
      <c r="A2170" t="s">
        <v>64</v>
      </c>
      <c r="B2170" t="s">
        <v>144</v>
      </c>
      <c r="C2170">
        <v>20</v>
      </c>
      <c r="D2170">
        <v>13</v>
      </c>
      <c r="E2170">
        <v>0.65</v>
      </c>
      <c r="F2170">
        <v>0</v>
      </c>
      <c r="G2170" t="s">
        <v>119</v>
      </c>
      <c r="H2170" s="27">
        <v>2024</v>
      </c>
      <c r="I2170" t="str">
        <f>VLOOKUP(A2170,'Store Data'!$E:$F,2,0)</f>
        <v>Porsche</v>
      </c>
      <c r="J2170" t="str">
        <f>VLOOKUP(A2170,'Store Data'!$A:$B,2,0)</f>
        <v>Northern CA</v>
      </c>
    </row>
    <row r="2171" spans="1:10" x14ac:dyDescent="0.2">
      <c r="A2171" t="s">
        <v>64</v>
      </c>
      <c r="B2171" t="s">
        <v>145</v>
      </c>
      <c r="C2171">
        <v>8</v>
      </c>
      <c r="D2171">
        <v>5</v>
      </c>
      <c r="E2171">
        <v>0.625</v>
      </c>
      <c r="F2171">
        <v>1</v>
      </c>
      <c r="G2171" t="s">
        <v>119</v>
      </c>
      <c r="H2171" s="27">
        <v>2024</v>
      </c>
      <c r="I2171" t="str">
        <f>VLOOKUP(A2171,'Store Data'!$E:$F,2,0)</f>
        <v>Porsche</v>
      </c>
      <c r="J2171" t="str">
        <f>VLOOKUP(A2171,'Store Data'!$A:$B,2,0)</f>
        <v>Northern CA</v>
      </c>
    </row>
    <row r="2172" spans="1:10" x14ac:dyDescent="0.2">
      <c r="A2172" t="s">
        <v>66</v>
      </c>
      <c r="B2172" t="s">
        <v>143</v>
      </c>
      <c r="C2172">
        <v>93</v>
      </c>
      <c r="D2172">
        <v>84</v>
      </c>
      <c r="E2172">
        <v>0.9032</v>
      </c>
      <c r="F2172">
        <v>12</v>
      </c>
      <c r="G2172" t="s">
        <v>119</v>
      </c>
      <c r="H2172" s="27">
        <v>2024</v>
      </c>
      <c r="I2172" t="str">
        <f>VLOOKUP(A2172,'Store Data'!$E:$F,2,0)</f>
        <v>Honda</v>
      </c>
      <c r="J2172" t="str">
        <f>VLOOKUP(A2172,'Store Data'!$A:$B,2,0)</f>
        <v>Texas</v>
      </c>
    </row>
    <row r="2173" spans="1:10" x14ac:dyDescent="0.2">
      <c r="A2173" t="s">
        <v>66</v>
      </c>
      <c r="B2173" t="s">
        <v>144</v>
      </c>
      <c r="C2173">
        <v>84</v>
      </c>
      <c r="D2173">
        <v>63</v>
      </c>
      <c r="E2173">
        <v>0.75</v>
      </c>
      <c r="F2173">
        <v>10</v>
      </c>
      <c r="G2173" t="s">
        <v>119</v>
      </c>
      <c r="H2173" s="27">
        <v>2024</v>
      </c>
      <c r="I2173" t="str">
        <f>VLOOKUP(A2173,'Store Data'!$E:$F,2,0)</f>
        <v>Honda</v>
      </c>
      <c r="J2173" t="str">
        <f>VLOOKUP(A2173,'Store Data'!$A:$B,2,0)</f>
        <v>Texas</v>
      </c>
    </row>
    <row r="2174" spans="1:10" x14ac:dyDescent="0.2">
      <c r="A2174" t="s">
        <v>66</v>
      </c>
      <c r="B2174" t="s">
        <v>145</v>
      </c>
      <c r="C2174">
        <v>79</v>
      </c>
      <c r="D2174">
        <v>67</v>
      </c>
      <c r="E2174">
        <v>0.84809999999999997</v>
      </c>
      <c r="F2174">
        <v>12</v>
      </c>
      <c r="G2174" t="s">
        <v>119</v>
      </c>
      <c r="H2174" s="27">
        <v>2024</v>
      </c>
      <c r="I2174" t="str">
        <f>VLOOKUP(A2174,'Store Data'!$E:$F,2,0)</f>
        <v>Honda</v>
      </c>
      <c r="J2174" t="str">
        <f>VLOOKUP(A2174,'Store Data'!$A:$B,2,0)</f>
        <v>Texas</v>
      </c>
    </row>
    <row r="2175" spans="1:10" x14ac:dyDescent="0.2">
      <c r="A2175" t="s">
        <v>67</v>
      </c>
      <c r="B2175" t="s">
        <v>143</v>
      </c>
      <c r="C2175">
        <v>50</v>
      </c>
      <c r="D2175">
        <v>31</v>
      </c>
      <c r="E2175">
        <v>0.62</v>
      </c>
      <c r="F2175">
        <v>0</v>
      </c>
      <c r="G2175" t="s">
        <v>119</v>
      </c>
      <c r="H2175" s="27">
        <v>2024</v>
      </c>
      <c r="I2175" t="str">
        <f>VLOOKUP(A2175,'Store Data'!$E:$F,2,0)</f>
        <v>Hyundai</v>
      </c>
      <c r="J2175" t="str">
        <f>VLOOKUP(A2175,'Store Data'!$A:$B,2,0)</f>
        <v>Texas</v>
      </c>
    </row>
    <row r="2176" spans="1:10" x14ac:dyDescent="0.2">
      <c r="A2176" t="s">
        <v>67</v>
      </c>
      <c r="B2176" t="s">
        <v>144</v>
      </c>
      <c r="C2176">
        <v>62</v>
      </c>
      <c r="D2176">
        <v>51</v>
      </c>
      <c r="E2176">
        <v>0.82250000000000001</v>
      </c>
      <c r="F2176">
        <v>14</v>
      </c>
      <c r="G2176" t="s">
        <v>119</v>
      </c>
      <c r="H2176" s="27">
        <v>2024</v>
      </c>
      <c r="I2176" t="str">
        <f>VLOOKUP(A2176,'Store Data'!$E:$F,2,0)</f>
        <v>Hyundai</v>
      </c>
      <c r="J2176" t="str">
        <f>VLOOKUP(A2176,'Store Data'!$A:$B,2,0)</f>
        <v>Texas</v>
      </c>
    </row>
    <row r="2177" spans="1:10" x14ac:dyDescent="0.2">
      <c r="A2177" t="s">
        <v>67</v>
      </c>
      <c r="B2177" t="s">
        <v>145</v>
      </c>
      <c r="C2177">
        <v>32</v>
      </c>
      <c r="D2177">
        <v>30</v>
      </c>
      <c r="E2177">
        <v>0.9375</v>
      </c>
      <c r="F2177">
        <v>8</v>
      </c>
      <c r="G2177" t="s">
        <v>119</v>
      </c>
      <c r="H2177" s="27">
        <v>2024</v>
      </c>
      <c r="I2177" t="str">
        <f>VLOOKUP(A2177,'Store Data'!$E:$F,2,0)</f>
        <v>Hyundai</v>
      </c>
      <c r="J2177" t="str">
        <f>VLOOKUP(A2177,'Store Data'!$A:$B,2,0)</f>
        <v>Texas</v>
      </c>
    </row>
    <row r="2178" spans="1:10" x14ac:dyDescent="0.2">
      <c r="A2178" t="s">
        <v>68</v>
      </c>
      <c r="B2178" t="s">
        <v>143</v>
      </c>
      <c r="C2178">
        <v>25</v>
      </c>
      <c r="D2178">
        <v>21</v>
      </c>
      <c r="E2178">
        <v>0.84</v>
      </c>
      <c r="F2178">
        <v>3</v>
      </c>
      <c r="G2178" t="s">
        <v>119</v>
      </c>
      <c r="H2178" s="27">
        <v>2024</v>
      </c>
      <c r="I2178" t="str">
        <f>VLOOKUP(A2178,'Store Data'!$E:$F,2,0)</f>
        <v>Toyota</v>
      </c>
      <c r="J2178" t="str">
        <f>VLOOKUP(A2178,'Store Data'!$A:$B,2,0)</f>
        <v>Texas</v>
      </c>
    </row>
    <row r="2179" spans="1:10" x14ac:dyDescent="0.2">
      <c r="A2179" t="s">
        <v>68</v>
      </c>
      <c r="B2179" t="s">
        <v>144</v>
      </c>
      <c r="C2179">
        <v>210</v>
      </c>
      <c r="D2179">
        <v>123</v>
      </c>
      <c r="E2179">
        <v>0.5857</v>
      </c>
      <c r="F2179">
        <v>4</v>
      </c>
      <c r="G2179" t="s">
        <v>119</v>
      </c>
      <c r="H2179" s="27">
        <v>2024</v>
      </c>
      <c r="I2179" t="str">
        <f>VLOOKUP(A2179,'Store Data'!$E:$F,2,0)</f>
        <v>Toyota</v>
      </c>
      <c r="J2179" t="str">
        <f>VLOOKUP(A2179,'Store Data'!$A:$B,2,0)</f>
        <v>Texas</v>
      </c>
    </row>
    <row r="2180" spans="1:10" x14ac:dyDescent="0.2">
      <c r="A2180" t="s">
        <v>68</v>
      </c>
      <c r="B2180" t="s">
        <v>145</v>
      </c>
      <c r="C2180">
        <v>47</v>
      </c>
      <c r="D2180">
        <v>36</v>
      </c>
      <c r="E2180">
        <v>0.76590000000000003</v>
      </c>
      <c r="F2180">
        <v>0</v>
      </c>
      <c r="G2180" t="s">
        <v>119</v>
      </c>
      <c r="H2180" s="27">
        <v>2024</v>
      </c>
      <c r="I2180" t="str">
        <f>VLOOKUP(A2180,'Store Data'!$E:$F,2,0)</f>
        <v>Toyota</v>
      </c>
      <c r="J2180" t="str">
        <f>VLOOKUP(A2180,'Store Data'!$A:$B,2,0)</f>
        <v>Texas</v>
      </c>
    </row>
    <row r="2181" spans="1:10" x14ac:dyDescent="0.2">
      <c r="A2181" t="s">
        <v>69</v>
      </c>
      <c r="B2181" t="s">
        <v>143</v>
      </c>
      <c r="C2181">
        <v>2</v>
      </c>
      <c r="D2181">
        <v>2</v>
      </c>
      <c r="E2181">
        <v>1</v>
      </c>
      <c r="F2181">
        <v>0</v>
      </c>
      <c r="G2181" t="s">
        <v>119</v>
      </c>
      <c r="H2181" s="27">
        <v>2024</v>
      </c>
      <c r="I2181" t="str">
        <f>VLOOKUP(A2181,'Store Data'!$E:$F,2,0)</f>
        <v>Maserati</v>
      </c>
      <c r="J2181" t="str">
        <f>VLOOKUP(A2181,'Store Data'!$A:$B,2,0)</f>
        <v>Arizona</v>
      </c>
    </row>
    <row r="2182" spans="1:10" x14ac:dyDescent="0.2">
      <c r="A2182" t="s">
        <v>69</v>
      </c>
      <c r="B2182" t="s">
        <v>144</v>
      </c>
      <c r="C2182">
        <v>3</v>
      </c>
      <c r="D2182">
        <v>2</v>
      </c>
      <c r="E2182">
        <v>0.66659999999999997</v>
      </c>
      <c r="F2182">
        <v>0</v>
      </c>
      <c r="G2182" t="s">
        <v>119</v>
      </c>
      <c r="H2182" s="27">
        <v>2024</v>
      </c>
      <c r="I2182" t="str">
        <f>VLOOKUP(A2182,'Store Data'!$E:$F,2,0)</f>
        <v>Maserati</v>
      </c>
      <c r="J2182" t="str">
        <f>VLOOKUP(A2182,'Store Data'!$A:$B,2,0)</f>
        <v>Arizona</v>
      </c>
    </row>
    <row r="2183" spans="1:10" x14ac:dyDescent="0.2">
      <c r="A2183" t="s">
        <v>69</v>
      </c>
      <c r="B2183" t="s">
        <v>145</v>
      </c>
      <c r="C2183">
        <v>1</v>
      </c>
      <c r="D2183">
        <v>0</v>
      </c>
      <c r="E2183">
        <v>0</v>
      </c>
      <c r="F2183">
        <v>0</v>
      </c>
      <c r="G2183" t="s">
        <v>119</v>
      </c>
      <c r="H2183" s="27">
        <v>2024</v>
      </c>
      <c r="I2183" t="str">
        <f>VLOOKUP(A2183,'Store Data'!$E:$F,2,0)</f>
        <v>Maserati</v>
      </c>
      <c r="J2183" t="str">
        <f>VLOOKUP(A2183,'Store Data'!$A:$B,2,0)</f>
        <v>Arizona</v>
      </c>
    </row>
    <row r="2184" spans="1:10" x14ac:dyDescent="0.2">
      <c r="A2184" t="s">
        <v>70</v>
      </c>
      <c r="B2184" t="s">
        <v>143</v>
      </c>
      <c r="C2184">
        <v>27</v>
      </c>
      <c r="D2184">
        <v>22</v>
      </c>
      <c r="E2184">
        <v>0.81479999999999997</v>
      </c>
      <c r="F2184">
        <v>3</v>
      </c>
      <c r="G2184" t="s">
        <v>119</v>
      </c>
      <c r="H2184" s="27">
        <v>2024</v>
      </c>
      <c r="I2184" t="str">
        <f>VLOOKUP(A2184,'Store Data'!$E:$F,2,0)</f>
        <v>Subaru</v>
      </c>
      <c r="J2184" t="str">
        <f>VLOOKUP(A2184,'Store Data'!$A:$B,2,0)</f>
        <v>Orange County</v>
      </c>
    </row>
    <row r="2185" spans="1:10" x14ac:dyDescent="0.2">
      <c r="A2185" t="s">
        <v>70</v>
      </c>
      <c r="B2185" t="s">
        <v>144</v>
      </c>
      <c r="C2185">
        <v>19</v>
      </c>
      <c r="D2185">
        <v>12</v>
      </c>
      <c r="E2185">
        <v>0.63149999999999995</v>
      </c>
      <c r="F2185">
        <v>2</v>
      </c>
      <c r="G2185" t="s">
        <v>119</v>
      </c>
      <c r="H2185" s="27">
        <v>2024</v>
      </c>
      <c r="I2185" t="str">
        <f>VLOOKUP(A2185,'Store Data'!$E:$F,2,0)</f>
        <v>Subaru</v>
      </c>
      <c r="J2185" t="str">
        <f>VLOOKUP(A2185,'Store Data'!$A:$B,2,0)</f>
        <v>Orange County</v>
      </c>
    </row>
    <row r="2186" spans="1:10" x14ac:dyDescent="0.2">
      <c r="A2186" t="s">
        <v>70</v>
      </c>
      <c r="B2186" t="s">
        <v>145</v>
      </c>
      <c r="C2186">
        <v>5</v>
      </c>
      <c r="D2186">
        <v>4</v>
      </c>
      <c r="E2186">
        <v>0.8</v>
      </c>
      <c r="F2186">
        <v>1</v>
      </c>
      <c r="G2186" t="s">
        <v>119</v>
      </c>
      <c r="H2186" s="27">
        <v>2024</v>
      </c>
      <c r="I2186" t="str">
        <f>VLOOKUP(A2186,'Store Data'!$E:$F,2,0)</f>
        <v>Subaru</v>
      </c>
      <c r="J2186" t="str">
        <f>VLOOKUP(A2186,'Store Data'!$A:$B,2,0)</f>
        <v>Orange County</v>
      </c>
    </row>
    <row r="2187" spans="1:10" x14ac:dyDescent="0.2">
      <c r="A2187" t="s">
        <v>73</v>
      </c>
      <c r="B2187" t="s">
        <v>143</v>
      </c>
      <c r="C2187">
        <v>86</v>
      </c>
      <c r="D2187">
        <v>72</v>
      </c>
      <c r="E2187">
        <v>0.83720000000000006</v>
      </c>
      <c r="F2187">
        <v>9</v>
      </c>
      <c r="G2187" t="s">
        <v>119</v>
      </c>
      <c r="H2187" s="27">
        <v>2024</v>
      </c>
      <c r="I2187" t="str">
        <f>VLOOKUP(A2187,'Store Data'!$E:$F,2,0)</f>
        <v>Toyota</v>
      </c>
      <c r="J2187" t="str">
        <f>VLOOKUP(A2187,'Store Data'!$A:$B,2,0)</f>
        <v>Northern CA</v>
      </c>
    </row>
    <row r="2188" spans="1:10" x14ac:dyDescent="0.2">
      <c r="A2188" t="s">
        <v>73</v>
      </c>
      <c r="B2188" t="s">
        <v>144</v>
      </c>
      <c r="C2188">
        <v>50</v>
      </c>
      <c r="D2188">
        <v>33</v>
      </c>
      <c r="E2188">
        <v>0.66</v>
      </c>
      <c r="F2188">
        <v>5</v>
      </c>
      <c r="G2188" t="s">
        <v>119</v>
      </c>
      <c r="H2188" s="27">
        <v>2024</v>
      </c>
      <c r="I2188" t="str">
        <f>VLOOKUP(A2188,'Store Data'!$E:$F,2,0)</f>
        <v>Toyota</v>
      </c>
      <c r="J2188" t="str">
        <f>VLOOKUP(A2188,'Store Data'!$A:$B,2,0)</f>
        <v>Northern CA</v>
      </c>
    </row>
    <row r="2189" spans="1:10" x14ac:dyDescent="0.2">
      <c r="A2189" t="s">
        <v>73</v>
      </c>
      <c r="B2189" t="s">
        <v>145</v>
      </c>
      <c r="C2189">
        <v>19</v>
      </c>
      <c r="D2189">
        <v>17</v>
      </c>
      <c r="E2189">
        <v>0.89470000000000005</v>
      </c>
      <c r="F2189">
        <v>1</v>
      </c>
      <c r="G2189" t="s">
        <v>119</v>
      </c>
      <c r="H2189" s="27">
        <v>2024</v>
      </c>
      <c r="I2189" t="str">
        <f>VLOOKUP(A2189,'Store Data'!$E:$F,2,0)</f>
        <v>Toyota</v>
      </c>
      <c r="J2189" t="str">
        <f>VLOOKUP(A2189,'Store Data'!$A:$B,2,0)</f>
        <v>Northern CA</v>
      </c>
    </row>
    <row r="2190" spans="1:10" x14ac:dyDescent="0.2">
      <c r="A2190" t="s">
        <v>75</v>
      </c>
      <c r="B2190" t="s">
        <v>143</v>
      </c>
      <c r="C2190">
        <v>82</v>
      </c>
      <c r="D2190">
        <v>73</v>
      </c>
      <c r="E2190">
        <v>0.89019999999999999</v>
      </c>
      <c r="F2190">
        <v>15</v>
      </c>
      <c r="G2190" t="s">
        <v>119</v>
      </c>
      <c r="H2190" s="27">
        <v>2024</v>
      </c>
      <c r="I2190" t="str">
        <f>VLOOKUP(A2190,'Store Data'!$E:$F,2,0)</f>
        <v>Toyota</v>
      </c>
      <c r="J2190" t="str">
        <f>VLOOKUP(A2190,'Store Data'!$A:$B,2,0)</f>
        <v>Texas</v>
      </c>
    </row>
    <row r="2191" spans="1:10" x14ac:dyDescent="0.2">
      <c r="A2191" t="s">
        <v>75</v>
      </c>
      <c r="B2191" t="s">
        <v>144</v>
      </c>
      <c r="C2191">
        <v>37</v>
      </c>
      <c r="D2191">
        <v>26</v>
      </c>
      <c r="E2191">
        <v>0.70269999999999999</v>
      </c>
      <c r="F2191">
        <v>1</v>
      </c>
      <c r="G2191" t="s">
        <v>119</v>
      </c>
      <c r="H2191" s="27">
        <v>2024</v>
      </c>
      <c r="I2191" t="str">
        <f>VLOOKUP(A2191,'Store Data'!$E:$F,2,0)</f>
        <v>Toyota</v>
      </c>
      <c r="J2191" t="str">
        <f>VLOOKUP(A2191,'Store Data'!$A:$B,2,0)</f>
        <v>Texas</v>
      </c>
    </row>
    <row r="2192" spans="1:10" x14ac:dyDescent="0.2">
      <c r="A2192" t="s">
        <v>75</v>
      </c>
      <c r="B2192" t="s">
        <v>145</v>
      </c>
      <c r="C2192">
        <v>31</v>
      </c>
      <c r="D2192">
        <v>25</v>
      </c>
      <c r="E2192">
        <v>0.80640000000000001</v>
      </c>
      <c r="F2192">
        <v>4</v>
      </c>
      <c r="G2192" t="s">
        <v>119</v>
      </c>
      <c r="H2192" s="27">
        <v>2024</v>
      </c>
      <c r="I2192" t="str">
        <f>VLOOKUP(A2192,'Store Data'!$E:$F,2,0)</f>
        <v>Toyota</v>
      </c>
      <c r="J2192" t="str">
        <f>VLOOKUP(A2192,'Store Data'!$A:$B,2,0)</f>
        <v>Texas</v>
      </c>
    </row>
    <row r="2193" spans="1:10" x14ac:dyDescent="0.2">
      <c r="A2193" t="s">
        <v>79</v>
      </c>
      <c r="B2193" t="s">
        <v>143</v>
      </c>
      <c r="C2193">
        <v>17</v>
      </c>
      <c r="D2193">
        <v>13</v>
      </c>
      <c r="E2193">
        <v>0.76470000000000005</v>
      </c>
      <c r="F2193">
        <v>4</v>
      </c>
      <c r="G2193" t="s">
        <v>119</v>
      </c>
      <c r="H2193" s="27">
        <v>2024</v>
      </c>
      <c r="I2193" t="str">
        <f>VLOOKUP(A2193,'Store Data'!$E:$F,2,0)</f>
        <v>Volkswagen</v>
      </c>
      <c r="J2193" t="str">
        <f>VLOOKUP(A2193,'Store Data'!$A:$B,2,0)</f>
        <v>Arizona</v>
      </c>
    </row>
    <row r="2194" spans="1:10" x14ac:dyDescent="0.2">
      <c r="A2194" t="s">
        <v>79</v>
      </c>
      <c r="B2194" t="s">
        <v>144</v>
      </c>
      <c r="C2194">
        <v>8</v>
      </c>
      <c r="D2194">
        <v>6</v>
      </c>
      <c r="E2194">
        <v>0.75</v>
      </c>
      <c r="F2194">
        <v>1</v>
      </c>
      <c r="G2194" t="s">
        <v>119</v>
      </c>
      <c r="H2194" s="27">
        <v>2024</v>
      </c>
      <c r="I2194" t="str">
        <f>VLOOKUP(A2194,'Store Data'!$E:$F,2,0)</f>
        <v>Volkswagen</v>
      </c>
      <c r="J2194" t="str">
        <f>VLOOKUP(A2194,'Store Data'!$A:$B,2,0)</f>
        <v>Arizona</v>
      </c>
    </row>
    <row r="2195" spans="1:10" x14ac:dyDescent="0.2">
      <c r="A2195" t="s">
        <v>79</v>
      </c>
      <c r="B2195" t="s">
        <v>145</v>
      </c>
      <c r="C2195">
        <v>5</v>
      </c>
      <c r="D2195">
        <v>2</v>
      </c>
      <c r="E2195">
        <v>0.4</v>
      </c>
      <c r="F2195">
        <v>1</v>
      </c>
      <c r="G2195" t="s">
        <v>119</v>
      </c>
      <c r="H2195" s="27">
        <v>2024</v>
      </c>
      <c r="I2195" t="str">
        <f>VLOOKUP(A2195,'Store Data'!$E:$F,2,0)</f>
        <v>Volkswagen</v>
      </c>
      <c r="J2195" t="str">
        <f>VLOOKUP(A2195,'Store Data'!$A:$B,2,0)</f>
        <v>Arizona</v>
      </c>
    </row>
    <row r="2196" spans="1:10" x14ac:dyDescent="0.2">
      <c r="A2196" t="s">
        <v>81</v>
      </c>
      <c r="B2196" t="s">
        <v>143</v>
      </c>
      <c r="C2196">
        <v>21</v>
      </c>
      <c r="D2196">
        <v>21</v>
      </c>
      <c r="E2196">
        <v>1</v>
      </c>
      <c r="F2196">
        <v>3</v>
      </c>
      <c r="G2196" t="s">
        <v>119</v>
      </c>
      <c r="H2196" s="27">
        <v>2024</v>
      </c>
      <c r="I2196" t="str">
        <f>VLOOKUP(A2196,'Store Data'!$E:$F,2,0)</f>
        <v>Volkswagen</v>
      </c>
      <c r="J2196" t="str">
        <f>VLOOKUP(A2196,'Store Data'!$A:$B,2,0)</f>
        <v>Orange County</v>
      </c>
    </row>
    <row r="2197" spans="1:10" x14ac:dyDescent="0.2">
      <c r="A2197" t="s">
        <v>81</v>
      </c>
      <c r="B2197" t="s">
        <v>144</v>
      </c>
      <c r="C2197">
        <v>15</v>
      </c>
      <c r="D2197">
        <v>7</v>
      </c>
      <c r="E2197">
        <v>0.46660000000000001</v>
      </c>
      <c r="F2197">
        <v>0</v>
      </c>
      <c r="G2197" t="s">
        <v>119</v>
      </c>
      <c r="H2197" s="27">
        <v>2024</v>
      </c>
      <c r="I2197" t="str">
        <f>VLOOKUP(A2197,'Store Data'!$E:$F,2,0)</f>
        <v>Volkswagen</v>
      </c>
      <c r="J2197" t="str">
        <f>VLOOKUP(A2197,'Store Data'!$A:$B,2,0)</f>
        <v>Orange County</v>
      </c>
    </row>
    <row r="2198" spans="1:10" x14ac:dyDescent="0.2">
      <c r="A2198" t="s">
        <v>81</v>
      </c>
      <c r="B2198" t="s">
        <v>145</v>
      </c>
      <c r="C2198">
        <v>4</v>
      </c>
      <c r="D2198">
        <v>3</v>
      </c>
      <c r="E2198">
        <v>0.75</v>
      </c>
      <c r="F2198">
        <v>1</v>
      </c>
      <c r="G2198" t="s">
        <v>119</v>
      </c>
      <c r="H2198" s="27">
        <v>2024</v>
      </c>
      <c r="I2198" t="str">
        <f>VLOOKUP(A2198,'Store Data'!$E:$F,2,0)</f>
        <v>Volkswagen</v>
      </c>
      <c r="J2198" t="str">
        <f>VLOOKUP(A2198,'Store Data'!$A:$B,2,0)</f>
        <v>Orange County</v>
      </c>
    </row>
    <row r="2199" spans="1:10" x14ac:dyDescent="0.2">
      <c r="A2199" t="s">
        <v>11</v>
      </c>
      <c r="B2199" t="s">
        <v>143</v>
      </c>
      <c r="C2199">
        <v>32</v>
      </c>
      <c r="D2199">
        <v>26</v>
      </c>
      <c r="E2199">
        <v>0.8125</v>
      </c>
      <c r="F2199">
        <v>3</v>
      </c>
      <c r="G2199" t="s">
        <v>120</v>
      </c>
      <c r="H2199" s="27">
        <v>2024</v>
      </c>
      <c r="I2199" t="str">
        <f>VLOOKUP(A2199,'Store Data'!$E:$F,2,0)</f>
        <v>Acura</v>
      </c>
      <c r="J2199" t="str">
        <f>VLOOKUP(A2199,'Store Data'!$A:$B,2,0)</f>
        <v>Arizona</v>
      </c>
    </row>
    <row r="2200" spans="1:10" x14ac:dyDescent="0.2">
      <c r="A2200" t="s">
        <v>11</v>
      </c>
      <c r="B2200" t="s">
        <v>144</v>
      </c>
      <c r="C2200">
        <v>9</v>
      </c>
      <c r="D2200">
        <v>3</v>
      </c>
      <c r="E2200">
        <v>0.33329999999999999</v>
      </c>
      <c r="F2200">
        <v>0</v>
      </c>
      <c r="G2200" t="s">
        <v>120</v>
      </c>
      <c r="H2200" s="27">
        <v>2024</v>
      </c>
      <c r="I2200" t="str">
        <f>VLOOKUP(A2200,'Store Data'!$E:$F,2,0)</f>
        <v>Acura</v>
      </c>
      <c r="J2200" t="str">
        <f>VLOOKUP(A2200,'Store Data'!$A:$B,2,0)</f>
        <v>Arizona</v>
      </c>
    </row>
    <row r="2201" spans="1:10" x14ac:dyDescent="0.2">
      <c r="A2201" t="s">
        <v>11</v>
      </c>
      <c r="B2201" t="s">
        <v>145</v>
      </c>
      <c r="C2201">
        <v>24</v>
      </c>
      <c r="D2201">
        <v>13</v>
      </c>
      <c r="E2201">
        <v>0.54159999999999997</v>
      </c>
      <c r="F2201">
        <v>4</v>
      </c>
      <c r="G2201" t="s">
        <v>120</v>
      </c>
      <c r="H2201" s="27">
        <v>2024</v>
      </c>
      <c r="I2201" t="str">
        <f>VLOOKUP(A2201,'Store Data'!$E:$F,2,0)</f>
        <v>Acura</v>
      </c>
      <c r="J2201" t="str">
        <f>VLOOKUP(A2201,'Store Data'!$A:$B,2,0)</f>
        <v>Arizona</v>
      </c>
    </row>
    <row r="2202" spans="1:10" x14ac:dyDescent="0.2">
      <c r="A2202" t="s">
        <v>16</v>
      </c>
      <c r="B2202" t="s">
        <v>143</v>
      </c>
      <c r="C2202">
        <v>8</v>
      </c>
      <c r="D2202">
        <v>4</v>
      </c>
      <c r="E2202">
        <v>0.5</v>
      </c>
      <c r="F2202">
        <v>0</v>
      </c>
      <c r="G2202" t="s">
        <v>120</v>
      </c>
      <c r="H2202" s="27">
        <v>2024</v>
      </c>
      <c r="I2202" t="str">
        <f>VLOOKUP(A2202,'Store Data'!$E:$F,2,0)</f>
        <v>Acura</v>
      </c>
      <c r="J2202" t="str">
        <f>VLOOKUP(A2202,'Store Data'!$A:$B,2,0)</f>
        <v>Southern CA</v>
      </c>
    </row>
    <row r="2203" spans="1:10" x14ac:dyDescent="0.2">
      <c r="A2203" t="s">
        <v>16</v>
      </c>
      <c r="B2203" t="s">
        <v>144</v>
      </c>
      <c r="C2203">
        <v>15</v>
      </c>
      <c r="D2203">
        <v>9</v>
      </c>
      <c r="E2203">
        <v>0.6</v>
      </c>
      <c r="F2203">
        <v>0</v>
      </c>
      <c r="G2203" t="s">
        <v>120</v>
      </c>
      <c r="H2203" s="27">
        <v>2024</v>
      </c>
      <c r="I2203" t="str">
        <f>VLOOKUP(A2203,'Store Data'!$E:$F,2,0)</f>
        <v>Acura</v>
      </c>
      <c r="J2203" t="str">
        <f>VLOOKUP(A2203,'Store Data'!$A:$B,2,0)</f>
        <v>Southern CA</v>
      </c>
    </row>
    <row r="2204" spans="1:10" x14ac:dyDescent="0.2">
      <c r="A2204" t="s">
        <v>16</v>
      </c>
      <c r="B2204" t="s">
        <v>145</v>
      </c>
      <c r="C2204">
        <v>3</v>
      </c>
      <c r="D2204">
        <v>3</v>
      </c>
      <c r="E2204">
        <v>1</v>
      </c>
      <c r="F2204">
        <v>0</v>
      </c>
      <c r="G2204" t="s">
        <v>120</v>
      </c>
      <c r="H2204" s="27">
        <v>2024</v>
      </c>
      <c r="I2204" t="str">
        <f>VLOOKUP(A2204,'Store Data'!$E:$F,2,0)</f>
        <v>Acura</v>
      </c>
      <c r="J2204" t="str">
        <f>VLOOKUP(A2204,'Store Data'!$A:$B,2,0)</f>
        <v>Southern CA</v>
      </c>
    </row>
    <row r="2205" spans="1:10" x14ac:dyDescent="0.2">
      <c r="A2205" t="s">
        <v>17</v>
      </c>
      <c r="B2205" t="s">
        <v>143</v>
      </c>
      <c r="C2205">
        <v>9</v>
      </c>
      <c r="D2205">
        <v>7</v>
      </c>
      <c r="E2205">
        <v>0.77769999999999995</v>
      </c>
      <c r="F2205">
        <v>2</v>
      </c>
      <c r="G2205" t="s">
        <v>120</v>
      </c>
      <c r="H2205" s="27">
        <v>2024</v>
      </c>
      <c r="I2205" t="str">
        <f>VLOOKUP(A2205,'Store Data'!$E:$F,2,0)</f>
        <v>Audi</v>
      </c>
      <c r="J2205" t="str">
        <f>VLOOKUP(A2205,'Store Data'!$A:$B,2,0)</f>
        <v>Arizona</v>
      </c>
    </row>
    <row r="2206" spans="1:10" x14ac:dyDescent="0.2">
      <c r="A2206" t="s">
        <v>17</v>
      </c>
      <c r="B2206" t="s">
        <v>144</v>
      </c>
      <c r="C2206">
        <v>8</v>
      </c>
      <c r="D2206">
        <v>6</v>
      </c>
      <c r="E2206">
        <v>0.75</v>
      </c>
      <c r="F2206">
        <v>1</v>
      </c>
      <c r="G2206" t="s">
        <v>120</v>
      </c>
      <c r="H2206" s="27">
        <v>2024</v>
      </c>
      <c r="I2206" t="str">
        <f>VLOOKUP(A2206,'Store Data'!$E:$F,2,0)</f>
        <v>Audi</v>
      </c>
      <c r="J2206" t="str">
        <f>VLOOKUP(A2206,'Store Data'!$A:$B,2,0)</f>
        <v>Arizona</v>
      </c>
    </row>
    <row r="2207" spans="1:10" x14ac:dyDescent="0.2">
      <c r="A2207" t="s">
        <v>17</v>
      </c>
      <c r="B2207" t="s">
        <v>145</v>
      </c>
      <c r="C2207">
        <v>13</v>
      </c>
      <c r="D2207">
        <v>7</v>
      </c>
      <c r="E2207">
        <v>0.53839999999999999</v>
      </c>
      <c r="F2207">
        <v>0</v>
      </c>
      <c r="G2207" t="s">
        <v>120</v>
      </c>
      <c r="H2207" s="27">
        <v>2024</v>
      </c>
      <c r="I2207" t="str">
        <f>VLOOKUP(A2207,'Store Data'!$E:$F,2,0)</f>
        <v>Audi</v>
      </c>
      <c r="J2207" t="str">
        <f>VLOOKUP(A2207,'Store Data'!$A:$B,2,0)</f>
        <v>Arizona</v>
      </c>
    </row>
    <row r="2208" spans="1:10" x14ac:dyDescent="0.2">
      <c r="A2208" t="s">
        <v>18</v>
      </c>
      <c r="B2208" t="s">
        <v>143</v>
      </c>
      <c r="C2208">
        <v>24</v>
      </c>
      <c r="D2208">
        <v>23</v>
      </c>
      <c r="E2208">
        <v>0.95830000000000004</v>
      </c>
      <c r="F2208">
        <v>2</v>
      </c>
      <c r="G2208" t="s">
        <v>120</v>
      </c>
      <c r="H2208" s="27">
        <v>2024</v>
      </c>
      <c r="I2208" t="str">
        <f>VLOOKUP(A2208,'Store Data'!$E:$F,2,0)</f>
        <v>Audi</v>
      </c>
      <c r="J2208" t="str">
        <f>VLOOKUP(A2208,'Store Data'!$A:$B,2,0)</f>
        <v>Southern CA</v>
      </c>
    </row>
    <row r="2209" spans="1:10" x14ac:dyDescent="0.2">
      <c r="A2209" t="s">
        <v>18</v>
      </c>
      <c r="B2209" t="s">
        <v>144</v>
      </c>
      <c r="C2209">
        <v>2</v>
      </c>
      <c r="D2209">
        <v>1</v>
      </c>
      <c r="E2209">
        <v>0.5</v>
      </c>
      <c r="F2209">
        <v>0</v>
      </c>
      <c r="G2209" t="s">
        <v>120</v>
      </c>
      <c r="H2209" s="27">
        <v>2024</v>
      </c>
      <c r="I2209" t="str">
        <f>VLOOKUP(A2209,'Store Data'!$E:$F,2,0)</f>
        <v>Audi</v>
      </c>
      <c r="J2209" t="str">
        <f>VLOOKUP(A2209,'Store Data'!$A:$B,2,0)</f>
        <v>Southern CA</v>
      </c>
    </row>
    <row r="2210" spans="1:10" x14ac:dyDescent="0.2">
      <c r="A2210" t="s">
        <v>18</v>
      </c>
      <c r="B2210" t="s">
        <v>145</v>
      </c>
      <c r="C2210">
        <v>4</v>
      </c>
      <c r="D2210">
        <v>3</v>
      </c>
      <c r="E2210">
        <v>0.75</v>
      </c>
      <c r="F2210">
        <v>0</v>
      </c>
      <c r="G2210" t="s">
        <v>120</v>
      </c>
      <c r="H2210" s="27">
        <v>2024</v>
      </c>
      <c r="I2210" t="str">
        <f>VLOOKUP(A2210,'Store Data'!$E:$F,2,0)</f>
        <v>Audi</v>
      </c>
      <c r="J2210" t="str">
        <f>VLOOKUP(A2210,'Store Data'!$A:$B,2,0)</f>
        <v>Southern CA</v>
      </c>
    </row>
    <row r="2211" spans="1:10" x14ac:dyDescent="0.2">
      <c r="A2211" t="s">
        <v>19</v>
      </c>
      <c r="B2211" t="s">
        <v>143</v>
      </c>
      <c r="C2211">
        <v>16</v>
      </c>
      <c r="D2211">
        <v>14</v>
      </c>
      <c r="E2211">
        <v>0.875</v>
      </c>
      <c r="F2211">
        <v>3</v>
      </c>
      <c r="G2211" t="s">
        <v>120</v>
      </c>
      <c r="H2211" s="27">
        <v>2024</v>
      </c>
      <c r="I2211" t="str">
        <f>VLOOKUP(A2211,'Store Data'!$E:$F,2,0)</f>
        <v>Audi</v>
      </c>
      <c r="J2211" t="str">
        <f>VLOOKUP(A2211,'Store Data'!$A:$B,2,0)</f>
        <v>Orange County</v>
      </c>
    </row>
    <row r="2212" spans="1:10" x14ac:dyDescent="0.2">
      <c r="A2212" t="s">
        <v>19</v>
      </c>
      <c r="B2212" t="s">
        <v>144</v>
      </c>
      <c r="C2212">
        <v>5</v>
      </c>
      <c r="D2212">
        <v>2</v>
      </c>
      <c r="E2212">
        <v>0.4</v>
      </c>
      <c r="F2212">
        <v>0</v>
      </c>
      <c r="G2212" t="s">
        <v>120</v>
      </c>
      <c r="H2212" s="27">
        <v>2024</v>
      </c>
      <c r="I2212" t="str">
        <f>VLOOKUP(A2212,'Store Data'!$E:$F,2,0)</f>
        <v>Audi</v>
      </c>
      <c r="J2212" t="str">
        <f>VLOOKUP(A2212,'Store Data'!$A:$B,2,0)</f>
        <v>Orange County</v>
      </c>
    </row>
    <row r="2213" spans="1:10" x14ac:dyDescent="0.2">
      <c r="A2213" t="s">
        <v>19</v>
      </c>
      <c r="B2213" t="s">
        <v>145</v>
      </c>
      <c r="C2213">
        <v>2</v>
      </c>
      <c r="D2213">
        <v>1</v>
      </c>
      <c r="E2213">
        <v>0.5</v>
      </c>
      <c r="F2213">
        <v>0</v>
      </c>
      <c r="G2213" t="s">
        <v>120</v>
      </c>
      <c r="H2213" s="27">
        <v>2024</v>
      </c>
      <c r="I2213" t="str">
        <f>VLOOKUP(A2213,'Store Data'!$E:$F,2,0)</f>
        <v>Audi</v>
      </c>
      <c r="J2213" t="str">
        <f>VLOOKUP(A2213,'Store Data'!$A:$B,2,0)</f>
        <v>Orange County</v>
      </c>
    </row>
    <row r="2214" spans="1:10" x14ac:dyDescent="0.2">
      <c r="A2214" t="s">
        <v>20</v>
      </c>
      <c r="B2214" t="s">
        <v>143</v>
      </c>
      <c r="C2214">
        <v>22</v>
      </c>
      <c r="D2214">
        <v>17</v>
      </c>
      <c r="E2214">
        <v>0.77270000000000005</v>
      </c>
      <c r="F2214">
        <v>3</v>
      </c>
      <c r="G2214" t="s">
        <v>120</v>
      </c>
      <c r="H2214" s="27">
        <v>2024</v>
      </c>
      <c r="I2214" t="str">
        <f>VLOOKUP(A2214,'Store Data'!$E:$F,2,0)</f>
        <v>Audi</v>
      </c>
      <c r="J2214" t="str">
        <f>VLOOKUP(A2214,'Store Data'!$A:$B,2,0)</f>
        <v>Arizona</v>
      </c>
    </row>
    <row r="2215" spans="1:10" x14ac:dyDescent="0.2">
      <c r="A2215" t="s">
        <v>20</v>
      </c>
      <c r="B2215" t="s">
        <v>144</v>
      </c>
      <c r="C2215">
        <v>20</v>
      </c>
      <c r="D2215">
        <v>12</v>
      </c>
      <c r="E2215">
        <v>0.6</v>
      </c>
      <c r="F2215">
        <v>1</v>
      </c>
      <c r="G2215" t="s">
        <v>120</v>
      </c>
      <c r="H2215" s="27">
        <v>2024</v>
      </c>
      <c r="I2215" t="str">
        <f>VLOOKUP(A2215,'Store Data'!$E:$F,2,0)</f>
        <v>Audi</v>
      </c>
      <c r="J2215" t="str">
        <f>VLOOKUP(A2215,'Store Data'!$A:$B,2,0)</f>
        <v>Arizona</v>
      </c>
    </row>
    <row r="2216" spans="1:10" x14ac:dyDescent="0.2">
      <c r="A2216" t="s">
        <v>20</v>
      </c>
      <c r="B2216" t="s">
        <v>145</v>
      </c>
      <c r="C2216">
        <v>32</v>
      </c>
      <c r="D2216">
        <v>18</v>
      </c>
      <c r="E2216">
        <v>0.5625</v>
      </c>
      <c r="F2216">
        <v>2</v>
      </c>
      <c r="G2216" t="s">
        <v>120</v>
      </c>
      <c r="H2216" s="27">
        <v>2024</v>
      </c>
      <c r="I2216" t="str">
        <f>VLOOKUP(A2216,'Store Data'!$E:$F,2,0)</f>
        <v>Audi</v>
      </c>
      <c r="J2216" t="str">
        <f>VLOOKUP(A2216,'Store Data'!$A:$B,2,0)</f>
        <v>Arizona</v>
      </c>
    </row>
    <row r="2217" spans="1:10" x14ac:dyDescent="0.2">
      <c r="A2217" t="s">
        <v>110</v>
      </c>
      <c r="B2217" t="s">
        <v>143</v>
      </c>
      <c r="C2217">
        <v>77</v>
      </c>
      <c r="D2217">
        <v>71</v>
      </c>
      <c r="E2217">
        <v>0.92200000000000004</v>
      </c>
      <c r="F2217">
        <v>4</v>
      </c>
      <c r="G2217" t="s">
        <v>120</v>
      </c>
      <c r="H2217" s="27">
        <v>2024</v>
      </c>
      <c r="I2217" t="str">
        <f>VLOOKUP(A2217,'Store Data'!$E:$F,2,0)</f>
        <v>Audi</v>
      </c>
      <c r="J2217" t="str">
        <f>VLOOKUP(A2217,'Store Data'!$A:$B,2,0)</f>
        <v>Northern CA</v>
      </c>
    </row>
    <row r="2218" spans="1:10" x14ac:dyDescent="0.2">
      <c r="A2218" t="s">
        <v>110</v>
      </c>
      <c r="B2218" t="s">
        <v>144</v>
      </c>
      <c r="C2218">
        <v>25</v>
      </c>
      <c r="D2218">
        <v>20</v>
      </c>
      <c r="E2218">
        <v>0.8</v>
      </c>
      <c r="F2218">
        <v>8</v>
      </c>
      <c r="G2218" t="s">
        <v>120</v>
      </c>
      <c r="H2218" s="27">
        <v>2024</v>
      </c>
      <c r="I2218" t="str">
        <f>VLOOKUP(A2218,'Store Data'!$E:$F,2,0)</f>
        <v>Audi</v>
      </c>
      <c r="J2218" t="str">
        <f>VLOOKUP(A2218,'Store Data'!$A:$B,2,0)</f>
        <v>Northern CA</v>
      </c>
    </row>
    <row r="2219" spans="1:10" x14ac:dyDescent="0.2">
      <c r="A2219" t="s">
        <v>110</v>
      </c>
      <c r="B2219" t="s">
        <v>145</v>
      </c>
      <c r="C2219">
        <v>30</v>
      </c>
      <c r="D2219">
        <v>19</v>
      </c>
      <c r="E2219">
        <v>0.63329999999999997</v>
      </c>
      <c r="F2219">
        <v>5</v>
      </c>
      <c r="G2219" t="s">
        <v>120</v>
      </c>
      <c r="H2219" s="27">
        <v>2024</v>
      </c>
      <c r="I2219" t="str">
        <f>VLOOKUP(A2219,'Store Data'!$E:$F,2,0)</f>
        <v>Audi</v>
      </c>
      <c r="J2219" t="str">
        <f>VLOOKUP(A2219,'Store Data'!$A:$B,2,0)</f>
        <v>Northern CA</v>
      </c>
    </row>
    <row r="2220" spans="1:10" x14ac:dyDescent="0.2">
      <c r="A2220" t="s">
        <v>21</v>
      </c>
      <c r="B2220" t="s">
        <v>143</v>
      </c>
      <c r="C2220">
        <v>39</v>
      </c>
      <c r="D2220">
        <v>34</v>
      </c>
      <c r="E2220">
        <v>0.87170000000000003</v>
      </c>
      <c r="F2220">
        <v>0</v>
      </c>
      <c r="G2220" t="s">
        <v>120</v>
      </c>
      <c r="H2220" s="27">
        <v>2024</v>
      </c>
      <c r="I2220" t="str">
        <f>VLOOKUP(A2220,'Store Data'!$E:$F,2,0)</f>
        <v>Audi</v>
      </c>
      <c r="J2220" t="str">
        <f>VLOOKUP(A2220,'Store Data'!$A:$B,2,0)</f>
        <v>Orange County</v>
      </c>
    </row>
    <row r="2221" spans="1:10" x14ac:dyDescent="0.2">
      <c r="A2221" t="s">
        <v>21</v>
      </c>
      <c r="B2221" t="s">
        <v>144</v>
      </c>
      <c r="C2221">
        <v>22</v>
      </c>
      <c r="D2221">
        <v>16</v>
      </c>
      <c r="E2221">
        <v>0.72719999999999996</v>
      </c>
      <c r="F2221">
        <v>3</v>
      </c>
      <c r="G2221" t="s">
        <v>120</v>
      </c>
      <c r="H2221" s="27">
        <v>2024</v>
      </c>
      <c r="I2221" t="str">
        <f>VLOOKUP(A2221,'Store Data'!$E:$F,2,0)</f>
        <v>Audi</v>
      </c>
      <c r="J2221" t="str">
        <f>VLOOKUP(A2221,'Store Data'!$A:$B,2,0)</f>
        <v>Orange County</v>
      </c>
    </row>
    <row r="2222" spans="1:10" x14ac:dyDescent="0.2">
      <c r="A2222" t="s">
        <v>21</v>
      </c>
      <c r="B2222" t="s">
        <v>145</v>
      </c>
      <c r="C2222">
        <v>8</v>
      </c>
      <c r="D2222">
        <v>6</v>
      </c>
      <c r="E2222">
        <v>0.75</v>
      </c>
      <c r="F2222">
        <v>2</v>
      </c>
      <c r="G2222" t="s">
        <v>120</v>
      </c>
      <c r="H2222" s="27">
        <v>2024</v>
      </c>
      <c r="I2222" t="str">
        <f>VLOOKUP(A2222,'Store Data'!$E:$F,2,0)</f>
        <v>Audi</v>
      </c>
      <c r="J2222" t="str">
        <f>VLOOKUP(A2222,'Store Data'!$A:$B,2,0)</f>
        <v>Orange County</v>
      </c>
    </row>
    <row r="2223" spans="1:10" x14ac:dyDescent="0.2">
      <c r="A2223" t="s">
        <v>22</v>
      </c>
      <c r="B2223" t="s">
        <v>143</v>
      </c>
      <c r="C2223">
        <v>54</v>
      </c>
      <c r="D2223">
        <v>46</v>
      </c>
      <c r="E2223">
        <v>0.8518</v>
      </c>
      <c r="F2223">
        <v>3</v>
      </c>
      <c r="G2223" t="s">
        <v>120</v>
      </c>
      <c r="H2223" s="27">
        <v>2024</v>
      </c>
      <c r="I2223" t="str">
        <f>VLOOKUP(A2223,'Store Data'!$E:$F,2,0)</f>
        <v>BMW</v>
      </c>
      <c r="J2223" t="str">
        <f>VLOOKUP(A2223,'Store Data'!$A:$B,2,0)</f>
        <v>Arizona</v>
      </c>
    </row>
    <row r="2224" spans="1:10" x14ac:dyDescent="0.2">
      <c r="A2224" t="s">
        <v>22</v>
      </c>
      <c r="B2224" t="s">
        <v>144</v>
      </c>
      <c r="C2224">
        <v>44</v>
      </c>
      <c r="D2224">
        <v>32</v>
      </c>
      <c r="E2224">
        <v>0.72719999999999996</v>
      </c>
      <c r="F2224">
        <v>4</v>
      </c>
      <c r="G2224" t="s">
        <v>120</v>
      </c>
      <c r="H2224" s="27">
        <v>2024</v>
      </c>
      <c r="I2224" t="str">
        <f>VLOOKUP(A2224,'Store Data'!$E:$F,2,0)</f>
        <v>BMW</v>
      </c>
      <c r="J2224" t="str">
        <f>VLOOKUP(A2224,'Store Data'!$A:$B,2,0)</f>
        <v>Arizona</v>
      </c>
    </row>
    <row r="2225" spans="1:10" x14ac:dyDescent="0.2">
      <c r="A2225" t="s">
        <v>22</v>
      </c>
      <c r="B2225" t="s">
        <v>145</v>
      </c>
      <c r="C2225">
        <v>62</v>
      </c>
      <c r="D2225">
        <v>43</v>
      </c>
      <c r="E2225">
        <v>0.69350000000000001</v>
      </c>
      <c r="F2225">
        <v>4</v>
      </c>
      <c r="G2225" t="s">
        <v>120</v>
      </c>
      <c r="H2225" s="27">
        <v>2024</v>
      </c>
      <c r="I2225" t="str">
        <f>VLOOKUP(A2225,'Store Data'!$E:$F,2,0)</f>
        <v>BMW</v>
      </c>
      <c r="J2225" t="str">
        <f>VLOOKUP(A2225,'Store Data'!$A:$B,2,0)</f>
        <v>Arizona</v>
      </c>
    </row>
    <row r="2226" spans="1:10" x14ac:dyDescent="0.2">
      <c r="A2226" t="s">
        <v>23</v>
      </c>
      <c r="B2226" t="s">
        <v>143</v>
      </c>
      <c r="C2226">
        <v>44</v>
      </c>
      <c r="D2226">
        <v>44</v>
      </c>
      <c r="E2226">
        <v>1</v>
      </c>
      <c r="F2226">
        <v>0</v>
      </c>
      <c r="G2226" t="s">
        <v>120</v>
      </c>
      <c r="H2226" s="27">
        <v>2024</v>
      </c>
      <c r="I2226" t="str">
        <f>VLOOKUP(A2226,'Store Data'!$E:$F,2,0)</f>
        <v>BMW</v>
      </c>
      <c r="J2226" t="str">
        <f>VLOOKUP(A2226,'Store Data'!$A:$B,2,0)</f>
        <v>Texas</v>
      </c>
    </row>
    <row r="2227" spans="1:10" x14ac:dyDescent="0.2">
      <c r="A2227" t="s">
        <v>23</v>
      </c>
      <c r="B2227" t="s">
        <v>144</v>
      </c>
      <c r="C2227">
        <v>54</v>
      </c>
      <c r="D2227">
        <v>42</v>
      </c>
      <c r="E2227">
        <v>0.77769999999999995</v>
      </c>
      <c r="F2227">
        <v>0</v>
      </c>
      <c r="G2227" t="s">
        <v>120</v>
      </c>
      <c r="H2227" s="27">
        <v>2024</v>
      </c>
      <c r="I2227" t="str">
        <f>VLOOKUP(A2227,'Store Data'!$E:$F,2,0)</f>
        <v>BMW</v>
      </c>
      <c r="J2227" t="str">
        <f>VLOOKUP(A2227,'Store Data'!$A:$B,2,0)</f>
        <v>Texas</v>
      </c>
    </row>
    <row r="2228" spans="1:10" x14ac:dyDescent="0.2">
      <c r="A2228" t="s">
        <v>23</v>
      </c>
      <c r="B2228" t="s">
        <v>145</v>
      </c>
      <c r="C2228">
        <v>69</v>
      </c>
      <c r="D2228">
        <v>47</v>
      </c>
      <c r="E2228">
        <v>0.68110000000000004</v>
      </c>
      <c r="F2228">
        <v>0</v>
      </c>
      <c r="G2228" t="s">
        <v>120</v>
      </c>
      <c r="H2228" s="27">
        <v>2024</v>
      </c>
      <c r="I2228" t="str">
        <f>VLOOKUP(A2228,'Store Data'!$E:$F,2,0)</f>
        <v>BMW</v>
      </c>
      <c r="J2228" t="str">
        <f>VLOOKUP(A2228,'Store Data'!$A:$B,2,0)</f>
        <v>Texas</v>
      </c>
    </row>
    <row r="2229" spans="1:10" x14ac:dyDescent="0.2">
      <c r="A2229" t="s">
        <v>24</v>
      </c>
      <c r="B2229" t="s">
        <v>143</v>
      </c>
      <c r="C2229">
        <v>28</v>
      </c>
      <c r="D2229">
        <v>22</v>
      </c>
      <c r="E2229">
        <v>0.78569999999999995</v>
      </c>
      <c r="F2229">
        <v>2</v>
      </c>
      <c r="G2229" t="s">
        <v>120</v>
      </c>
      <c r="H2229" s="27">
        <v>2024</v>
      </c>
      <c r="I2229" t="str">
        <f>VLOOKUP(A2229,'Store Data'!$E:$F,2,0)</f>
        <v>BMW</v>
      </c>
      <c r="J2229" t="str">
        <f>VLOOKUP(A2229,'Store Data'!$A:$B,2,0)</f>
        <v>Southern CA</v>
      </c>
    </row>
    <row r="2230" spans="1:10" x14ac:dyDescent="0.2">
      <c r="A2230" t="s">
        <v>24</v>
      </c>
      <c r="B2230" t="s">
        <v>144</v>
      </c>
      <c r="C2230">
        <v>14</v>
      </c>
      <c r="D2230">
        <v>12</v>
      </c>
      <c r="E2230">
        <v>0.85709999999999997</v>
      </c>
      <c r="F2230">
        <v>1</v>
      </c>
      <c r="G2230" t="s">
        <v>120</v>
      </c>
      <c r="H2230" s="27">
        <v>2024</v>
      </c>
      <c r="I2230" t="str">
        <f>VLOOKUP(A2230,'Store Data'!$E:$F,2,0)</f>
        <v>BMW</v>
      </c>
      <c r="J2230" t="str">
        <f>VLOOKUP(A2230,'Store Data'!$A:$B,2,0)</f>
        <v>Southern CA</v>
      </c>
    </row>
    <row r="2231" spans="1:10" x14ac:dyDescent="0.2">
      <c r="A2231" t="s">
        <v>24</v>
      </c>
      <c r="B2231" t="s">
        <v>145</v>
      </c>
      <c r="C2231">
        <v>11</v>
      </c>
      <c r="D2231">
        <v>5</v>
      </c>
      <c r="E2231">
        <v>0.45450000000000002</v>
      </c>
      <c r="F2231">
        <v>0</v>
      </c>
      <c r="G2231" t="s">
        <v>120</v>
      </c>
      <c r="H2231" s="27">
        <v>2024</v>
      </c>
      <c r="I2231" t="str">
        <f>VLOOKUP(A2231,'Store Data'!$E:$F,2,0)</f>
        <v>BMW</v>
      </c>
      <c r="J2231" t="str">
        <f>VLOOKUP(A2231,'Store Data'!$A:$B,2,0)</f>
        <v>Southern CA</v>
      </c>
    </row>
    <row r="2232" spans="1:10" x14ac:dyDescent="0.2">
      <c r="A2232" t="s">
        <v>25</v>
      </c>
      <c r="B2232" t="s">
        <v>143</v>
      </c>
      <c r="C2232">
        <v>89</v>
      </c>
      <c r="D2232">
        <v>84</v>
      </c>
      <c r="E2232">
        <v>0.94379999999999997</v>
      </c>
      <c r="F2232">
        <v>13</v>
      </c>
      <c r="G2232" t="s">
        <v>120</v>
      </c>
      <c r="H2232" s="27">
        <v>2024</v>
      </c>
      <c r="I2232" t="str">
        <f>VLOOKUP(A2232,'Store Data'!$E:$F,2,0)</f>
        <v>BMW</v>
      </c>
      <c r="J2232" t="str">
        <f>VLOOKUP(A2232,'Store Data'!$A:$B,2,0)</f>
        <v>Orange County</v>
      </c>
    </row>
    <row r="2233" spans="1:10" x14ac:dyDescent="0.2">
      <c r="A2233" t="s">
        <v>25</v>
      </c>
      <c r="B2233" t="s">
        <v>144</v>
      </c>
      <c r="C2233">
        <v>38</v>
      </c>
      <c r="D2233">
        <v>31</v>
      </c>
      <c r="E2233">
        <v>0.81569999999999998</v>
      </c>
      <c r="F2233">
        <v>2</v>
      </c>
      <c r="G2233" t="s">
        <v>120</v>
      </c>
      <c r="H2233" s="27">
        <v>2024</v>
      </c>
      <c r="I2233" t="str">
        <f>VLOOKUP(A2233,'Store Data'!$E:$F,2,0)</f>
        <v>BMW</v>
      </c>
      <c r="J2233" t="str">
        <f>VLOOKUP(A2233,'Store Data'!$A:$B,2,0)</f>
        <v>Orange County</v>
      </c>
    </row>
    <row r="2234" spans="1:10" x14ac:dyDescent="0.2">
      <c r="A2234" t="s">
        <v>25</v>
      </c>
      <c r="B2234" t="s">
        <v>145</v>
      </c>
      <c r="C2234">
        <v>33</v>
      </c>
      <c r="D2234">
        <v>25</v>
      </c>
      <c r="E2234">
        <v>0.75749999999999995</v>
      </c>
      <c r="F2234">
        <v>4</v>
      </c>
      <c r="G2234" t="s">
        <v>120</v>
      </c>
      <c r="H2234" s="27">
        <v>2024</v>
      </c>
      <c r="I2234" t="str">
        <f>VLOOKUP(A2234,'Store Data'!$E:$F,2,0)</f>
        <v>BMW</v>
      </c>
      <c r="J2234" t="str">
        <f>VLOOKUP(A2234,'Store Data'!$A:$B,2,0)</f>
        <v>Orange County</v>
      </c>
    </row>
    <row r="2235" spans="1:10" x14ac:dyDescent="0.2">
      <c r="A2235" t="s">
        <v>26</v>
      </c>
      <c r="B2235" t="s">
        <v>143</v>
      </c>
      <c r="C2235">
        <v>72</v>
      </c>
      <c r="D2235">
        <v>66</v>
      </c>
      <c r="E2235">
        <v>0.91659999999999997</v>
      </c>
      <c r="F2235">
        <v>5</v>
      </c>
      <c r="G2235" t="s">
        <v>120</v>
      </c>
      <c r="H2235" s="27">
        <v>2024</v>
      </c>
      <c r="I2235" t="str">
        <f>VLOOKUP(A2235,'Store Data'!$E:$F,2,0)</f>
        <v>BMW</v>
      </c>
      <c r="J2235" t="str">
        <f>VLOOKUP(A2235,'Store Data'!$A:$B,2,0)</f>
        <v>Southern CA</v>
      </c>
    </row>
    <row r="2236" spans="1:10" x14ac:dyDescent="0.2">
      <c r="A2236" t="s">
        <v>26</v>
      </c>
      <c r="B2236" t="s">
        <v>144</v>
      </c>
      <c r="C2236">
        <v>44</v>
      </c>
      <c r="D2236">
        <v>34</v>
      </c>
      <c r="E2236">
        <v>0.77270000000000005</v>
      </c>
      <c r="F2236">
        <v>7</v>
      </c>
      <c r="G2236" t="s">
        <v>120</v>
      </c>
      <c r="H2236" s="27">
        <v>2024</v>
      </c>
      <c r="I2236" t="str">
        <f>VLOOKUP(A2236,'Store Data'!$E:$F,2,0)</f>
        <v>BMW</v>
      </c>
      <c r="J2236" t="str">
        <f>VLOOKUP(A2236,'Store Data'!$A:$B,2,0)</f>
        <v>Southern CA</v>
      </c>
    </row>
    <row r="2237" spans="1:10" x14ac:dyDescent="0.2">
      <c r="A2237" t="s">
        <v>26</v>
      </c>
      <c r="B2237" t="s">
        <v>145</v>
      </c>
      <c r="C2237">
        <v>41</v>
      </c>
      <c r="D2237">
        <v>38</v>
      </c>
      <c r="E2237">
        <v>0.92679999999999996</v>
      </c>
      <c r="F2237">
        <v>5</v>
      </c>
      <c r="G2237" t="s">
        <v>120</v>
      </c>
      <c r="H2237" s="27">
        <v>2024</v>
      </c>
      <c r="I2237" t="str">
        <f>VLOOKUP(A2237,'Store Data'!$E:$F,2,0)</f>
        <v>BMW</v>
      </c>
      <c r="J2237" t="str">
        <f>VLOOKUP(A2237,'Store Data'!$A:$B,2,0)</f>
        <v>Southern CA</v>
      </c>
    </row>
    <row r="2238" spans="1:10" x14ac:dyDescent="0.2">
      <c r="A2238" t="s">
        <v>123</v>
      </c>
      <c r="B2238" t="s">
        <v>143</v>
      </c>
      <c r="C2238">
        <v>20</v>
      </c>
      <c r="D2238">
        <v>17</v>
      </c>
      <c r="E2238">
        <v>0.85</v>
      </c>
      <c r="F2238">
        <v>1</v>
      </c>
      <c r="G2238" t="s">
        <v>120</v>
      </c>
      <c r="H2238" s="27">
        <v>2024</v>
      </c>
      <c r="I2238" t="str">
        <f>VLOOKUP(A2238,'Store Data'!$E:$F,2,0)</f>
        <v>Acura</v>
      </c>
      <c r="J2238" t="str">
        <f>VLOOKUP(A2238,'Store Data'!$A:$B,2,0)</f>
        <v>Northern CA</v>
      </c>
    </row>
    <row r="2239" spans="1:10" x14ac:dyDescent="0.2">
      <c r="A2239" t="s">
        <v>123</v>
      </c>
      <c r="B2239" t="s">
        <v>144</v>
      </c>
      <c r="C2239">
        <v>10</v>
      </c>
      <c r="D2239">
        <v>0</v>
      </c>
      <c r="E2239">
        <v>0</v>
      </c>
      <c r="F2239">
        <v>0</v>
      </c>
      <c r="G2239" t="s">
        <v>120</v>
      </c>
      <c r="H2239" s="27">
        <v>2024</v>
      </c>
      <c r="I2239" t="str">
        <f>VLOOKUP(A2239,'Store Data'!$E:$F,2,0)</f>
        <v>Acura</v>
      </c>
      <c r="J2239" t="str">
        <f>VLOOKUP(A2239,'Store Data'!$A:$B,2,0)</f>
        <v>Northern CA</v>
      </c>
    </row>
    <row r="2240" spans="1:10" x14ac:dyDescent="0.2">
      <c r="A2240" t="s">
        <v>123</v>
      </c>
      <c r="B2240" t="s">
        <v>145</v>
      </c>
      <c r="C2240">
        <v>2</v>
      </c>
      <c r="D2240">
        <v>0</v>
      </c>
      <c r="E2240">
        <v>0</v>
      </c>
      <c r="F2240">
        <v>0</v>
      </c>
      <c r="G2240" t="s">
        <v>120</v>
      </c>
      <c r="H2240" s="27">
        <v>2024</v>
      </c>
      <c r="I2240" t="str">
        <f>VLOOKUP(A2240,'Store Data'!$E:$F,2,0)</f>
        <v>Acura</v>
      </c>
      <c r="J2240" t="str">
        <f>VLOOKUP(A2240,'Store Data'!$A:$B,2,0)</f>
        <v>Northern CA</v>
      </c>
    </row>
    <row r="2241" spans="1:10" x14ac:dyDescent="0.2">
      <c r="A2241" t="s">
        <v>27</v>
      </c>
      <c r="B2241" t="s">
        <v>143</v>
      </c>
      <c r="C2241">
        <v>118</v>
      </c>
      <c r="D2241">
        <v>109</v>
      </c>
      <c r="E2241">
        <v>0.92369999999999997</v>
      </c>
      <c r="F2241">
        <v>23</v>
      </c>
      <c r="G2241" t="s">
        <v>120</v>
      </c>
      <c r="H2241" s="27">
        <v>2024</v>
      </c>
      <c r="I2241" t="str">
        <f>VLOOKUP(A2241,'Store Data'!$E:$F,2,0)</f>
        <v>Honda</v>
      </c>
      <c r="J2241" t="str">
        <f>VLOOKUP(A2241,'Store Data'!$A:$B,2,0)</f>
        <v>Northern CA</v>
      </c>
    </row>
    <row r="2242" spans="1:10" x14ac:dyDescent="0.2">
      <c r="A2242" t="s">
        <v>27</v>
      </c>
      <c r="B2242" t="s">
        <v>144</v>
      </c>
      <c r="C2242">
        <v>98</v>
      </c>
      <c r="D2242">
        <v>83</v>
      </c>
      <c r="E2242">
        <v>0.84689999999999999</v>
      </c>
      <c r="F2242">
        <v>20</v>
      </c>
      <c r="G2242" t="s">
        <v>120</v>
      </c>
      <c r="H2242" s="27">
        <v>2024</v>
      </c>
      <c r="I2242" t="str">
        <f>VLOOKUP(A2242,'Store Data'!$E:$F,2,0)</f>
        <v>Honda</v>
      </c>
      <c r="J2242" t="str">
        <f>VLOOKUP(A2242,'Store Data'!$A:$B,2,0)</f>
        <v>Northern CA</v>
      </c>
    </row>
    <row r="2243" spans="1:10" x14ac:dyDescent="0.2">
      <c r="A2243" t="s">
        <v>27</v>
      </c>
      <c r="B2243" t="s">
        <v>145</v>
      </c>
      <c r="C2243">
        <v>21</v>
      </c>
      <c r="D2243">
        <v>19</v>
      </c>
      <c r="E2243">
        <v>0.90469999999999995</v>
      </c>
      <c r="F2243">
        <v>5</v>
      </c>
      <c r="G2243" t="s">
        <v>120</v>
      </c>
      <c r="H2243" s="27">
        <v>2024</v>
      </c>
      <c r="I2243" t="str">
        <f>VLOOKUP(A2243,'Store Data'!$E:$F,2,0)</f>
        <v>Honda</v>
      </c>
      <c r="J2243" t="str">
        <f>VLOOKUP(A2243,'Store Data'!$A:$B,2,0)</f>
        <v>Northern CA</v>
      </c>
    </row>
    <row r="2244" spans="1:10" x14ac:dyDescent="0.2">
      <c r="A2244" t="s">
        <v>28</v>
      </c>
      <c r="B2244" t="s">
        <v>143</v>
      </c>
      <c r="C2244">
        <v>61</v>
      </c>
      <c r="D2244">
        <v>52</v>
      </c>
      <c r="E2244">
        <v>0.85240000000000005</v>
      </c>
      <c r="F2244">
        <v>3</v>
      </c>
      <c r="G2244" t="s">
        <v>120</v>
      </c>
      <c r="H2244" s="27">
        <v>2024</v>
      </c>
      <c r="I2244" t="str">
        <f>VLOOKUP(A2244,'Store Data'!$E:$F,2,0)</f>
        <v>BMW</v>
      </c>
      <c r="J2244" t="str">
        <f>VLOOKUP(A2244,'Store Data'!$A:$B,2,0)</f>
        <v>Orange County</v>
      </c>
    </row>
    <row r="2245" spans="1:10" x14ac:dyDescent="0.2">
      <c r="A2245" t="s">
        <v>28</v>
      </c>
      <c r="B2245" t="s">
        <v>144</v>
      </c>
      <c r="C2245">
        <v>76</v>
      </c>
      <c r="D2245">
        <v>51</v>
      </c>
      <c r="E2245">
        <v>0.67100000000000004</v>
      </c>
      <c r="F2245">
        <v>3</v>
      </c>
      <c r="G2245" t="s">
        <v>120</v>
      </c>
      <c r="H2245" s="27">
        <v>2024</v>
      </c>
      <c r="I2245" t="str">
        <f>VLOOKUP(A2245,'Store Data'!$E:$F,2,0)</f>
        <v>BMW</v>
      </c>
      <c r="J2245" t="str">
        <f>VLOOKUP(A2245,'Store Data'!$A:$B,2,0)</f>
        <v>Orange County</v>
      </c>
    </row>
    <row r="2246" spans="1:10" x14ac:dyDescent="0.2">
      <c r="A2246" t="s">
        <v>28</v>
      </c>
      <c r="B2246" t="s">
        <v>145</v>
      </c>
      <c r="C2246">
        <v>40</v>
      </c>
      <c r="D2246">
        <v>27</v>
      </c>
      <c r="E2246">
        <v>0.67500000000000004</v>
      </c>
      <c r="F2246">
        <v>5</v>
      </c>
      <c r="G2246" t="s">
        <v>120</v>
      </c>
      <c r="H2246" s="27">
        <v>2024</v>
      </c>
      <c r="I2246" t="str">
        <f>VLOOKUP(A2246,'Store Data'!$E:$F,2,0)</f>
        <v>BMW</v>
      </c>
      <c r="J2246" t="str">
        <f>VLOOKUP(A2246,'Store Data'!$A:$B,2,0)</f>
        <v>Orange County</v>
      </c>
    </row>
    <row r="2247" spans="1:10" x14ac:dyDescent="0.2">
      <c r="A2247" t="s">
        <v>29</v>
      </c>
      <c r="B2247" t="s">
        <v>143</v>
      </c>
      <c r="C2247">
        <v>12</v>
      </c>
      <c r="D2247">
        <v>11</v>
      </c>
      <c r="E2247">
        <v>0.91659999999999997</v>
      </c>
      <c r="F2247">
        <v>0</v>
      </c>
      <c r="G2247" t="s">
        <v>120</v>
      </c>
      <c r="H2247" s="27">
        <v>2024</v>
      </c>
      <c r="I2247" t="str">
        <f>VLOOKUP(A2247,'Store Data'!$E:$F,2,0)</f>
        <v>MINI</v>
      </c>
      <c r="J2247" t="str">
        <f>VLOOKUP(A2247,'Store Data'!$A:$B,2,0)</f>
        <v>Orange County</v>
      </c>
    </row>
    <row r="2248" spans="1:10" x14ac:dyDescent="0.2">
      <c r="A2248" t="s">
        <v>29</v>
      </c>
      <c r="B2248" t="s">
        <v>144</v>
      </c>
      <c r="C2248">
        <v>13</v>
      </c>
      <c r="D2248">
        <v>4</v>
      </c>
      <c r="E2248">
        <v>0.30759999999999998</v>
      </c>
      <c r="F2248">
        <v>0</v>
      </c>
      <c r="G2248" t="s">
        <v>120</v>
      </c>
      <c r="H2248" s="27">
        <v>2024</v>
      </c>
      <c r="I2248" t="str">
        <f>VLOOKUP(A2248,'Store Data'!$E:$F,2,0)</f>
        <v>MINI</v>
      </c>
      <c r="J2248" t="str">
        <f>VLOOKUP(A2248,'Store Data'!$A:$B,2,0)</f>
        <v>Orange County</v>
      </c>
    </row>
    <row r="2249" spans="1:10" x14ac:dyDescent="0.2">
      <c r="A2249" t="s">
        <v>29</v>
      </c>
      <c r="B2249" t="s">
        <v>145</v>
      </c>
      <c r="C2249">
        <v>4</v>
      </c>
      <c r="D2249">
        <v>4</v>
      </c>
      <c r="E2249">
        <v>1</v>
      </c>
      <c r="F2249">
        <v>0</v>
      </c>
      <c r="G2249" t="s">
        <v>120</v>
      </c>
      <c r="H2249" s="27">
        <v>2024</v>
      </c>
      <c r="I2249" t="str">
        <f>VLOOKUP(A2249,'Store Data'!$E:$F,2,0)</f>
        <v>MINI</v>
      </c>
      <c r="J2249" t="str">
        <f>VLOOKUP(A2249,'Store Data'!$A:$B,2,0)</f>
        <v>Orange County</v>
      </c>
    </row>
    <row r="2250" spans="1:10" x14ac:dyDescent="0.2">
      <c r="A2250" t="s">
        <v>30</v>
      </c>
      <c r="B2250" t="s">
        <v>143</v>
      </c>
      <c r="C2250">
        <v>11</v>
      </c>
      <c r="D2250">
        <v>8</v>
      </c>
      <c r="E2250">
        <v>0.72719999999999996</v>
      </c>
      <c r="F2250">
        <v>0</v>
      </c>
      <c r="G2250" t="s">
        <v>120</v>
      </c>
      <c r="H2250" s="27">
        <v>2024</v>
      </c>
      <c r="I2250" t="str">
        <f>VLOOKUP(A2250,'Store Data'!$E:$F,2,0)</f>
        <v>Genesis</v>
      </c>
      <c r="J2250" t="str">
        <f>VLOOKUP(A2250,'Store Data'!$A:$B,2,0)</f>
        <v>Texas</v>
      </c>
    </row>
    <row r="2251" spans="1:10" x14ac:dyDescent="0.2">
      <c r="A2251" t="s">
        <v>30</v>
      </c>
      <c r="B2251" t="s">
        <v>144</v>
      </c>
      <c r="C2251">
        <v>21</v>
      </c>
      <c r="D2251">
        <v>14</v>
      </c>
      <c r="E2251">
        <v>0.66659999999999997</v>
      </c>
      <c r="F2251">
        <v>4</v>
      </c>
      <c r="G2251" t="s">
        <v>120</v>
      </c>
      <c r="H2251" s="27">
        <v>2024</v>
      </c>
      <c r="I2251" t="str">
        <f>VLOOKUP(A2251,'Store Data'!$E:$F,2,0)</f>
        <v>Genesis</v>
      </c>
      <c r="J2251" t="str">
        <f>VLOOKUP(A2251,'Store Data'!$A:$B,2,0)</f>
        <v>Texas</v>
      </c>
    </row>
    <row r="2252" spans="1:10" x14ac:dyDescent="0.2">
      <c r="A2252" t="s">
        <v>30</v>
      </c>
      <c r="B2252" t="s">
        <v>145</v>
      </c>
      <c r="C2252">
        <v>17</v>
      </c>
      <c r="D2252">
        <v>6</v>
      </c>
      <c r="E2252">
        <v>0.35289999999999999</v>
      </c>
      <c r="F2252">
        <v>1</v>
      </c>
      <c r="G2252" t="s">
        <v>120</v>
      </c>
      <c r="H2252" s="27">
        <v>2024</v>
      </c>
      <c r="I2252" t="str">
        <f>VLOOKUP(A2252,'Store Data'!$E:$F,2,0)</f>
        <v>Genesis</v>
      </c>
      <c r="J2252" t="str">
        <f>VLOOKUP(A2252,'Store Data'!$A:$B,2,0)</f>
        <v>Texas</v>
      </c>
    </row>
    <row r="2253" spans="1:10" x14ac:dyDescent="0.2">
      <c r="A2253" t="s">
        <v>31</v>
      </c>
      <c r="B2253" t="s">
        <v>143</v>
      </c>
      <c r="C2253">
        <v>65</v>
      </c>
      <c r="D2253">
        <v>59</v>
      </c>
      <c r="E2253">
        <v>0.90759999999999996</v>
      </c>
      <c r="F2253">
        <v>16</v>
      </c>
      <c r="G2253" t="s">
        <v>120</v>
      </c>
      <c r="H2253" s="27">
        <v>2024</v>
      </c>
      <c r="I2253" t="str">
        <f>VLOOKUP(A2253,'Store Data'!$E:$F,2,0)</f>
        <v>Honda</v>
      </c>
      <c r="J2253" t="str">
        <f>VLOOKUP(A2253,'Store Data'!$A:$B,2,0)</f>
        <v>Texas</v>
      </c>
    </row>
    <row r="2254" spans="1:10" x14ac:dyDescent="0.2">
      <c r="A2254" t="s">
        <v>31</v>
      </c>
      <c r="B2254" t="s">
        <v>144</v>
      </c>
      <c r="C2254">
        <v>63</v>
      </c>
      <c r="D2254">
        <v>29</v>
      </c>
      <c r="E2254">
        <v>0.46029999999999999</v>
      </c>
      <c r="F2254">
        <v>5</v>
      </c>
      <c r="G2254" t="s">
        <v>120</v>
      </c>
      <c r="H2254" s="27">
        <v>2024</v>
      </c>
      <c r="I2254" t="str">
        <f>VLOOKUP(A2254,'Store Data'!$E:$F,2,0)</f>
        <v>Honda</v>
      </c>
      <c r="J2254" t="str">
        <f>VLOOKUP(A2254,'Store Data'!$A:$B,2,0)</f>
        <v>Texas</v>
      </c>
    </row>
    <row r="2255" spans="1:10" x14ac:dyDescent="0.2">
      <c r="A2255" t="s">
        <v>31</v>
      </c>
      <c r="B2255" t="s">
        <v>145</v>
      </c>
      <c r="C2255">
        <v>56</v>
      </c>
      <c r="D2255">
        <v>42</v>
      </c>
      <c r="E2255">
        <v>0.75</v>
      </c>
      <c r="F2255">
        <v>9</v>
      </c>
      <c r="G2255" t="s">
        <v>120</v>
      </c>
      <c r="H2255" s="27">
        <v>2024</v>
      </c>
      <c r="I2255" t="str">
        <f>VLOOKUP(A2255,'Store Data'!$E:$F,2,0)</f>
        <v>Honda</v>
      </c>
      <c r="J2255" t="str">
        <f>VLOOKUP(A2255,'Store Data'!$A:$B,2,0)</f>
        <v>Texas</v>
      </c>
    </row>
    <row r="2256" spans="1:10" x14ac:dyDescent="0.2">
      <c r="A2256" t="s">
        <v>32</v>
      </c>
      <c r="B2256" t="s">
        <v>143</v>
      </c>
      <c r="C2256">
        <v>51</v>
      </c>
      <c r="D2256">
        <v>48</v>
      </c>
      <c r="E2256">
        <v>0.94110000000000005</v>
      </c>
      <c r="F2256">
        <v>7</v>
      </c>
      <c r="G2256" t="s">
        <v>120</v>
      </c>
      <c r="H2256" s="27">
        <v>2024</v>
      </c>
      <c r="I2256" t="str">
        <f>VLOOKUP(A2256,'Store Data'!$E:$F,2,0)</f>
        <v>Honda</v>
      </c>
      <c r="J2256" t="str">
        <f>VLOOKUP(A2256,'Store Data'!$A:$B,2,0)</f>
        <v>Northern CA</v>
      </c>
    </row>
    <row r="2257" spans="1:10" x14ac:dyDescent="0.2">
      <c r="A2257" t="s">
        <v>32</v>
      </c>
      <c r="B2257" t="s">
        <v>144</v>
      </c>
      <c r="C2257">
        <v>40</v>
      </c>
      <c r="D2257">
        <v>31</v>
      </c>
      <c r="E2257">
        <v>0.77500000000000002</v>
      </c>
      <c r="F2257">
        <v>4</v>
      </c>
      <c r="G2257" t="s">
        <v>120</v>
      </c>
      <c r="H2257" s="27">
        <v>2024</v>
      </c>
      <c r="I2257" t="str">
        <f>VLOOKUP(A2257,'Store Data'!$E:$F,2,0)</f>
        <v>Honda</v>
      </c>
      <c r="J2257" t="str">
        <f>VLOOKUP(A2257,'Store Data'!$A:$B,2,0)</f>
        <v>Northern CA</v>
      </c>
    </row>
    <row r="2258" spans="1:10" x14ac:dyDescent="0.2">
      <c r="A2258" t="s">
        <v>32</v>
      </c>
      <c r="B2258" t="s">
        <v>145</v>
      </c>
      <c r="C2258">
        <v>25</v>
      </c>
      <c r="D2258">
        <v>20</v>
      </c>
      <c r="E2258">
        <v>0.8</v>
      </c>
      <c r="F2258">
        <v>5</v>
      </c>
      <c r="G2258" t="s">
        <v>120</v>
      </c>
      <c r="H2258" s="27">
        <v>2024</v>
      </c>
      <c r="I2258" t="str">
        <f>VLOOKUP(A2258,'Store Data'!$E:$F,2,0)</f>
        <v>Honda</v>
      </c>
      <c r="J2258" t="str">
        <f>VLOOKUP(A2258,'Store Data'!$A:$B,2,0)</f>
        <v>Northern CA</v>
      </c>
    </row>
    <row r="2259" spans="1:10" x14ac:dyDescent="0.2">
      <c r="A2259" t="s">
        <v>33</v>
      </c>
      <c r="B2259" t="s">
        <v>143</v>
      </c>
      <c r="C2259">
        <v>52</v>
      </c>
      <c r="D2259">
        <v>43</v>
      </c>
      <c r="E2259">
        <v>0.82689999999999997</v>
      </c>
      <c r="F2259">
        <v>3</v>
      </c>
      <c r="G2259" t="s">
        <v>120</v>
      </c>
      <c r="H2259" s="27">
        <v>2024</v>
      </c>
      <c r="I2259" t="str">
        <f>VLOOKUP(A2259,'Store Data'!$E:$F,2,0)</f>
        <v>Honda</v>
      </c>
      <c r="J2259" t="str">
        <f>VLOOKUP(A2259,'Store Data'!$A:$B,2,0)</f>
        <v>Southern CA</v>
      </c>
    </row>
    <row r="2260" spans="1:10" x14ac:dyDescent="0.2">
      <c r="A2260" t="s">
        <v>33</v>
      </c>
      <c r="B2260" t="s">
        <v>144</v>
      </c>
      <c r="C2260">
        <v>26</v>
      </c>
      <c r="D2260">
        <v>19</v>
      </c>
      <c r="E2260">
        <v>0.73070000000000002</v>
      </c>
      <c r="F2260">
        <v>0</v>
      </c>
      <c r="G2260" t="s">
        <v>120</v>
      </c>
      <c r="H2260" s="27">
        <v>2024</v>
      </c>
      <c r="I2260" t="str">
        <f>VLOOKUP(A2260,'Store Data'!$E:$F,2,0)</f>
        <v>Honda</v>
      </c>
      <c r="J2260" t="str">
        <f>VLOOKUP(A2260,'Store Data'!$A:$B,2,0)</f>
        <v>Southern CA</v>
      </c>
    </row>
    <row r="2261" spans="1:10" x14ac:dyDescent="0.2">
      <c r="A2261" t="s">
        <v>33</v>
      </c>
      <c r="B2261" t="s">
        <v>145</v>
      </c>
      <c r="C2261">
        <v>14</v>
      </c>
      <c r="D2261">
        <v>12</v>
      </c>
      <c r="E2261">
        <v>0.85709999999999997</v>
      </c>
      <c r="F2261">
        <v>0</v>
      </c>
      <c r="G2261" t="s">
        <v>120</v>
      </c>
      <c r="H2261" s="27">
        <v>2024</v>
      </c>
      <c r="I2261" t="str">
        <f>VLOOKUP(A2261,'Store Data'!$E:$F,2,0)</f>
        <v>Honda</v>
      </c>
      <c r="J2261" t="str">
        <f>VLOOKUP(A2261,'Store Data'!$A:$B,2,0)</f>
        <v>Southern CA</v>
      </c>
    </row>
    <row r="2262" spans="1:10" x14ac:dyDescent="0.2">
      <c r="A2262" t="s">
        <v>34</v>
      </c>
      <c r="B2262" t="s">
        <v>143</v>
      </c>
      <c r="C2262">
        <v>20</v>
      </c>
      <c r="D2262">
        <v>16</v>
      </c>
      <c r="E2262">
        <v>0.8</v>
      </c>
      <c r="F2262">
        <v>2</v>
      </c>
      <c r="G2262" t="s">
        <v>120</v>
      </c>
      <c r="H2262" s="27">
        <v>2024</v>
      </c>
      <c r="I2262" t="str">
        <f>VLOOKUP(A2262,'Store Data'!$E:$F,2,0)</f>
        <v>Hyundai</v>
      </c>
      <c r="J2262" t="str">
        <f>VLOOKUP(A2262,'Store Data'!$A:$B,2,0)</f>
        <v>Texas</v>
      </c>
    </row>
    <row r="2263" spans="1:10" x14ac:dyDescent="0.2">
      <c r="A2263" t="s">
        <v>34</v>
      </c>
      <c r="B2263" t="s">
        <v>144</v>
      </c>
      <c r="C2263">
        <v>11</v>
      </c>
      <c r="D2263">
        <v>3</v>
      </c>
      <c r="E2263">
        <v>0.2727</v>
      </c>
      <c r="F2263">
        <v>0</v>
      </c>
      <c r="G2263" t="s">
        <v>120</v>
      </c>
      <c r="H2263" s="27">
        <v>2024</v>
      </c>
      <c r="I2263" t="str">
        <f>VLOOKUP(A2263,'Store Data'!$E:$F,2,0)</f>
        <v>Hyundai</v>
      </c>
      <c r="J2263" t="str">
        <f>VLOOKUP(A2263,'Store Data'!$A:$B,2,0)</f>
        <v>Texas</v>
      </c>
    </row>
    <row r="2264" spans="1:10" x14ac:dyDescent="0.2">
      <c r="A2264" t="s">
        <v>34</v>
      </c>
      <c r="B2264" t="s">
        <v>145</v>
      </c>
      <c r="C2264">
        <v>19</v>
      </c>
      <c r="D2264">
        <v>11</v>
      </c>
      <c r="E2264">
        <v>0.57889999999999997</v>
      </c>
      <c r="F2264">
        <v>1</v>
      </c>
      <c r="G2264" t="s">
        <v>120</v>
      </c>
      <c r="H2264" s="27">
        <v>2024</v>
      </c>
      <c r="I2264" t="str">
        <f>VLOOKUP(A2264,'Store Data'!$E:$F,2,0)</f>
        <v>Hyundai</v>
      </c>
      <c r="J2264" t="str">
        <f>VLOOKUP(A2264,'Store Data'!$A:$B,2,0)</f>
        <v>Texas</v>
      </c>
    </row>
    <row r="2265" spans="1:10" x14ac:dyDescent="0.2">
      <c r="A2265" t="s">
        <v>35</v>
      </c>
      <c r="B2265" t="s">
        <v>143</v>
      </c>
      <c r="C2265">
        <v>23</v>
      </c>
      <c r="D2265">
        <v>19</v>
      </c>
      <c r="E2265">
        <v>0.82599999999999996</v>
      </c>
      <c r="F2265">
        <v>0</v>
      </c>
      <c r="G2265" t="s">
        <v>120</v>
      </c>
      <c r="H2265" s="27">
        <v>2024</v>
      </c>
      <c r="I2265" t="str">
        <f>VLOOKUP(A2265,'Store Data'!$E:$F,2,0)</f>
        <v>Acura</v>
      </c>
      <c r="J2265" t="str">
        <f>VLOOKUP(A2265,'Store Data'!$A:$B,2,0)</f>
        <v>Southern CA</v>
      </c>
    </row>
    <row r="2266" spans="1:10" x14ac:dyDescent="0.2">
      <c r="A2266" t="s">
        <v>35</v>
      </c>
      <c r="B2266" t="s">
        <v>144</v>
      </c>
      <c r="C2266">
        <v>16</v>
      </c>
      <c r="D2266">
        <v>14</v>
      </c>
      <c r="E2266">
        <v>0.875</v>
      </c>
      <c r="F2266">
        <v>2</v>
      </c>
      <c r="G2266" t="s">
        <v>120</v>
      </c>
      <c r="H2266" s="27">
        <v>2024</v>
      </c>
      <c r="I2266" t="str">
        <f>VLOOKUP(A2266,'Store Data'!$E:$F,2,0)</f>
        <v>Acura</v>
      </c>
      <c r="J2266" t="str">
        <f>VLOOKUP(A2266,'Store Data'!$A:$B,2,0)</f>
        <v>Southern CA</v>
      </c>
    </row>
    <row r="2267" spans="1:10" x14ac:dyDescent="0.2">
      <c r="A2267" t="s">
        <v>35</v>
      </c>
      <c r="B2267" t="s">
        <v>145</v>
      </c>
      <c r="C2267">
        <v>13</v>
      </c>
      <c r="D2267">
        <v>10</v>
      </c>
      <c r="E2267">
        <v>0.76919999999999999</v>
      </c>
      <c r="F2267">
        <v>0</v>
      </c>
      <c r="G2267" t="s">
        <v>120</v>
      </c>
      <c r="H2267" s="27">
        <v>2024</v>
      </c>
      <c r="I2267" t="str">
        <f>VLOOKUP(A2267,'Store Data'!$E:$F,2,0)</f>
        <v>Acura</v>
      </c>
      <c r="J2267" t="str">
        <f>VLOOKUP(A2267,'Store Data'!$A:$B,2,0)</f>
        <v>Southern CA</v>
      </c>
    </row>
    <row r="2268" spans="1:10" x14ac:dyDescent="0.2">
      <c r="A2268" t="s">
        <v>36</v>
      </c>
      <c r="B2268" t="s">
        <v>143</v>
      </c>
      <c r="C2268">
        <v>51</v>
      </c>
      <c r="D2268">
        <v>45</v>
      </c>
      <c r="E2268">
        <v>0.88229999999999997</v>
      </c>
      <c r="F2268">
        <v>5</v>
      </c>
      <c r="G2268" t="s">
        <v>120</v>
      </c>
      <c r="H2268" s="27">
        <v>2024</v>
      </c>
      <c r="I2268" t="str">
        <f>VLOOKUP(A2268,'Store Data'!$E:$F,2,0)</f>
        <v>Toyota</v>
      </c>
      <c r="J2268" t="str">
        <f>VLOOKUP(A2268,'Store Data'!$A:$B,2,0)</f>
        <v>Southern CA</v>
      </c>
    </row>
    <row r="2269" spans="1:10" x14ac:dyDescent="0.2">
      <c r="A2269" t="s">
        <v>36</v>
      </c>
      <c r="B2269" t="s">
        <v>144</v>
      </c>
      <c r="C2269">
        <v>89</v>
      </c>
      <c r="D2269">
        <v>62</v>
      </c>
      <c r="E2269">
        <v>0.6966</v>
      </c>
      <c r="F2269">
        <v>14</v>
      </c>
      <c r="G2269" t="s">
        <v>120</v>
      </c>
      <c r="H2269" s="27">
        <v>2024</v>
      </c>
      <c r="I2269" t="str">
        <f>VLOOKUP(A2269,'Store Data'!$E:$F,2,0)</f>
        <v>Toyota</v>
      </c>
      <c r="J2269" t="str">
        <f>VLOOKUP(A2269,'Store Data'!$A:$B,2,0)</f>
        <v>Southern CA</v>
      </c>
    </row>
    <row r="2270" spans="1:10" x14ac:dyDescent="0.2">
      <c r="A2270" t="s">
        <v>36</v>
      </c>
      <c r="B2270" t="s">
        <v>145</v>
      </c>
      <c r="C2270">
        <v>26</v>
      </c>
      <c r="D2270">
        <v>17</v>
      </c>
      <c r="E2270">
        <v>0.65380000000000005</v>
      </c>
      <c r="F2270">
        <v>4</v>
      </c>
      <c r="G2270" t="s">
        <v>120</v>
      </c>
      <c r="H2270" s="27">
        <v>2024</v>
      </c>
      <c r="I2270" t="str">
        <f>VLOOKUP(A2270,'Store Data'!$E:$F,2,0)</f>
        <v>Toyota</v>
      </c>
      <c r="J2270" t="str">
        <f>VLOOKUP(A2270,'Store Data'!$A:$B,2,0)</f>
        <v>Southern CA</v>
      </c>
    </row>
    <row r="2271" spans="1:10" x14ac:dyDescent="0.2">
      <c r="A2271" t="s">
        <v>37</v>
      </c>
      <c r="B2271" t="s">
        <v>143</v>
      </c>
      <c r="C2271">
        <v>18</v>
      </c>
      <c r="D2271">
        <v>14</v>
      </c>
      <c r="E2271">
        <v>0.77769999999999995</v>
      </c>
      <c r="F2271">
        <v>3</v>
      </c>
      <c r="G2271" t="s">
        <v>120</v>
      </c>
      <c r="H2271" s="27">
        <v>2024</v>
      </c>
      <c r="I2271" t="str">
        <f>VLOOKUP(A2271,'Store Data'!$E:$F,2,0)</f>
        <v>Land Rover</v>
      </c>
      <c r="J2271" t="str">
        <f>VLOOKUP(A2271,'Store Data'!$A:$B,2,0)</f>
        <v>Arizona</v>
      </c>
    </row>
    <row r="2272" spans="1:10" x14ac:dyDescent="0.2">
      <c r="A2272" t="s">
        <v>37</v>
      </c>
      <c r="B2272" t="s">
        <v>144</v>
      </c>
      <c r="C2272">
        <v>32</v>
      </c>
      <c r="D2272">
        <v>17</v>
      </c>
      <c r="E2272">
        <v>0.53120000000000001</v>
      </c>
      <c r="F2272">
        <v>0</v>
      </c>
      <c r="G2272" t="s">
        <v>120</v>
      </c>
      <c r="H2272" s="27">
        <v>2024</v>
      </c>
      <c r="I2272" t="str">
        <f>VLOOKUP(A2272,'Store Data'!$E:$F,2,0)</f>
        <v>Land Rover</v>
      </c>
      <c r="J2272" t="str">
        <f>VLOOKUP(A2272,'Store Data'!$A:$B,2,0)</f>
        <v>Arizona</v>
      </c>
    </row>
    <row r="2273" spans="1:10" x14ac:dyDescent="0.2">
      <c r="A2273" t="s">
        <v>37</v>
      </c>
      <c r="B2273" t="s">
        <v>145</v>
      </c>
      <c r="C2273">
        <v>30</v>
      </c>
      <c r="D2273">
        <v>25</v>
      </c>
      <c r="E2273">
        <v>0.83330000000000004</v>
      </c>
      <c r="F2273">
        <v>3</v>
      </c>
      <c r="G2273" t="s">
        <v>120</v>
      </c>
      <c r="H2273" s="27">
        <v>2024</v>
      </c>
      <c r="I2273" t="str">
        <f>VLOOKUP(A2273,'Store Data'!$E:$F,2,0)</f>
        <v>Land Rover</v>
      </c>
      <c r="J2273" t="str">
        <f>VLOOKUP(A2273,'Store Data'!$A:$B,2,0)</f>
        <v>Arizona</v>
      </c>
    </row>
    <row r="2274" spans="1:10" x14ac:dyDescent="0.2">
      <c r="A2274" t="s">
        <v>39</v>
      </c>
      <c r="B2274" t="s">
        <v>143</v>
      </c>
      <c r="C2274">
        <v>45</v>
      </c>
      <c r="D2274">
        <v>42</v>
      </c>
      <c r="E2274">
        <v>0.93330000000000002</v>
      </c>
      <c r="F2274">
        <v>0</v>
      </c>
      <c r="G2274" t="s">
        <v>120</v>
      </c>
      <c r="H2274" s="27">
        <v>2024</v>
      </c>
      <c r="I2274" t="str">
        <f>VLOOKUP(A2274,'Store Data'!$E:$F,2,0)</f>
        <v>Lexus</v>
      </c>
      <c r="J2274" t="str">
        <f>VLOOKUP(A2274,'Store Data'!$A:$B,2,0)</f>
        <v>Southern CA</v>
      </c>
    </row>
    <row r="2275" spans="1:10" x14ac:dyDescent="0.2">
      <c r="A2275" t="s">
        <v>39</v>
      </c>
      <c r="B2275" t="s">
        <v>144</v>
      </c>
      <c r="C2275">
        <v>54</v>
      </c>
      <c r="D2275">
        <v>40</v>
      </c>
      <c r="E2275">
        <v>0.74070000000000003</v>
      </c>
      <c r="F2275">
        <v>7</v>
      </c>
      <c r="G2275" t="s">
        <v>120</v>
      </c>
      <c r="H2275" s="27">
        <v>2024</v>
      </c>
      <c r="I2275" t="str">
        <f>VLOOKUP(A2275,'Store Data'!$E:$F,2,0)</f>
        <v>Lexus</v>
      </c>
      <c r="J2275" t="str">
        <f>VLOOKUP(A2275,'Store Data'!$A:$B,2,0)</f>
        <v>Southern CA</v>
      </c>
    </row>
    <row r="2276" spans="1:10" x14ac:dyDescent="0.2">
      <c r="A2276" t="s">
        <v>39</v>
      </c>
      <c r="B2276" t="s">
        <v>145</v>
      </c>
      <c r="C2276">
        <v>25</v>
      </c>
      <c r="D2276">
        <v>20</v>
      </c>
      <c r="E2276">
        <v>0.8</v>
      </c>
      <c r="F2276">
        <v>5</v>
      </c>
      <c r="G2276" t="s">
        <v>120</v>
      </c>
      <c r="H2276" s="27">
        <v>2024</v>
      </c>
      <c r="I2276" t="str">
        <f>VLOOKUP(A2276,'Store Data'!$E:$F,2,0)</f>
        <v>Lexus</v>
      </c>
      <c r="J2276" t="str">
        <f>VLOOKUP(A2276,'Store Data'!$A:$B,2,0)</f>
        <v>Southern CA</v>
      </c>
    </row>
    <row r="2277" spans="1:10" x14ac:dyDescent="0.2">
      <c r="A2277" t="s">
        <v>38</v>
      </c>
      <c r="B2277" t="s">
        <v>143</v>
      </c>
      <c r="C2277">
        <v>86</v>
      </c>
      <c r="D2277">
        <v>73</v>
      </c>
      <c r="E2277">
        <v>0.8488</v>
      </c>
      <c r="F2277">
        <v>3</v>
      </c>
      <c r="G2277" t="s">
        <v>120</v>
      </c>
      <c r="H2277" s="27">
        <v>2024</v>
      </c>
      <c r="I2277" t="str">
        <f>VLOOKUP(A2277,'Store Data'!$E:$F,2,0)</f>
        <v>Lexus</v>
      </c>
      <c r="J2277" t="str">
        <f>VLOOKUP(A2277,'Store Data'!$A:$B,2,0)</f>
        <v>Texas</v>
      </c>
    </row>
    <row r="2278" spans="1:10" x14ac:dyDescent="0.2">
      <c r="A2278" t="s">
        <v>38</v>
      </c>
      <c r="B2278" t="s">
        <v>144</v>
      </c>
      <c r="C2278">
        <v>99</v>
      </c>
      <c r="D2278">
        <v>78</v>
      </c>
      <c r="E2278">
        <v>0.78779999999999994</v>
      </c>
      <c r="F2278">
        <v>19</v>
      </c>
      <c r="G2278" t="s">
        <v>120</v>
      </c>
      <c r="H2278" s="27">
        <v>2024</v>
      </c>
      <c r="I2278" t="str">
        <f>VLOOKUP(A2278,'Store Data'!$E:$F,2,0)</f>
        <v>Lexus</v>
      </c>
      <c r="J2278" t="str">
        <f>VLOOKUP(A2278,'Store Data'!$A:$B,2,0)</f>
        <v>Texas</v>
      </c>
    </row>
    <row r="2279" spans="1:10" x14ac:dyDescent="0.2">
      <c r="A2279" t="s">
        <v>38</v>
      </c>
      <c r="B2279" t="s">
        <v>145</v>
      </c>
      <c r="C2279">
        <v>32</v>
      </c>
      <c r="D2279">
        <v>23</v>
      </c>
      <c r="E2279">
        <v>0.71870000000000001</v>
      </c>
      <c r="F2279">
        <v>4</v>
      </c>
      <c r="G2279" t="s">
        <v>120</v>
      </c>
      <c r="H2279" s="27">
        <v>2024</v>
      </c>
      <c r="I2279" t="str">
        <f>VLOOKUP(A2279,'Store Data'!$E:$F,2,0)</f>
        <v>Lexus</v>
      </c>
      <c r="J2279" t="str">
        <f>VLOOKUP(A2279,'Store Data'!$A:$B,2,0)</f>
        <v>Texas</v>
      </c>
    </row>
    <row r="2280" spans="1:10" x14ac:dyDescent="0.2">
      <c r="A2280" t="s">
        <v>40</v>
      </c>
      <c r="B2280" t="s">
        <v>143</v>
      </c>
      <c r="C2280">
        <v>6</v>
      </c>
      <c r="D2280">
        <v>5</v>
      </c>
      <c r="E2280">
        <v>0.83330000000000004</v>
      </c>
      <c r="F2280">
        <v>0</v>
      </c>
      <c r="G2280" t="s">
        <v>120</v>
      </c>
      <c r="H2280" s="27">
        <v>2024</v>
      </c>
      <c r="I2280" t="str">
        <f>VLOOKUP(A2280,'Store Data'!$E:$F,2,0)</f>
        <v>Lincoln</v>
      </c>
      <c r="J2280" t="str">
        <f>VLOOKUP(A2280,'Store Data'!$A:$B,2,0)</f>
        <v>Orange County</v>
      </c>
    </row>
    <row r="2281" spans="1:10" x14ac:dyDescent="0.2">
      <c r="A2281" t="s">
        <v>40</v>
      </c>
      <c r="B2281" t="s">
        <v>144</v>
      </c>
      <c r="C2281">
        <v>6</v>
      </c>
      <c r="D2281">
        <v>5</v>
      </c>
      <c r="E2281">
        <v>0.83330000000000004</v>
      </c>
      <c r="F2281">
        <v>0</v>
      </c>
      <c r="G2281" t="s">
        <v>120</v>
      </c>
      <c r="H2281" s="27">
        <v>2024</v>
      </c>
      <c r="I2281" t="str">
        <f>VLOOKUP(A2281,'Store Data'!$E:$F,2,0)</f>
        <v>Lincoln</v>
      </c>
      <c r="J2281" t="str">
        <f>VLOOKUP(A2281,'Store Data'!$A:$B,2,0)</f>
        <v>Orange County</v>
      </c>
    </row>
    <row r="2282" spans="1:10" x14ac:dyDescent="0.2">
      <c r="A2282" t="s">
        <v>40</v>
      </c>
      <c r="B2282" t="s">
        <v>145</v>
      </c>
      <c r="C2282">
        <v>2</v>
      </c>
      <c r="D2282">
        <v>2</v>
      </c>
      <c r="E2282">
        <v>1</v>
      </c>
      <c r="F2282">
        <v>0</v>
      </c>
      <c r="G2282" t="s">
        <v>120</v>
      </c>
      <c r="H2282" s="27">
        <v>2024</v>
      </c>
      <c r="I2282" t="str">
        <f>VLOOKUP(A2282,'Store Data'!$E:$F,2,0)</f>
        <v>Lincoln</v>
      </c>
      <c r="J2282" t="str">
        <f>VLOOKUP(A2282,'Store Data'!$A:$B,2,0)</f>
        <v>Orange County</v>
      </c>
    </row>
    <row r="2283" spans="1:10" x14ac:dyDescent="0.2">
      <c r="A2283" t="s">
        <v>44</v>
      </c>
      <c r="B2283" t="s">
        <v>143</v>
      </c>
      <c r="C2283">
        <v>19</v>
      </c>
      <c r="D2283">
        <v>16</v>
      </c>
      <c r="E2283">
        <v>0.84209999999999996</v>
      </c>
      <c r="F2283">
        <v>0</v>
      </c>
      <c r="G2283" t="s">
        <v>120</v>
      </c>
      <c r="H2283" s="27">
        <v>2024</v>
      </c>
      <c r="I2283" t="str">
        <f>VLOOKUP(A2283,'Store Data'!$E:$F,2,0)</f>
        <v>MINI</v>
      </c>
      <c r="J2283" t="str">
        <f>VLOOKUP(A2283,'Store Data'!$A:$B,2,0)</f>
        <v>Arizona</v>
      </c>
    </row>
    <row r="2284" spans="1:10" x14ac:dyDescent="0.2">
      <c r="A2284" t="s">
        <v>44</v>
      </c>
      <c r="B2284" t="s">
        <v>144</v>
      </c>
      <c r="C2284">
        <v>8</v>
      </c>
      <c r="D2284">
        <v>4</v>
      </c>
      <c r="E2284">
        <v>0.5</v>
      </c>
      <c r="F2284">
        <v>0</v>
      </c>
      <c r="G2284" t="s">
        <v>120</v>
      </c>
      <c r="H2284" s="27">
        <v>2024</v>
      </c>
      <c r="I2284" t="str">
        <f>VLOOKUP(A2284,'Store Data'!$E:$F,2,0)</f>
        <v>MINI</v>
      </c>
      <c r="J2284" t="str">
        <f>VLOOKUP(A2284,'Store Data'!$A:$B,2,0)</f>
        <v>Arizona</v>
      </c>
    </row>
    <row r="2285" spans="1:10" x14ac:dyDescent="0.2">
      <c r="A2285" t="s">
        <v>44</v>
      </c>
      <c r="B2285" t="s">
        <v>145</v>
      </c>
      <c r="C2285">
        <v>11</v>
      </c>
      <c r="D2285">
        <v>4</v>
      </c>
      <c r="E2285">
        <v>0.36359999999999998</v>
      </c>
      <c r="F2285">
        <v>0</v>
      </c>
      <c r="G2285" t="s">
        <v>120</v>
      </c>
      <c r="H2285" s="27">
        <v>2024</v>
      </c>
      <c r="I2285" t="str">
        <f>VLOOKUP(A2285,'Store Data'!$E:$F,2,0)</f>
        <v>MINI</v>
      </c>
      <c r="J2285" t="str">
        <f>VLOOKUP(A2285,'Store Data'!$A:$B,2,0)</f>
        <v>Arizona</v>
      </c>
    </row>
    <row r="2286" spans="1:10" x14ac:dyDescent="0.2">
      <c r="A2286" t="s">
        <v>45</v>
      </c>
      <c r="B2286" t="s">
        <v>143</v>
      </c>
      <c r="C2286">
        <v>13</v>
      </c>
      <c r="D2286">
        <v>11</v>
      </c>
      <c r="E2286">
        <v>0.84609999999999996</v>
      </c>
      <c r="F2286">
        <v>2</v>
      </c>
      <c r="G2286" t="s">
        <v>120</v>
      </c>
      <c r="H2286" s="27">
        <v>2024</v>
      </c>
      <c r="I2286" t="str">
        <f>VLOOKUP(A2286,'Store Data'!$E:$F,2,0)</f>
        <v>MINI</v>
      </c>
      <c r="J2286" t="str">
        <f>VLOOKUP(A2286,'Store Data'!$A:$B,2,0)</f>
        <v>Southern CA</v>
      </c>
    </row>
    <row r="2287" spans="1:10" x14ac:dyDescent="0.2">
      <c r="A2287" t="s">
        <v>45</v>
      </c>
      <c r="B2287" t="s">
        <v>144</v>
      </c>
      <c r="C2287">
        <v>1</v>
      </c>
      <c r="D2287">
        <v>1</v>
      </c>
      <c r="E2287">
        <v>1</v>
      </c>
      <c r="F2287">
        <v>0</v>
      </c>
      <c r="G2287" t="s">
        <v>120</v>
      </c>
      <c r="H2287" s="27">
        <v>2024</v>
      </c>
      <c r="I2287" t="str">
        <f>VLOOKUP(A2287,'Store Data'!$E:$F,2,0)</f>
        <v>MINI</v>
      </c>
      <c r="J2287" t="str">
        <f>VLOOKUP(A2287,'Store Data'!$A:$B,2,0)</f>
        <v>Southern CA</v>
      </c>
    </row>
    <row r="2288" spans="1:10" x14ac:dyDescent="0.2">
      <c r="A2288" t="s">
        <v>48</v>
      </c>
      <c r="B2288" t="s">
        <v>143</v>
      </c>
      <c r="C2288">
        <v>11</v>
      </c>
      <c r="D2288">
        <v>10</v>
      </c>
      <c r="E2288">
        <v>0.90900000000000003</v>
      </c>
      <c r="F2288">
        <v>0</v>
      </c>
      <c r="G2288" t="s">
        <v>120</v>
      </c>
      <c r="H2288" s="27">
        <v>2024</v>
      </c>
      <c r="I2288" t="str">
        <f>VLOOKUP(A2288,'Store Data'!$E:$F,2,0)</f>
        <v>MINI</v>
      </c>
      <c r="J2288" t="str">
        <f>VLOOKUP(A2288,'Store Data'!$A:$B,2,0)</f>
        <v>Northern CA</v>
      </c>
    </row>
    <row r="2289" spans="1:10" x14ac:dyDescent="0.2">
      <c r="A2289" t="s">
        <v>48</v>
      </c>
      <c r="B2289" t="s">
        <v>144</v>
      </c>
      <c r="C2289">
        <v>6</v>
      </c>
      <c r="D2289">
        <v>3</v>
      </c>
      <c r="E2289">
        <v>0.5</v>
      </c>
      <c r="F2289">
        <v>1</v>
      </c>
      <c r="G2289" t="s">
        <v>120</v>
      </c>
      <c r="H2289" s="27">
        <v>2024</v>
      </c>
      <c r="I2289" t="str">
        <f>VLOOKUP(A2289,'Store Data'!$E:$F,2,0)</f>
        <v>MINI</v>
      </c>
      <c r="J2289" t="str">
        <f>VLOOKUP(A2289,'Store Data'!$A:$B,2,0)</f>
        <v>Northern CA</v>
      </c>
    </row>
    <row r="2290" spans="1:10" x14ac:dyDescent="0.2">
      <c r="A2290" t="s">
        <v>48</v>
      </c>
      <c r="B2290" t="s">
        <v>145</v>
      </c>
      <c r="C2290">
        <v>2</v>
      </c>
      <c r="D2290">
        <v>1</v>
      </c>
      <c r="E2290">
        <v>0.5</v>
      </c>
      <c r="F2290">
        <v>0</v>
      </c>
      <c r="G2290" t="s">
        <v>120</v>
      </c>
      <c r="H2290" s="27">
        <v>2024</v>
      </c>
      <c r="I2290" t="str">
        <f>VLOOKUP(A2290,'Store Data'!$E:$F,2,0)</f>
        <v>MINI</v>
      </c>
      <c r="J2290" t="str">
        <f>VLOOKUP(A2290,'Store Data'!$A:$B,2,0)</f>
        <v>Northern CA</v>
      </c>
    </row>
    <row r="2291" spans="1:10" x14ac:dyDescent="0.2">
      <c r="A2291" t="s">
        <v>53</v>
      </c>
      <c r="B2291" t="s">
        <v>143</v>
      </c>
      <c r="C2291">
        <v>9</v>
      </c>
      <c r="D2291">
        <v>7</v>
      </c>
      <c r="E2291">
        <v>0.77769999999999995</v>
      </c>
      <c r="F2291">
        <v>0</v>
      </c>
      <c r="G2291" t="s">
        <v>120</v>
      </c>
      <c r="H2291" s="27">
        <v>2024</v>
      </c>
      <c r="I2291" t="str">
        <f>VLOOKUP(A2291,'Store Data'!$E:$F,2,0)</f>
        <v>MINI</v>
      </c>
      <c r="J2291" t="str">
        <f>VLOOKUP(A2291,'Store Data'!$A:$B,2,0)</f>
        <v>Orange County</v>
      </c>
    </row>
    <row r="2292" spans="1:10" x14ac:dyDescent="0.2">
      <c r="A2292" t="s">
        <v>53</v>
      </c>
      <c r="B2292" t="s">
        <v>144</v>
      </c>
      <c r="C2292">
        <v>4</v>
      </c>
      <c r="D2292">
        <v>3</v>
      </c>
      <c r="E2292">
        <v>0.75</v>
      </c>
      <c r="F2292">
        <v>0</v>
      </c>
      <c r="G2292" t="s">
        <v>120</v>
      </c>
      <c r="H2292" s="27">
        <v>2024</v>
      </c>
      <c r="I2292" t="str">
        <f>VLOOKUP(A2292,'Store Data'!$E:$F,2,0)</f>
        <v>MINI</v>
      </c>
      <c r="J2292" t="str">
        <f>VLOOKUP(A2292,'Store Data'!$A:$B,2,0)</f>
        <v>Orange County</v>
      </c>
    </row>
    <row r="2293" spans="1:10" x14ac:dyDescent="0.2">
      <c r="A2293" t="s">
        <v>53</v>
      </c>
      <c r="B2293" t="s">
        <v>145</v>
      </c>
      <c r="C2293">
        <v>1</v>
      </c>
      <c r="D2293">
        <v>1</v>
      </c>
      <c r="E2293">
        <v>1</v>
      </c>
      <c r="F2293">
        <v>0</v>
      </c>
      <c r="G2293" t="s">
        <v>120</v>
      </c>
      <c r="H2293" s="27">
        <v>2024</v>
      </c>
      <c r="I2293" t="str">
        <f>VLOOKUP(A2293,'Store Data'!$E:$F,2,0)</f>
        <v>MINI</v>
      </c>
      <c r="J2293" t="str">
        <f>VLOOKUP(A2293,'Store Data'!$A:$B,2,0)</f>
        <v>Orange County</v>
      </c>
    </row>
    <row r="2294" spans="1:10" x14ac:dyDescent="0.2">
      <c r="A2294" t="s">
        <v>58</v>
      </c>
      <c r="B2294" t="s">
        <v>143</v>
      </c>
      <c r="C2294">
        <v>16</v>
      </c>
      <c r="D2294">
        <v>15</v>
      </c>
      <c r="E2294">
        <v>0.9375</v>
      </c>
      <c r="F2294">
        <v>0</v>
      </c>
      <c r="G2294" t="s">
        <v>120</v>
      </c>
      <c r="H2294" s="27">
        <v>2024</v>
      </c>
      <c r="I2294" t="str">
        <f>VLOOKUP(A2294,'Store Data'!$E:$F,2,0)</f>
        <v>MINI</v>
      </c>
      <c r="J2294" t="str">
        <f>VLOOKUP(A2294,'Store Data'!$A:$B,2,0)</f>
        <v>Southern CA</v>
      </c>
    </row>
    <row r="2295" spans="1:10" x14ac:dyDescent="0.2">
      <c r="A2295" t="s">
        <v>58</v>
      </c>
      <c r="B2295" t="s">
        <v>144</v>
      </c>
      <c r="C2295">
        <v>8</v>
      </c>
      <c r="D2295">
        <v>5</v>
      </c>
      <c r="E2295">
        <v>0.625</v>
      </c>
      <c r="F2295">
        <v>1</v>
      </c>
      <c r="G2295" t="s">
        <v>120</v>
      </c>
      <c r="H2295" s="27">
        <v>2024</v>
      </c>
      <c r="I2295" t="str">
        <f>VLOOKUP(A2295,'Store Data'!$E:$F,2,0)</f>
        <v>MINI</v>
      </c>
      <c r="J2295" t="str">
        <f>VLOOKUP(A2295,'Store Data'!$A:$B,2,0)</f>
        <v>Southern CA</v>
      </c>
    </row>
    <row r="2296" spans="1:10" x14ac:dyDescent="0.2">
      <c r="A2296" t="s">
        <v>58</v>
      </c>
      <c r="B2296" t="s">
        <v>145</v>
      </c>
      <c r="C2296">
        <v>8</v>
      </c>
      <c r="D2296">
        <v>4</v>
      </c>
      <c r="E2296">
        <v>0.5</v>
      </c>
      <c r="F2296">
        <v>3</v>
      </c>
      <c r="G2296" t="s">
        <v>120</v>
      </c>
      <c r="H2296" s="27">
        <v>2024</v>
      </c>
      <c r="I2296" t="str">
        <f>VLOOKUP(A2296,'Store Data'!$E:$F,2,0)</f>
        <v>MINI</v>
      </c>
      <c r="J2296" t="str">
        <f>VLOOKUP(A2296,'Store Data'!$A:$B,2,0)</f>
        <v>Southern CA</v>
      </c>
    </row>
    <row r="2297" spans="1:10" x14ac:dyDescent="0.2">
      <c r="A2297" t="s">
        <v>41</v>
      </c>
      <c r="B2297" t="s">
        <v>143</v>
      </c>
      <c r="C2297">
        <v>23</v>
      </c>
      <c r="D2297">
        <v>16</v>
      </c>
      <c r="E2297">
        <v>0.6956</v>
      </c>
      <c r="F2297">
        <v>0</v>
      </c>
      <c r="G2297" t="s">
        <v>120</v>
      </c>
      <c r="H2297" s="27">
        <v>2024</v>
      </c>
      <c r="I2297" t="str">
        <f>VLOOKUP(A2297,'Store Data'!$E:$F,2,0)</f>
        <v>Mazda</v>
      </c>
      <c r="J2297" t="str">
        <f>VLOOKUP(A2297,'Store Data'!$A:$B,2,0)</f>
        <v>Southern CA</v>
      </c>
    </row>
    <row r="2298" spans="1:10" x14ac:dyDescent="0.2">
      <c r="A2298" t="s">
        <v>41</v>
      </c>
      <c r="B2298" t="s">
        <v>144</v>
      </c>
      <c r="C2298">
        <v>21</v>
      </c>
      <c r="D2298">
        <v>14</v>
      </c>
      <c r="E2298">
        <v>0.66659999999999997</v>
      </c>
      <c r="F2298">
        <v>0</v>
      </c>
      <c r="G2298" t="s">
        <v>120</v>
      </c>
      <c r="H2298" s="27">
        <v>2024</v>
      </c>
      <c r="I2298" t="str">
        <f>VLOOKUP(A2298,'Store Data'!$E:$F,2,0)</f>
        <v>Mazda</v>
      </c>
      <c r="J2298" t="str">
        <f>VLOOKUP(A2298,'Store Data'!$A:$B,2,0)</f>
        <v>Southern CA</v>
      </c>
    </row>
    <row r="2299" spans="1:10" x14ac:dyDescent="0.2">
      <c r="A2299" t="s">
        <v>41</v>
      </c>
      <c r="B2299" t="s">
        <v>145</v>
      </c>
      <c r="C2299">
        <v>18</v>
      </c>
      <c r="D2299">
        <v>13</v>
      </c>
      <c r="E2299">
        <v>0.72219999999999995</v>
      </c>
      <c r="F2299">
        <v>2</v>
      </c>
      <c r="G2299" t="s">
        <v>120</v>
      </c>
      <c r="H2299" s="27">
        <v>2024</v>
      </c>
      <c r="I2299" t="str">
        <f>VLOOKUP(A2299,'Store Data'!$E:$F,2,0)</f>
        <v>Mazda</v>
      </c>
      <c r="J2299" t="str">
        <f>VLOOKUP(A2299,'Store Data'!$A:$B,2,0)</f>
        <v>Southern CA</v>
      </c>
    </row>
    <row r="2300" spans="1:10" x14ac:dyDescent="0.2">
      <c r="A2300" t="s">
        <v>42</v>
      </c>
      <c r="B2300" t="s">
        <v>143</v>
      </c>
      <c r="C2300">
        <v>48</v>
      </c>
      <c r="D2300">
        <v>43</v>
      </c>
      <c r="E2300">
        <v>0.89580000000000004</v>
      </c>
      <c r="F2300">
        <v>0</v>
      </c>
      <c r="G2300" t="s">
        <v>120</v>
      </c>
      <c r="H2300" s="27">
        <v>2024</v>
      </c>
      <c r="I2300" t="str">
        <f>VLOOKUP(A2300,'Store Data'!$E:$F,2,0)</f>
        <v>Mercedes-Benz</v>
      </c>
      <c r="J2300" t="str">
        <f>VLOOKUP(A2300,'Store Data'!$A:$B,2,0)</f>
        <v>Arizona</v>
      </c>
    </row>
    <row r="2301" spans="1:10" x14ac:dyDescent="0.2">
      <c r="A2301" t="s">
        <v>42</v>
      </c>
      <c r="B2301" t="s">
        <v>144</v>
      </c>
      <c r="C2301">
        <v>21</v>
      </c>
      <c r="D2301">
        <v>11</v>
      </c>
      <c r="E2301">
        <v>0.52380000000000004</v>
      </c>
      <c r="F2301">
        <v>1</v>
      </c>
      <c r="G2301" t="s">
        <v>120</v>
      </c>
      <c r="H2301" s="27">
        <v>2024</v>
      </c>
      <c r="I2301" t="str">
        <f>VLOOKUP(A2301,'Store Data'!$E:$F,2,0)</f>
        <v>Mercedes-Benz</v>
      </c>
      <c r="J2301" t="str">
        <f>VLOOKUP(A2301,'Store Data'!$A:$B,2,0)</f>
        <v>Arizona</v>
      </c>
    </row>
    <row r="2302" spans="1:10" x14ac:dyDescent="0.2">
      <c r="A2302" t="s">
        <v>42</v>
      </c>
      <c r="B2302" t="s">
        <v>145</v>
      </c>
      <c r="C2302">
        <v>12</v>
      </c>
      <c r="D2302">
        <v>9</v>
      </c>
      <c r="E2302">
        <v>0.75</v>
      </c>
      <c r="F2302">
        <v>0</v>
      </c>
      <c r="G2302" t="s">
        <v>120</v>
      </c>
      <c r="H2302" s="27">
        <v>2024</v>
      </c>
      <c r="I2302" t="str">
        <f>VLOOKUP(A2302,'Store Data'!$E:$F,2,0)</f>
        <v>Mercedes-Benz</v>
      </c>
      <c r="J2302" t="str">
        <f>VLOOKUP(A2302,'Store Data'!$A:$B,2,0)</f>
        <v>Arizona</v>
      </c>
    </row>
    <row r="2303" spans="1:10" x14ac:dyDescent="0.2">
      <c r="A2303" t="s">
        <v>43</v>
      </c>
      <c r="B2303" t="s">
        <v>143</v>
      </c>
      <c r="C2303">
        <v>39</v>
      </c>
      <c r="D2303">
        <v>35</v>
      </c>
      <c r="E2303">
        <v>0.89739999999999998</v>
      </c>
      <c r="F2303">
        <v>1</v>
      </c>
      <c r="G2303" t="s">
        <v>120</v>
      </c>
      <c r="H2303" s="27">
        <v>2024</v>
      </c>
      <c r="I2303" t="str">
        <f>VLOOKUP(A2303,'Store Data'!$E:$F,2,0)</f>
        <v>Mercedes-Benz</v>
      </c>
      <c r="J2303" t="str">
        <f>VLOOKUP(A2303,'Store Data'!$A:$B,2,0)</f>
        <v>Southern CA</v>
      </c>
    </row>
    <row r="2304" spans="1:10" x14ac:dyDescent="0.2">
      <c r="A2304" t="s">
        <v>43</v>
      </c>
      <c r="B2304" t="s">
        <v>144</v>
      </c>
      <c r="C2304">
        <v>14</v>
      </c>
      <c r="D2304">
        <v>10</v>
      </c>
      <c r="E2304">
        <v>0.71419999999999995</v>
      </c>
      <c r="F2304">
        <v>1</v>
      </c>
      <c r="G2304" t="s">
        <v>120</v>
      </c>
      <c r="H2304" s="27">
        <v>2024</v>
      </c>
      <c r="I2304" t="str">
        <f>VLOOKUP(A2304,'Store Data'!$E:$F,2,0)</f>
        <v>Mercedes-Benz</v>
      </c>
      <c r="J2304" t="str">
        <f>VLOOKUP(A2304,'Store Data'!$A:$B,2,0)</f>
        <v>Southern CA</v>
      </c>
    </row>
    <row r="2305" spans="1:10" x14ac:dyDescent="0.2">
      <c r="A2305" t="s">
        <v>43</v>
      </c>
      <c r="B2305" t="s">
        <v>145</v>
      </c>
      <c r="C2305">
        <v>13</v>
      </c>
      <c r="D2305">
        <v>9</v>
      </c>
      <c r="E2305">
        <v>0.69230000000000003</v>
      </c>
      <c r="F2305">
        <v>2</v>
      </c>
      <c r="G2305" t="s">
        <v>120</v>
      </c>
      <c r="H2305" s="27">
        <v>2024</v>
      </c>
      <c r="I2305" t="str">
        <f>VLOOKUP(A2305,'Store Data'!$E:$F,2,0)</f>
        <v>Mercedes-Benz</v>
      </c>
      <c r="J2305" t="str">
        <f>VLOOKUP(A2305,'Store Data'!$A:$B,2,0)</f>
        <v>Southern CA</v>
      </c>
    </row>
    <row r="2306" spans="1:10" x14ac:dyDescent="0.2">
      <c r="A2306" t="s">
        <v>130</v>
      </c>
      <c r="B2306" t="s">
        <v>144</v>
      </c>
      <c r="C2306">
        <v>3</v>
      </c>
      <c r="D2306">
        <v>2</v>
      </c>
      <c r="E2306">
        <v>0.66659999999999997</v>
      </c>
      <c r="F2306">
        <v>0</v>
      </c>
      <c r="G2306" t="s">
        <v>120</v>
      </c>
      <c r="H2306" s="27">
        <v>2024</v>
      </c>
      <c r="I2306" t="str">
        <f>VLOOKUP(A2306,'Store Data'!$E:$F,2,0)</f>
        <v>Group</v>
      </c>
      <c r="J2306" t="str">
        <f>VLOOKUP(A2306,'Store Data'!$A:$B,2,0)</f>
        <v>Arizona</v>
      </c>
    </row>
    <row r="2307" spans="1:10" x14ac:dyDescent="0.2">
      <c r="A2307" t="s">
        <v>130</v>
      </c>
      <c r="B2307" t="s">
        <v>145</v>
      </c>
      <c r="C2307">
        <v>10</v>
      </c>
      <c r="D2307">
        <v>8</v>
      </c>
      <c r="E2307">
        <v>0.8</v>
      </c>
      <c r="F2307">
        <v>0</v>
      </c>
      <c r="G2307" t="s">
        <v>120</v>
      </c>
      <c r="H2307" s="27">
        <v>2024</v>
      </c>
      <c r="I2307" t="str">
        <f>VLOOKUP(A2307,'Store Data'!$E:$F,2,0)</f>
        <v>Group</v>
      </c>
      <c r="J2307" t="str">
        <f>VLOOKUP(A2307,'Store Data'!$A:$B,2,0)</f>
        <v>Arizona</v>
      </c>
    </row>
    <row r="2308" spans="1:10" x14ac:dyDescent="0.2">
      <c r="A2308" t="s">
        <v>60</v>
      </c>
      <c r="B2308" t="s">
        <v>143</v>
      </c>
      <c r="C2308">
        <v>61</v>
      </c>
      <c r="D2308">
        <v>56</v>
      </c>
      <c r="E2308">
        <v>0.91800000000000004</v>
      </c>
      <c r="F2308">
        <v>5</v>
      </c>
      <c r="G2308" t="s">
        <v>120</v>
      </c>
      <c r="H2308" s="27">
        <v>2024</v>
      </c>
      <c r="I2308" t="str">
        <f>VLOOKUP(A2308,'Store Data'!$E:$F,2,0)</f>
        <v>BMW</v>
      </c>
      <c r="J2308" t="str">
        <f>VLOOKUP(A2308,'Store Data'!$A:$B,2,0)</f>
        <v>Northern CA</v>
      </c>
    </row>
    <row r="2309" spans="1:10" x14ac:dyDescent="0.2">
      <c r="A2309" t="s">
        <v>60</v>
      </c>
      <c r="B2309" t="s">
        <v>144</v>
      </c>
      <c r="C2309">
        <v>32</v>
      </c>
      <c r="D2309">
        <v>29</v>
      </c>
      <c r="E2309">
        <v>0.90620000000000001</v>
      </c>
      <c r="F2309">
        <v>4</v>
      </c>
      <c r="G2309" t="s">
        <v>120</v>
      </c>
      <c r="H2309" s="27">
        <v>2024</v>
      </c>
      <c r="I2309" t="str">
        <f>VLOOKUP(A2309,'Store Data'!$E:$F,2,0)</f>
        <v>BMW</v>
      </c>
      <c r="J2309" t="str">
        <f>VLOOKUP(A2309,'Store Data'!$A:$B,2,0)</f>
        <v>Northern CA</v>
      </c>
    </row>
    <row r="2310" spans="1:10" x14ac:dyDescent="0.2">
      <c r="A2310" t="s">
        <v>60</v>
      </c>
      <c r="B2310" t="s">
        <v>145</v>
      </c>
      <c r="C2310">
        <v>20</v>
      </c>
      <c r="D2310">
        <v>17</v>
      </c>
      <c r="E2310">
        <v>0.85</v>
      </c>
      <c r="F2310">
        <v>2</v>
      </c>
      <c r="G2310" t="s">
        <v>120</v>
      </c>
      <c r="H2310" s="27">
        <v>2024</v>
      </c>
      <c r="I2310" t="str">
        <f>VLOOKUP(A2310,'Store Data'!$E:$F,2,0)</f>
        <v>BMW</v>
      </c>
      <c r="J2310" t="str">
        <f>VLOOKUP(A2310,'Store Data'!$A:$B,2,0)</f>
        <v>Northern CA</v>
      </c>
    </row>
    <row r="2311" spans="1:10" x14ac:dyDescent="0.2">
      <c r="A2311" t="s">
        <v>62</v>
      </c>
      <c r="B2311" t="s">
        <v>143</v>
      </c>
      <c r="C2311">
        <v>27</v>
      </c>
      <c r="D2311">
        <v>22</v>
      </c>
      <c r="E2311">
        <v>0.81479999999999997</v>
      </c>
      <c r="F2311">
        <v>2</v>
      </c>
      <c r="G2311" t="s">
        <v>120</v>
      </c>
      <c r="H2311" s="27">
        <v>2024</v>
      </c>
      <c r="I2311" t="str">
        <f>VLOOKUP(A2311,'Store Data'!$E:$F,2,0)</f>
        <v>Porsche</v>
      </c>
      <c r="J2311" t="str">
        <f>VLOOKUP(A2311,'Store Data'!$A:$B,2,0)</f>
        <v>Arizona</v>
      </c>
    </row>
    <row r="2312" spans="1:10" x14ac:dyDescent="0.2">
      <c r="A2312" t="s">
        <v>62</v>
      </c>
      <c r="B2312" t="s">
        <v>144</v>
      </c>
      <c r="C2312">
        <v>22</v>
      </c>
      <c r="D2312">
        <v>14</v>
      </c>
      <c r="E2312">
        <v>0.63629999999999998</v>
      </c>
      <c r="F2312">
        <v>0</v>
      </c>
      <c r="G2312" t="s">
        <v>120</v>
      </c>
      <c r="H2312" s="27">
        <v>2024</v>
      </c>
      <c r="I2312" t="str">
        <f>VLOOKUP(A2312,'Store Data'!$E:$F,2,0)</f>
        <v>Porsche</v>
      </c>
      <c r="J2312" t="str">
        <f>VLOOKUP(A2312,'Store Data'!$A:$B,2,0)</f>
        <v>Arizona</v>
      </c>
    </row>
    <row r="2313" spans="1:10" x14ac:dyDescent="0.2">
      <c r="A2313" t="s">
        <v>62</v>
      </c>
      <c r="B2313" t="s">
        <v>145</v>
      </c>
      <c r="C2313">
        <v>11</v>
      </c>
      <c r="D2313">
        <v>7</v>
      </c>
      <c r="E2313">
        <v>0.63629999999999998</v>
      </c>
      <c r="F2313">
        <v>1</v>
      </c>
      <c r="G2313" t="s">
        <v>120</v>
      </c>
      <c r="H2313" s="27">
        <v>2024</v>
      </c>
      <c r="I2313" t="str">
        <f>VLOOKUP(A2313,'Store Data'!$E:$F,2,0)</f>
        <v>Porsche</v>
      </c>
      <c r="J2313" t="str">
        <f>VLOOKUP(A2313,'Store Data'!$A:$B,2,0)</f>
        <v>Arizona</v>
      </c>
    </row>
    <row r="2314" spans="1:10" x14ac:dyDescent="0.2">
      <c r="A2314" t="s">
        <v>64</v>
      </c>
      <c r="B2314" t="s">
        <v>143</v>
      </c>
      <c r="C2314">
        <v>36</v>
      </c>
      <c r="D2314">
        <v>33</v>
      </c>
      <c r="E2314">
        <v>0.91659999999999997</v>
      </c>
      <c r="F2314">
        <v>1</v>
      </c>
      <c r="G2314" t="s">
        <v>120</v>
      </c>
      <c r="H2314" s="27">
        <v>2024</v>
      </c>
      <c r="I2314" t="str">
        <f>VLOOKUP(A2314,'Store Data'!$E:$F,2,0)</f>
        <v>Porsche</v>
      </c>
      <c r="J2314" t="str">
        <f>VLOOKUP(A2314,'Store Data'!$A:$B,2,0)</f>
        <v>Northern CA</v>
      </c>
    </row>
    <row r="2315" spans="1:10" x14ac:dyDescent="0.2">
      <c r="A2315" t="s">
        <v>64</v>
      </c>
      <c r="B2315" t="s">
        <v>144</v>
      </c>
      <c r="C2315">
        <v>16</v>
      </c>
      <c r="D2315">
        <v>14</v>
      </c>
      <c r="E2315">
        <v>0.875</v>
      </c>
      <c r="F2315">
        <v>1</v>
      </c>
      <c r="G2315" t="s">
        <v>120</v>
      </c>
      <c r="H2315" s="27">
        <v>2024</v>
      </c>
      <c r="I2315" t="str">
        <f>VLOOKUP(A2315,'Store Data'!$E:$F,2,0)</f>
        <v>Porsche</v>
      </c>
      <c r="J2315" t="str">
        <f>VLOOKUP(A2315,'Store Data'!$A:$B,2,0)</f>
        <v>Northern CA</v>
      </c>
    </row>
    <row r="2316" spans="1:10" x14ac:dyDescent="0.2">
      <c r="A2316" t="s">
        <v>64</v>
      </c>
      <c r="B2316" t="s">
        <v>145</v>
      </c>
      <c r="C2316">
        <v>6</v>
      </c>
      <c r="D2316">
        <v>3</v>
      </c>
      <c r="E2316">
        <v>0.5</v>
      </c>
      <c r="F2316">
        <v>1</v>
      </c>
      <c r="G2316" t="s">
        <v>120</v>
      </c>
      <c r="H2316" s="27">
        <v>2024</v>
      </c>
      <c r="I2316" t="str">
        <f>VLOOKUP(A2316,'Store Data'!$E:$F,2,0)</f>
        <v>Porsche</v>
      </c>
      <c r="J2316" t="str">
        <f>VLOOKUP(A2316,'Store Data'!$A:$B,2,0)</f>
        <v>Northern CA</v>
      </c>
    </row>
    <row r="2317" spans="1:10" x14ac:dyDescent="0.2">
      <c r="A2317" t="s">
        <v>66</v>
      </c>
      <c r="B2317" t="s">
        <v>143</v>
      </c>
      <c r="C2317">
        <v>99</v>
      </c>
      <c r="D2317">
        <v>90</v>
      </c>
      <c r="E2317">
        <v>0.90900000000000003</v>
      </c>
      <c r="F2317">
        <v>14</v>
      </c>
      <c r="G2317" t="s">
        <v>120</v>
      </c>
      <c r="H2317" s="27">
        <v>2024</v>
      </c>
      <c r="I2317" t="str">
        <f>VLOOKUP(A2317,'Store Data'!$E:$F,2,0)</f>
        <v>Honda</v>
      </c>
      <c r="J2317" t="str">
        <f>VLOOKUP(A2317,'Store Data'!$A:$B,2,0)</f>
        <v>Texas</v>
      </c>
    </row>
    <row r="2318" spans="1:10" x14ac:dyDescent="0.2">
      <c r="A2318" t="s">
        <v>66</v>
      </c>
      <c r="B2318" t="s">
        <v>144</v>
      </c>
      <c r="C2318">
        <v>74</v>
      </c>
      <c r="D2318">
        <v>51</v>
      </c>
      <c r="E2318">
        <v>0.68910000000000005</v>
      </c>
      <c r="F2318">
        <v>10</v>
      </c>
      <c r="G2318" t="s">
        <v>120</v>
      </c>
      <c r="H2318" s="27">
        <v>2024</v>
      </c>
      <c r="I2318" t="str">
        <f>VLOOKUP(A2318,'Store Data'!$E:$F,2,0)</f>
        <v>Honda</v>
      </c>
      <c r="J2318" t="str">
        <f>VLOOKUP(A2318,'Store Data'!$A:$B,2,0)</f>
        <v>Texas</v>
      </c>
    </row>
    <row r="2319" spans="1:10" x14ac:dyDescent="0.2">
      <c r="A2319" t="s">
        <v>66</v>
      </c>
      <c r="B2319" t="s">
        <v>145</v>
      </c>
      <c r="C2319">
        <v>85</v>
      </c>
      <c r="D2319">
        <v>70</v>
      </c>
      <c r="E2319">
        <v>0.82350000000000001</v>
      </c>
      <c r="F2319">
        <v>21</v>
      </c>
      <c r="G2319" t="s">
        <v>120</v>
      </c>
      <c r="H2319" s="27">
        <v>2024</v>
      </c>
      <c r="I2319" t="str">
        <f>VLOOKUP(A2319,'Store Data'!$E:$F,2,0)</f>
        <v>Honda</v>
      </c>
      <c r="J2319" t="str">
        <f>VLOOKUP(A2319,'Store Data'!$A:$B,2,0)</f>
        <v>Texas</v>
      </c>
    </row>
    <row r="2320" spans="1:10" x14ac:dyDescent="0.2">
      <c r="A2320" t="s">
        <v>67</v>
      </c>
      <c r="B2320" t="s">
        <v>143</v>
      </c>
      <c r="C2320">
        <v>65</v>
      </c>
      <c r="D2320">
        <v>28</v>
      </c>
      <c r="E2320">
        <v>0.43070000000000003</v>
      </c>
      <c r="F2320">
        <v>0</v>
      </c>
      <c r="G2320" t="s">
        <v>120</v>
      </c>
      <c r="H2320" s="27">
        <v>2024</v>
      </c>
      <c r="I2320" t="str">
        <f>VLOOKUP(A2320,'Store Data'!$E:$F,2,0)</f>
        <v>Hyundai</v>
      </c>
      <c r="J2320" t="str">
        <f>VLOOKUP(A2320,'Store Data'!$A:$B,2,0)</f>
        <v>Texas</v>
      </c>
    </row>
    <row r="2321" spans="1:10" x14ac:dyDescent="0.2">
      <c r="A2321" t="s">
        <v>67</v>
      </c>
      <c r="B2321" t="s">
        <v>144</v>
      </c>
      <c r="C2321">
        <v>76</v>
      </c>
      <c r="D2321">
        <v>67</v>
      </c>
      <c r="E2321">
        <v>0.88149999999999995</v>
      </c>
      <c r="F2321">
        <v>13</v>
      </c>
      <c r="G2321" t="s">
        <v>120</v>
      </c>
      <c r="H2321" s="27">
        <v>2024</v>
      </c>
      <c r="I2321" t="str">
        <f>VLOOKUP(A2321,'Store Data'!$E:$F,2,0)</f>
        <v>Hyundai</v>
      </c>
      <c r="J2321" t="str">
        <f>VLOOKUP(A2321,'Store Data'!$A:$B,2,0)</f>
        <v>Texas</v>
      </c>
    </row>
    <row r="2322" spans="1:10" x14ac:dyDescent="0.2">
      <c r="A2322" t="s">
        <v>67</v>
      </c>
      <c r="B2322" t="s">
        <v>145</v>
      </c>
      <c r="C2322">
        <v>46</v>
      </c>
      <c r="D2322">
        <v>36</v>
      </c>
      <c r="E2322">
        <v>0.78259999999999996</v>
      </c>
      <c r="F2322">
        <v>8</v>
      </c>
      <c r="G2322" t="s">
        <v>120</v>
      </c>
      <c r="H2322" s="27">
        <v>2024</v>
      </c>
      <c r="I2322" t="str">
        <f>VLOOKUP(A2322,'Store Data'!$E:$F,2,0)</f>
        <v>Hyundai</v>
      </c>
      <c r="J2322" t="str">
        <f>VLOOKUP(A2322,'Store Data'!$A:$B,2,0)</f>
        <v>Texas</v>
      </c>
    </row>
    <row r="2323" spans="1:10" x14ac:dyDescent="0.2">
      <c r="A2323" t="s">
        <v>68</v>
      </c>
      <c r="B2323" t="s">
        <v>143</v>
      </c>
      <c r="C2323">
        <v>26</v>
      </c>
      <c r="D2323">
        <v>20</v>
      </c>
      <c r="E2323">
        <v>0.76919999999999999</v>
      </c>
      <c r="F2323">
        <v>3</v>
      </c>
      <c r="G2323" t="s">
        <v>120</v>
      </c>
      <c r="H2323" s="27">
        <v>2024</v>
      </c>
      <c r="I2323" t="str">
        <f>VLOOKUP(A2323,'Store Data'!$E:$F,2,0)</f>
        <v>Toyota</v>
      </c>
      <c r="J2323" t="str">
        <f>VLOOKUP(A2323,'Store Data'!$A:$B,2,0)</f>
        <v>Texas</v>
      </c>
    </row>
    <row r="2324" spans="1:10" x14ac:dyDescent="0.2">
      <c r="A2324" t="s">
        <v>68</v>
      </c>
      <c r="B2324" t="s">
        <v>144</v>
      </c>
      <c r="C2324">
        <v>197</v>
      </c>
      <c r="D2324">
        <v>109</v>
      </c>
      <c r="E2324">
        <v>0.55320000000000003</v>
      </c>
      <c r="F2324">
        <v>4</v>
      </c>
      <c r="G2324" t="s">
        <v>120</v>
      </c>
      <c r="H2324" s="27">
        <v>2024</v>
      </c>
      <c r="I2324" t="str">
        <f>VLOOKUP(A2324,'Store Data'!$E:$F,2,0)</f>
        <v>Toyota</v>
      </c>
      <c r="J2324" t="str">
        <f>VLOOKUP(A2324,'Store Data'!$A:$B,2,0)</f>
        <v>Texas</v>
      </c>
    </row>
    <row r="2325" spans="1:10" x14ac:dyDescent="0.2">
      <c r="A2325" t="s">
        <v>68</v>
      </c>
      <c r="B2325" t="s">
        <v>145</v>
      </c>
      <c r="C2325">
        <v>27</v>
      </c>
      <c r="D2325">
        <v>23</v>
      </c>
      <c r="E2325">
        <v>0.8518</v>
      </c>
      <c r="F2325">
        <v>2</v>
      </c>
      <c r="G2325" t="s">
        <v>120</v>
      </c>
      <c r="H2325" s="27">
        <v>2024</v>
      </c>
      <c r="I2325" t="str">
        <f>VLOOKUP(A2325,'Store Data'!$E:$F,2,0)</f>
        <v>Toyota</v>
      </c>
      <c r="J2325" t="str">
        <f>VLOOKUP(A2325,'Store Data'!$A:$B,2,0)</f>
        <v>Texas</v>
      </c>
    </row>
    <row r="2326" spans="1:10" x14ac:dyDescent="0.2">
      <c r="A2326" t="s">
        <v>69</v>
      </c>
      <c r="B2326" t="s">
        <v>143</v>
      </c>
      <c r="C2326">
        <v>3</v>
      </c>
      <c r="D2326">
        <v>3</v>
      </c>
      <c r="E2326">
        <v>1</v>
      </c>
      <c r="F2326">
        <v>0</v>
      </c>
      <c r="G2326" t="s">
        <v>120</v>
      </c>
      <c r="H2326" s="27">
        <v>2024</v>
      </c>
      <c r="I2326" t="str">
        <f>VLOOKUP(A2326,'Store Data'!$E:$F,2,0)</f>
        <v>Maserati</v>
      </c>
      <c r="J2326" t="str">
        <f>VLOOKUP(A2326,'Store Data'!$A:$B,2,0)</f>
        <v>Arizona</v>
      </c>
    </row>
    <row r="2327" spans="1:10" x14ac:dyDescent="0.2">
      <c r="A2327" t="s">
        <v>69</v>
      </c>
      <c r="B2327" t="s">
        <v>144</v>
      </c>
      <c r="C2327">
        <v>2</v>
      </c>
      <c r="D2327">
        <v>2</v>
      </c>
      <c r="E2327">
        <v>1</v>
      </c>
      <c r="F2327">
        <v>0</v>
      </c>
      <c r="G2327" t="s">
        <v>120</v>
      </c>
      <c r="H2327" s="27">
        <v>2024</v>
      </c>
      <c r="I2327" t="str">
        <f>VLOOKUP(A2327,'Store Data'!$E:$F,2,0)</f>
        <v>Maserati</v>
      </c>
      <c r="J2327" t="str">
        <f>VLOOKUP(A2327,'Store Data'!$A:$B,2,0)</f>
        <v>Arizona</v>
      </c>
    </row>
    <row r="2328" spans="1:10" x14ac:dyDescent="0.2">
      <c r="A2328" t="s">
        <v>69</v>
      </c>
      <c r="B2328" t="s">
        <v>145</v>
      </c>
      <c r="C2328">
        <v>4</v>
      </c>
      <c r="D2328">
        <v>1</v>
      </c>
      <c r="E2328">
        <v>0.25</v>
      </c>
      <c r="F2328">
        <v>0</v>
      </c>
      <c r="G2328" t="s">
        <v>120</v>
      </c>
      <c r="H2328" s="27">
        <v>2024</v>
      </c>
      <c r="I2328" t="str">
        <f>VLOOKUP(A2328,'Store Data'!$E:$F,2,0)</f>
        <v>Maserati</v>
      </c>
      <c r="J2328" t="str">
        <f>VLOOKUP(A2328,'Store Data'!$A:$B,2,0)</f>
        <v>Arizona</v>
      </c>
    </row>
    <row r="2329" spans="1:10" x14ac:dyDescent="0.2">
      <c r="A2329" t="s">
        <v>70</v>
      </c>
      <c r="B2329" t="s">
        <v>143</v>
      </c>
      <c r="C2329">
        <v>34</v>
      </c>
      <c r="D2329">
        <v>28</v>
      </c>
      <c r="E2329">
        <v>0.82350000000000001</v>
      </c>
      <c r="F2329">
        <v>2</v>
      </c>
      <c r="G2329" t="s">
        <v>120</v>
      </c>
      <c r="H2329" s="27">
        <v>2024</v>
      </c>
      <c r="I2329" t="str">
        <f>VLOOKUP(A2329,'Store Data'!$E:$F,2,0)</f>
        <v>Subaru</v>
      </c>
      <c r="J2329" t="str">
        <f>VLOOKUP(A2329,'Store Data'!$A:$B,2,0)</f>
        <v>Orange County</v>
      </c>
    </row>
    <row r="2330" spans="1:10" x14ac:dyDescent="0.2">
      <c r="A2330" t="s">
        <v>70</v>
      </c>
      <c r="B2330" t="s">
        <v>144</v>
      </c>
      <c r="C2330">
        <v>29</v>
      </c>
      <c r="D2330">
        <v>13</v>
      </c>
      <c r="E2330">
        <v>0.44819999999999999</v>
      </c>
      <c r="F2330">
        <v>2</v>
      </c>
      <c r="G2330" t="s">
        <v>120</v>
      </c>
      <c r="H2330" s="27">
        <v>2024</v>
      </c>
      <c r="I2330" t="str">
        <f>VLOOKUP(A2330,'Store Data'!$E:$F,2,0)</f>
        <v>Subaru</v>
      </c>
      <c r="J2330" t="str">
        <f>VLOOKUP(A2330,'Store Data'!$A:$B,2,0)</f>
        <v>Orange County</v>
      </c>
    </row>
    <row r="2331" spans="1:10" x14ac:dyDescent="0.2">
      <c r="A2331" t="s">
        <v>70</v>
      </c>
      <c r="B2331" t="s">
        <v>145</v>
      </c>
      <c r="C2331">
        <v>8</v>
      </c>
      <c r="D2331">
        <v>5</v>
      </c>
      <c r="E2331">
        <v>0.625</v>
      </c>
      <c r="F2331">
        <v>0</v>
      </c>
      <c r="G2331" t="s">
        <v>120</v>
      </c>
      <c r="H2331" s="27">
        <v>2024</v>
      </c>
      <c r="I2331" t="str">
        <f>VLOOKUP(A2331,'Store Data'!$E:$F,2,0)</f>
        <v>Subaru</v>
      </c>
      <c r="J2331" t="str">
        <f>VLOOKUP(A2331,'Store Data'!$A:$B,2,0)</f>
        <v>Orange County</v>
      </c>
    </row>
    <row r="2332" spans="1:10" x14ac:dyDescent="0.2">
      <c r="A2332" t="s">
        <v>73</v>
      </c>
      <c r="B2332" t="s">
        <v>143</v>
      </c>
      <c r="C2332">
        <v>74</v>
      </c>
      <c r="D2332">
        <v>65</v>
      </c>
      <c r="E2332">
        <v>0.87829999999999997</v>
      </c>
      <c r="F2332">
        <v>13</v>
      </c>
      <c r="G2332" t="s">
        <v>120</v>
      </c>
      <c r="H2332" s="27">
        <v>2024</v>
      </c>
      <c r="I2332" t="str">
        <f>VLOOKUP(A2332,'Store Data'!$E:$F,2,0)</f>
        <v>Toyota</v>
      </c>
      <c r="J2332" t="str">
        <f>VLOOKUP(A2332,'Store Data'!$A:$B,2,0)</f>
        <v>Northern CA</v>
      </c>
    </row>
    <row r="2333" spans="1:10" x14ac:dyDescent="0.2">
      <c r="A2333" t="s">
        <v>73</v>
      </c>
      <c r="B2333" t="s">
        <v>144</v>
      </c>
      <c r="C2333">
        <v>39</v>
      </c>
      <c r="D2333">
        <v>26</v>
      </c>
      <c r="E2333">
        <v>0.66659999999999997</v>
      </c>
      <c r="F2333">
        <v>4</v>
      </c>
      <c r="G2333" t="s">
        <v>120</v>
      </c>
      <c r="H2333" s="27">
        <v>2024</v>
      </c>
      <c r="I2333" t="str">
        <f>VLOOKUP(A2333,'Store Data'!$E:$F,2,0)</f>
        <v>Toyota</v>
      </c>
      <c r="J2333" t="str">
        <f>VLOOKUP(A2333,'Store Data'!$A:$B,2,0)</f>
        <v>Northern CA</v>
      </c>
    </row>
    <row r="2334" spans="1:10" x14ac:dyDescent="0.2">
      <c r="A2334" t="s">
        <v>73</v>
      </c>
      <c r="B2334" t="s">
        <v>145</v>
      </c>
      <c r="C2334">
        <v>24</v>
      </c>
      <c r="D2334">
        <v>20</v>
      </c>
      <c r="E2334">
        <v>0.83330000000000004</v>
      </c>
      <c r="F2334">
        <v>4</v>
      </c>
      <c r="G2334" t="s">
        <v>120</v>
      </c>
      <c r="H2334" s="27">
        <v>2024</v>
      </c>
      <c r="I2334" t="str">
        <f>VLOOKUP(A2334,'Store Data'!$E:$F,2,0)</f>
        <v>Toyota</v>
      </c>
      <c r="J2334" t="str">
        <f>VLOOKUP(A2334,'Store Data'!$A:$B,2,0)</f>
        <v>Northern CA</v>
      </c>
    </row>
    <row r="2335" spans="1:10" x14ac:dyDescent="0.2">
      <c r="A2335" t="s">
        <v>75</v>
      </c>
      <c r="B2335" t="s">
        <v>143</v>
      </c>
      <c r="C2335">
        <v>88</v>
      </c>
      <c r="D2335">
        <v>75</v>
      </c>
      <c r="E2335">
        <v>0.85219999999999996</v>
      </c>
      <c r="F2335">
        <v>11</v>
      </c>
      <c r="G2335" t="s">
        <v>120</v>
      </c>
      <c r="H2335" s="27">
        <v>2024</v>
      </c>
      <c r="I2335" t="str">
        <f>VLOOKUP(A2335,'Store Data'!$E:$F,2,0)</f>
        <v>Toyota</v>
      </c>
      <c r="J2335" t="str">
        <f>VLOOKUP(A2335,'Store Data'!$A:$B,2,0)</f>
        <v>Texas</v>
      </c>
    </row>
    <row r="2336" spans="1:10" x14ac:dyDescent="0.2">
      <c r="A2336" t="s">
        <v>75</v>
      </c>
      <c r="B2336" t="s">
        <v>144</v>
      </c>
      <c r="C2336">
        <v>54</v>
      </c>
      <c r="D2336">
        <v>34</v>
      </c>
      <c r="E2336">
        <v>0.62960000000000005</v>
      </c>
      <c r="F2336">
        <v>7</v>
      </c>
      <c r="G2336" t="s">
        <v>120</v>
      </c>
      <c r="H2336" s="27">
        <v>2024</v>
      </c>
      <c r="I2336" t="str">
        <f>VLOOKUP(A2336,'Store Data'!$E:$F,2,0)</f>
        <v>Toyota</v>
      </c>
      <c r="J2336" t="str">
        <f>VLOOKUP(A2336,'Store Data'!$A:$B,2,0)</f>
        <v>Texas</v>
      </c>
    </row>
    <row r="2337" spans="1:10" x14ac:dyDescent="0.2">
      <c r="A2337" t="s">
        <v>75</v>
      </c>
      <c r="B2337" t="s">
        <v>145</v>
      </c>
      <c r="C2337">
        <v>36</v>
      </c>
      <c r="D2337">
        <v>29</v>
      </c>
      <c r="E2337">
        <v>0.80549999999999999</v>
      </c>
      <c r="F2337">
        <v>4</v>
      </c>
      <c r="G2337" t="s">
        <v>120</v>
      </c>
      <c r="H2337" s="27">
        <v>2024</v>
      </c>
      <c r="I2337" t="str">
        <f>VLOOKUP(A2337,'Store Data'!$E:$F,2,0)</f>
        <v>Toyota</v>
      </c>
      <c r="J2337" t="str">
        <f>VLOOKUP(A2337,'Store Data'!$A:$B,2,0)</f>
        <v>Texas</v>
      </c>
    </row>
    <row r="2338" spans="1:10" x14ac:dyDescent="0.2">
      <c r="A2338" t="s">
        <v>77</v>
      </c>
      <c r="B2338" t="s">
        <v>143</v>
      </c>
      <c r="C2338">
        <v>17</v>
      </c>
      <c r="D2338">
        <v>14</v>
      </c>
      <c r="E2338">
        <v>0.82350000000000001</v>
      </c>
      <c r="F2338">
        <v>0</v>
      </c>
      <c r="G2338" t="s">
        <v>120</v>
      </c>
      <c r="H2338" s="27">
        <v>2024</v>
      </c>
      <c r="I2338" t="str">
        <f>VLOOKUP(A2338,'Store Data'!$E:$F,2,0)</f>
        <v>Toyota</v>
      </c>
      <c r="J2338" t="str">
        <f>VLOOKUP(A2338,'Store Data'!$A:$B,2,0)</f>
        <v>Arizona</v>
      </c>
    </row>
    <row r="2339" spans="1:10" x14ac:dyDescent="0.2">
      <c r="A2339" t="s">
        <v>77</v>
      </c>
      <c r="B2339" t="s">
        <v>144</v>
      </c>
      <c r="C2339">
        <v>46</v>
      </c>
      <c r="D2339">
        <v>17</v>
      </c>
      <c r="E2339">
        <v>0.3695</v>
      </c>
      <c r="F2339">
        <v>2</v>
      </c>
      <c r="G2339" t="s">
        <v>120</v>
      </c>
      <c r="H2339" s="27">
        <v>2024</v>
      </c>
      <c r="I2339" t="str">
        <f>VLOOKUP(A2339,'Store Data'!$E:$F,2,0)</f>
        <v>Toyota</v>
      </c>
      <c r="J2339" t="str">
        <f>VLOOKUP(A2339,'Store Data'!$A:$B,2,0)</f>
        <v>Arizona</v>
      </c>
    </row>
    <row r="2340" spans="1:10" x14ac:dyDescent="0.2">
      <c r="A2340" t="s">
        <v>77</v>
      </c>
      <c r="B2340" t="s">
        <v>145</v>
      </c>
      <c r="C2340">
        <v>5</v>
      </c>
      <c r="D2340">
        <v>2</v>
      </c>
      <c r="E2340">
        <v>0.4</v>
      </c>
      <c r="F2340">
        <v>0</v>
      </c>
      <c r="G2340" t="s">
        <v>120</v>
      </c>
      <c r="H2340" s="27">
        <v>2024</v>
      </c>
      <c r="I2340" t="str">
        <f>VLOOKUP(A2340,'Store Data'!$E:$F,2,0)</f>
        <v>Toyota</v>
      </c>
      <c r="J2340" t="str">
        <f>VLOOKUP(A2340,'Store Data'!$A:$B,2,0)</f>
        <v>Arizona</v>
      </c>
    </row>
    <row r="2341" spans="1:10" x14ac:dyDescent="0.2">
      <c r="A2341" t="s">
        <v>79</v>
      </c>
      <c r="B2341" t="s">
        <v>143</v>
      </c>
      <c r="C2341">
        <v>18</v>
      </c>
      <c r="D2341">
        <v>17</v>
      </c>
      <c r="E2341">
        <v>0.94440000000000002</v>
      </c>
      <c r="F2341">
        <v>2</v>
      </c>
      <c r="G2341" t="s">
        <v>120</v>
      </c>
      <c r="H2341" s="27">
        <v>2024</v>
      </c>
      <c r="I2341" t="str">
        <f>VLOOKUP(A2341,'Store Data'!$E:$F,2,0)</f>
        <v>Volkswagen</v>
      </c>
      <c r="J2341" t="str">
        <f>VLOOKUP(A2341,'Store Data'!$A:$B,2,0)</f>
        <v>Arizona</v>
      </c>
    </row>
    <row r="2342" spans="1:10" x14ac:dyDescent="0.2">
      <c r="A2342" t="s">
        <v>79</v>
      </c>
      <c r="B2342" t="s">
        <v>144</v>
      </c>
      <c r="C2342">
        <v>20</v>
      </c>
      <c r="D2342">
        <v>13</v>
      </c>
      <c r="E2342">
        <v>0.65</v>
      </c>
      <c r="F2342">
        <v>1</v>
      </c>
      <c r="G2342" t="s">
        <v>120</v>
      </c>
      <c r="H2342" s="27">
        <v>2024</v>
      </c>
      <c r="I2342" t="str">
        <f>VLOOKUP(A2342,'Store Data'!$E:$F,2,0)</f>
        <v>Volkswagen</v>
      </c>
      <c r="J2342" t="str">
        <f>VLOOKUP(A2342,'Store Data'!$A:$B,2,0)</f>
        <v>Arizona</v>
      </c>
    </row>
    <row r="2343" spans="1:10" x14ac:dyDescent="0.2">
      <c r="A2343" t="s">
        <v>79</v>
      </c>
      <c r="B2343" t="s">
        <v>145</v>
      </c>
      <c r="C2343">
        <v>4</v>
      </c>
      <c r="D2343">
        <v>4</v>
      </c>
      <c r="E2343">
        <v>1</v>
      </c>
      <c r="F2343">
        <v>0</v>
      </c>
      <c r="G2343" t="s">
        <v>120</v>
      </c>
      <c r="H2343" s="27">
        <v>2024</v>
      </c>
      <c r="I2343" t="str">
        <f>VLOOKUP(A2343,'Store Data'!$E:$F,2,0)</f>
        <v>Volkswagen</v>
      </c>
      <c r="J2343" t="str">
        <f>VLOOKUP(A2343,'Store Data'!$A:$B,2,0)</f>
        <v>Arizona</v>
      </c>
    </row>
    <row r="2344" spans="1:10" x14ac:dyDescent="0.2">
      <c r="A2344" t="s">
        <v>81</v>
      </c>
      <c r="B2344" t="s">
        <v>143</v>
      </c>
      <c r="C2344">
        <v>30</v>
      </c>
      <c r="D2344">
        <v>29</v>
      </c>
      <c r="E2344">
        <v>0.96660000000000001</v>
      </c>
      <c r="F2344">
        <v>3</v>
      </c>
      <c r="G2344" t="s">
        <v>120</v>
      </c>
      <c r="H2344" s="27">
        <v>2024</v>
      </c>
      <c r="I2344" t="str">
        <f>VLOOKUP(A2344,'Store Data'!$E:$F,2,0)</f>
        <v>Volkswagen</v>
      </c>
      <c r="J2344" t="str">
        <f>VLOOKUP(A2344,'Store Data'!$A:$B,2,0)</f>
        <v>Orange County</v>
      </c>
    </row>
    <row r="2345" spans="1:10" x14ac:dyDescent="0.2">
      <c r="A2345" t="s">
        <v>81</v>
      </c>
      <c r="B2345" t="s">
        <v>144</v>
      </c>
      <c r="C2345">
        <v>21</v>
      </c>
      <c r="D2345">
        <v>10</v>
      </c>
      <c r="E2345">
        <v>0.47610000000000002</v>
      </c>
      <c r="F2345">
        <v>0</v>
      </c>
      <c r="G2345" t="s">
        <v>120</v>
      </c>
      <c r="H2345" s="27">
        <v>2024</v>
      </c>
      <c r="I2345" t="str">
        <f>VLOOKUP(A2345,'Store Data'!$E:$F,2,0)</f>
        <v>Volkswagen</v>
      </c>
      <c r="J2345" t="str">
        <f>VLOOKUP(A2345,'Store Data'!$A:$B,2,0)</f>
        <v>Orange County</v>
      </c>
    </row>
    <row r="2346" spans="1:10" x14ac:dyDescent="0.2">
      <c r="A2346" t="s">
        <v>81</v>
      </c>
      <c r="B2346" t="s">
        <v>145</v>
      </c>
      <c r="C2346">
        <v>7</v>
      </c>
      <c r="D2346">
        <v>5</v>
      </c>
      <c r="E2346">
        <v>0.71419999999999995</v>
      </c>
      <c r="F2346">
        <v>0</v>
      </c>
      <c r="G2346" t="s">
        <v>120</v>
      </c>
      <c r="H2346" s="27">
        <v>2024</v>
      </c>
      <c r="I2346" t="str">
        <f>VLOOKUP(A2346,'Store Data'!$E:$F,2,0)</f>
        <v>Volkswagen</v>
      </c>
      <c r="J2346" t="str">
        <f>VLOOKUP(A2346,'Store Data'!$A:$B,2,0)</f>
        <v>Orange County</v>
      </c>
    </row>
    <row r="2347" spans="1:10" x14ac:dyDescent="0.2">
      <c r="A2347" t="s">
        <v>11</v>
      </c>
      <c r="B2347" t="s">
        <v>143</v>
      </c>
      <c r="C2347">
        <v>20</v>
      </c>
      <c r="D2347">
        <v>18</v>
      </c>
      <c r="E2347">
        <v>0.9</v>
      </c>
      <c r="F2347">
        <v>1</v>
      </c>
      <c r="G2347" t="s">
        <v>154</v>
      </c>
      <c r="H2347" s="27">
        <v>2024</v>
      </c>
      <c r="I2347" t="str">
        <f>VLOOKUP(A2347,'Store Data'!$E:$F,2,0)</f>
        <v>Acura</v>
      </c>
      <c r="J2347" t="str">
        <f>VLOOKUP(A2347,'Store Data'!$A:$B,2,0)</f>
        <v>Arizona</v>
      </c>
    </row>
    <row r="2348" spans="1:10" x14ac:dyDescent="0.2">
      <c r="A2348" t="s">
        <v>11</v>
      </c>
      <c r="B2348" t="s">
        <v>144</v>
      </c>
      <c r="C2348">
        <v>19</v>
      </c>
      <c r="D2348">
        <v>9</v>
      </c>
      <c r="E2348">
        <v>0.47360000000000002</v>
      </c>
      <c r="F2348">
        <v>2</v>
      </c>
      <c r="G2348" t="s">
        <v>154</v>
      </c>
      <c r="H2348" s="27">
        <v>2024</v>
      </c>
      <c r="I2348" t="str">
        <f>VLOOKUP(A2348,'Store Data'!$E:$F,2,0)</f>
        <v>Acura</v>
      </c>
      <c r="J2348" t="str">
        <f>VLOOKUP(A2348,'Store Data'!$A:$B,2,0)</f>
        <v>Arizona</v>
      </c>
    </row>
    <row r="2349" spans="1:10" x14ac:dyDescent="0.2">
      <c r="A2349" t="s">
        <v>11</v>
      </c>
      <c r="B2349" t="s">
        <v>145</v>
      </c>
      <c r="C2349">
        <v>20</v>
      </c>
      <c r="D2349">
        <v>11</v>
      </c>
      <c r="E2349">
        <v>0.55000000000000004</v>
      </c>
      <c r="F2349">
        <v>3</v>
      </c>
      <c r="G2349" t="s">
        <v>154</v>
      </c>
      <c r="H2349" s="27">
        <v>2024</v>
      </c>
      <c r="I2349" t="str">
        <f>VLOOKUP(A2349,'Store Data'!$E:$F,2,0)</f>
        <v>Acura</v>
      </c>
      <c r="J2349" t="str">
        <f>VLOOKUP(A2349,'Store Data'!$A:$B,2,0)</f>
        <v>Arizona</v>
      </c>
    </row>
    <row r="2350" spans="1:10" x14ac:dyDescent="0.2">
      <c r="A2350" t="s">
        <v>16</v>
      </c>
      <c r="B2350" t="s">
        <v>143</v>
      </c>
      <c r="C2350">
        <v>7</v>
      </c>
      <c r="D2350">
        <v>4</v>
      </c>
      <c r="E2350">
        <v>0.57140000000000002</v>
      </c>
      <c r="F2350">
        <v>0</v>
      </c>
      <c r="G2350" t="s">
        <v>154</v>
      </c>
      <c r="H2350" s="27">
        <v>2024</v>
      </c>
      <c r="I2350" t="str">
        <f>VLOOKUP(A2350,'Store Data'!$E:$F,2,0)</f>
        <v>Acura</v>
      </c>
      <c r="J2350" t="str">
        <f>VLOOKUP(A2350,'Store Data'!$A:$B,2,0)</f>
        <v>Southern CA</v>
      </c>
    </row>
    <row r="2351" spans="1:10" x14ac:dyDescent="0.2">
      <c r="A2351" t="s">
        <v>16</v>
      </c>
      <c r="B2351" t="s">
        <v>144</v>
      </c>
      <c r="C2351">
        <v>5</v>
      </c>
      <c r="D2351">
        <v>3</v>
      </c>
      <c r="E2351">
        <v>0.6</v>
      </c>
      <c r="F2351">
        <v>0</v>
      </c>
      <c r="G2351" t="s">
        <v>154</v>
      </c>
      <c r="H2351" s="27">
        <v>2024</v>
      </c>
      <c r="I2351" t="str">
        <f>VLOOKUP(A2351,'Store Data'!$E:$F,2,0)</f>
        <v>Acura</v>
      </c>
      <c r="J2351" t="str">
        <f>VLOOKUP(A2351,'Store Data'!$A:$B,2,0)</f>
        <v>Southern CA</v>
      </c>
    </row>
    <row r="2352" spans="1:10" x14ac:dyDescent="0.2">
      <c r="A2352" t="s">
        <v>16</v>
      </c>
      <c r="B2352" t="s">
        <v>145</v>
      </c>
      <c r="C2352">
        <v>3</v>
      </c>
      <c r="D2352">
        <v>3</v>
      </c>
      <c r="E2352">
        <v>1</v>
      </c>
      <c r="F2352">
        <v>0</v>
      </c>
      <c r="G2352" t="s">
        <v>154</v>
      </c>
      <c r="H2352" s="27">
        <v>2024</v>
      </c>
      <c r="I2352" t="str">
        <f>VLOOKUP(A2352,'Store Data'!$E:$F,2,0)</f>
        <v>Acura</v>
      </c>
      <c r="J2352" t="str">
        <f>VLOOKUP(A2352,'Store Data'!$A:$B,2,0)</f>
        <v>Southern CA</v>
      </c>
    </row>
    <row r="2353" spans="1:10" x14ac:dyDescent="0.2">
      <c r="A2353" t="s">
        <v>17</v>
      </c>
      <c r="B2353" t="s">
        <v>143</v>
      </c>
      <c r="C2353">
        <v>12</v>
      </c>
      <c r="D2353">
        <v>8</v>
      </c>
      <c r="E2353">
        <v>0.66659999999999997</v>
      </c>
      <c r="F2353">
        <v>1</v>
      </c>
      <c r="G2353" t="s">
        <v>154</v>
      </c>
      <c r="H2353" s="27">
        <v>2024</v>
      </c>
      <c r="I2353" t="str">
        <f>VLOOKUP(A2353,'Store Data'!$E:$F,2,0)</f>
        <v>Audi</v>
      </c>
      <c r="J2353" t="str">
        <f>VLOOKUP(A2353,'Store Data'!$A:$B,2,0)</f>
        <v>Arizona</v>
      </c>
    </row>
    <row r="2354" spans="1:10" x14ac:dyDescent="0.2">
      <c r="A2354" t="s">
        <v>17</v>
      </c>
      <c r="B2354" t="s">
        <v>144</v>
      </c>
      <c r="C2354">
        <v>19</v>
      </c>
      <c r="D2354">
        <v>13</v>
      </c>
      <c r="E2354">
        <v>0.68420000000000003</v>
      </c>
      <c r="F2354">
        <v>1</v>
      </c>
      <c r="G2354" t="s">
        <v>154</v>
      </c>
      <c r="H2354" s="27">
        <v>2024</v>
      </c>
      <c r="I2354" t="str">
        <f>VLOOKUP(A2354,'Store Data'!$E:$F,2,0)</f>
        <v>Audi</v>
      </c>
      <c r="J2354" t="str">
        <f>VLOOKUP(A2354,'Store Data'!$A:$B,2,0)</f>
        <v>Arizona</v>
      </c>
    </row>
    <row r="2355" spans="1:10" x14ac:dyDescent="0.2">
      <c r="A2355" t="s">
        <v>17</v>
      </c>
      <c r="B2355" t="s">
        <v>145</v>
      </c>
      <c r="C2355">
        <v>7</v>
      </c>
      <c r="D2355">
        <v>4</v>
      </c>
      <c r="E2355">
        <v>0.57140000000000002</v>
      </c>
      <c r="F2355">
        <v>1</v>
      </c>
      <c r="G2355" t="s">
        <v>154</v>
      </c>
      <c r="H2355" s="27">
        <v>2024</v>
      </c>
      <c r="I2355" t="str">
        <f>VLOOKUP(A2355,'Store Data'!$E:$F,2,0)</f>
        <v>Audi</v>
      </c>
      <c r="J2355" t="str">
        <f>VLOOKUP(A2355,'Store Data'!$A:$B,2,0)</f>
        <v>Arizona</v>
      </c>
    </row>
    <row r="2356" spans="1:10" x14ac:dyDescent="0.2">
      <c r="A2356" t="s">
        <v>18</v>
      </c>
      <c r="B2356" t="s">
        <v>143</v>
      </c>
      <c r="C2356">
        <v>22</v>
      </c>
      <c r="D2356">
        <v>19</v>
      </c>
      <c r="E2356">
        <v>0.86360000000000003</v>
      </c>
      <c r="F2356">
        <v>1</v>
      </c>
      <c r="G2356" t="s">
        <v>154</v>
      </c>
      <c r="H2356" s="27">
        <v>2024</v>
      </c>
      <c r="I2356" t="str">
        <f>VLOOKUP(A2356,'Store Data'!$E:$F,2,0)</f>
        <v>Audi</v>
      </c>
      <c r="J2356" t="str">
        <f>VLOOKUP(A2356,'Store Data'!$A:$B,2,0)</f>
        <v>Southern CA</v>
      </c>
    </row>
    <row r="2357" spans="1:10" x14ac:dyDescent="0.2">
      <c r="A2357" t="s">
        <v>18</v>
      </c>
      <c r="B2357" t="s">
        <v>144</v>
      </c>
      <c r="C2357">
        <v>5</v>
      </c>
      <c r="D2357">
        <v>1</v>
      </c>
      <c r="E2357">
        <v>0.2</v>
      </c>
      <c r="F2357">
        <v>0</v>
      </c>
      <c r="G2357" t="s">
        <v>154</v>
      </c>
      <c r="H2357" s="27">
        <v>2024</v>
      </c>
      <c r="I2357" t="str">
        <f>VLOOKUP(A2357,'Store Data'!$E:$F,2,0)</f>
        <v>Audi</v>
      </c>
      <c r="J2357" t="str">
        <f>VLOOKUP(A2357,'Store Data'!$A:$B,2,0)</f>
        <v>Southern CA</v>
      </c>
    </row>
    <row r="2358" spans="1:10" x14ac:dyDescent="0.2">
      <c r="A2358" t="s">
        <v>18</v>
      </c>
      <c r="B2358" t="s">
        <v>145</v>
      </c>
      <c r="C2358">
        <v>4</v>
      </c>
      <c r="D2358">
        <v>2</v>
      </c>
      <c r="E2358">
        <v>0.5</v>
      </c>
      <c r="F2358">
        <v>1</v>
      </c>
      <c r="G2358" t="s">
        <v>154</v>
      </c>
      <c r="H2358" s="27">
        <v>2024</v>
      </c>
      <c r="I2358" t="str">
        <f>VLOOKUP(A2358,'Store Data'!$E:$F,2,0)</f>
        <v>Audi</v>
      </c>
      <c r="J2358" t="str">
        <f>VLOOKUP(A2358,'Store Data'!$A:$B,2,0)</f>
        <v>Southern CA</v>
      </c>
    </row>
    <row r="2359" spans="1:10" x14ac:dyDescent="0.2">
      <c r="A2359" t="s">
        <v>19</v>
      </c>
      <c r="B2359" t="s">
        <v>143</v>
      </c>
      <c r="C2359">
        <v>17</v>
      </c>
      <c r="D2359">
        <v>16</v>
      </c>
      <c r="E2359">
        <v>0.94110000000000005</v>
      </c>
      <c r="F2359">
        <v>3</v>
      </c>
      <c r="G2359" t="s">
        <v>154</v>
      </c>
      <c r="H2359" s="27">
        <v>2024</v>
      </c>
      <c r="I2359" t="str">
        <f>VLOOKUP(A2359,'Store Data'!$E:$F,2,0)</f>
        <v>Audi</v>
      </c>
      <c r="J2359" t="str">
        <f>VLOOKUP(A2359,'Store Data'!$A:$B,2,0)</f>
        <v>Orange County</v>
      </c>
    </row>
    <row r="2360" spans="1:10" x14ac:dyDescent="0.2">
      <c r="A2360" t="s">
        <v>19</v>
      </c>
      <c r="B2360" t="s">
        <v>144</v>
      </c>
      <c r="C2360">
        <v>6</v>
      </c>
      <c r="D2360">
        <v>5</v>
      </c>
      <c r="E2360">
        <v>0.83330000000000004</v>
      </c>
      <c r="F2360">
        <v>0</v>
      </c>
      <c r="G2360" t="s">
        <v>154</v>
      </c>
      <c r="H2360" s="27">
        <v>2024</v>
      </c>
      <c r="I2360" t="str">
        <f>VLOOKUP(A2360,'Store Data'!$E:$F,2,0)</f>
        <v>Audi</v>
      </c>
      <c r="J2360" t="str">
        <f>VLOOKUP(A2360,'Store Data'!$A:$B,2,0)</f>
        <v>Orange County</v>
      </c>
    </row>
    <row r="2361" spans="1:10" x14ac:dyDescent="0.2">
      <c r="A2361" t="s">
        <v>20</v>
      </c>
      <c r="B2361" t="s">
        <v>143</v>
      </c>
      <c r="C2361">
        <v>44</v>
      </c>
      <c r="D2361">
        <v>39</v>
      </c>
      <c r="E2361">
        <v>0.88629999999999998</v>
      </c>
      <c r="F2361">
        <v>6</v>
      </c>
      <c r="G2361" t="s">
        <v>154</v>
      </c>
      <c r="H2361" s="27">
        <v>2024</v>
      </c>
      <c r="I2361" t="str">
        <f>VLOOKUP(A2361,'Store Data'!$E:$F,2,0)</f>
        <v>Audi</v>
      </c>
      <c r="J2361" t="str">
        <f>VLOOKUP(A2361,'Store Data'!$A:$B,2,0)</f>
        <v>Arizona</v>
      </c>
    </row>
    <row r="2362" spans="1:10" x14ac:dyDescent="0.2">
      <c r="A2362" t="s">
        <v>20</v>
      </c>
      <c r="B2362" t="s">
        <v>144</v>
      </c>
      <c r="C2362">
        <v>19</v>
      </c>
      <c r="D2362">
        <v>11</v>
      </c>
      <c r="E2362">
        <v>0.57889999999999997</v>
      </c>
      <c r="F2362">
        <v>0</v>
      </c>
      <c r="G2362" t="s">
        <v>154</v>
      </c>
      <c r="H2362" s="27">
        <v>2024</v>
      </c>
      <c r="I2362" t="str">
        <f>VLOOKUP(A2362,'Store Data'!$E:$F,2,0)</f>
        <v>Audi</v>
      </c>
      <c r="J2362" t="str">
        <f>VLOOKUP(A2362,'Store Data'!$A:$B,2,0)</f>
        <v>Arizona</v>
      </c>
    </row>
    <row r="2363" spans="1:10" x14ac:dyDescent="0.2">
      <c r="A2363" t="s">
        <v>20</v>
      </c>
      <c r="B2363" t="s">
        <v>145</v>
      </c>
      <c r="C2363">
        <v>22</v>
      </c>
      <c r="D2363">
        <v>18</v>
      </c>
      <c r="E2363">
        <v>0.81810000000000005</v>
      </c>
      <c r="F2363">
        <v>3</v>
      </c>
      <c r="G2363" t="s">
        <v>154</v>
      </c>
      <c r="H2363" s="27">
        <v>2024</v>
      </c>
      <c r="I2363" t="str">
        <f>VLOOKUP(A2363,'Store Data'!$E:$F,2,0)</f>
        <v>Audi</v>
      </c>
      <c r="J2363" t="str">
        <f>VLOOKUP(A2363,'Store Data'!$A:$B,2,0)</f>
        <v>Arizona</v>
      </c>
    </row>
    <row r="2364" spans="1:10" x14ac:dyDescent="0.2">
      <c r="A2364" t="s">
        <v>110</v>
      </c>
      <c r="B2364" t="s">
        <v>143</v>
      </c>
      <c r="C2364">
        <v>77</v>
      </c>
      <c r="D2364">
        <v>70</v>
      </c>
      <c r="E2364">
        <v>0.90900000000000003</v>
      </c>
      <c r="F2364">
        <v>10</v>
      </c>
      <c r="G2364" t="s">
        <v>154</v>
      </c>
      <c r="H2364" s="27">
        <v>2024</v>
      </c>
      <c r="I2364" t="str">
        <f>VLOOKUP(A2364,'Store Data'!$E:$F,2,0)</f>
        <v>Audi</v>
      </c>
      <c r="J2364" t="str">
        <f>VLOOKUP(A2364,'Store Data'!$A:$B,2,0)</f>
        <v>Northern CA</v>
      </c>
    </row>
    <row r="2365" spans="1:10" x14ac:dyDescent="0.2">
      <c r="A2365" t="s">
        <v>110</v>
      </c>
      <c r="B2365" t="s">
        <v>144</v>
      </c>
      <c r="C2365">
        <v>24</v>
      </c>
      <c r="D2365">
        <v>18</v>
      </c>
      <c r="E2365">
        <v>0.75</v>
      </c>
      <c r="F2365">
        <v>5</v>
      </c>
      <c r="G2365" t="s">
        <v>154</v>
      </c>
      <c r="H2365" s="27">
        <v>2024</v>
      </c>
      <c r="I2365" t="str">
        <f>VLOOKUP(A2365,'Store Data'!$E:$F,2,0)</f>
        <v>Audi</v>
      </c>
      <c r="J2365" t="str">
        <f>VLOOKUP(A2365,'Store Data'!$A:$B,2,0)</f>
        <v>Northern CA</v>
      </c>
    </row>
    <row r="2366" spans="1:10" x14ac:dyDescent="0.2">
      <c r="A2366" t="s">
        <v>110</v>
      </c>
      <c r="B2366" t="s">
        <v>145</v>
      </c>
      <c r="C2366">
        <v>8</v>
      </c>
      <c r="D2366">
        <v>3</v>
      </c>
      <c r="E2366">
        <v>0.375</v>
      </c>
      <c r="F2366">
        <v>0</v>
      </c>
      <c r="G2366" t="s">
        <v>154</v>
      </c>
      <c r="H2366" s="27">
        <v>2024</v>
      </c>
      <c r="I2366" t="str">
        <f>VLOOKUP(A2366,'Store Data'!$E:$F,2,0)</f>
        <v>Audi</v>
      </c>
      <c r="J2366" t="str">
        <f>VLOOKUP(A2366,'Store Data'!$A:$B,2,0)</f>
        <v>Northern CA</v>
      </c>
    </row>
    <row r="2367" spans="1:10" x14ac:dyDescent="0.2">
      <c r="A2367" t="s">
        <v>21</v>
      </c>
      <c r="B2367" t="s">
        <v>143</v>
      </c>
      <c r="C2367">
        <v>31</v>
      </c>
      <c r="D2367">
        <v>28</v>
      </c>
      <c r="E2367">
        <v>0.9032</v>
      </c>
      <c r="F2367">
        <v>3</v>
      </c>
      <c r="G2367" t="s">
        <v>154</v>
      </c>
      <c r="H2367" s="27">
        <v>2024</v>
      </c>
      <c r="I2367" t="str">
        <f>VLOOKUP(A2367,'Store Data'!$E:$F,2,0)</f>
        <v>Audi</v>
      </c>
      <c r="J2367" t="str">
        <f>VLOOKUP(A2367,'Store Data'!$A:$B,2,0)</f>
        <v>Orange County</v>
      </c>
    </row>
    <row r="2368" spans="1:10" x14ac:dyDescent="0.2">
      <c r="A2368" t="s">
        <v>21</v>
      </c>
      <c r="B2368" t="s">
        <v>144</v>
      </c>
      <c r="C2368">
        <v>15</v>
      </c>
      <c r="D2368">
        <v>13</v>
      </c>
      <c r="E2368">
        <v>0.86660000000000004</v>
      </c>
      <c r="F2368">
        <v>0</v>
      </c>
      <c r="G2368" t="s">
        <v>154</v>
      </c>
      <c r="H2368" s="27">
        <v>2024</v>
      </c>
      <c r="I2368" t="str">
        <f>VLOOKUP(A2368,'Store Data'!$E:$F,2,0)</f>
        <v>Audi</v>
      </c>
      <c r="J2368" t="str">
        <f>VLOOKUP(A2368,'Store Data'!$A:$B,2,0)</f>
        <v>Orange County</v>
      </c>
    </row>
    <row r="2369" spans="1:10" x14ac:dyDescent="0.2">
      <c r="A2369" t="s">
        <v>21</v>
      </c>
      <c r="B2369" t="s">
        <v>145</v>
      </c>
      <c r="C2369">
        <v>11</v>
      </c>
      <c r="D2369">
        <v>8</v>
      </c>
      <c r="E2369">
        <v>0.72719999999999996</v>
      </c>
      <c r="F2369">
        <v>2</v>
      </c>
      <c r="G2369" t="s">
        <v>154</v>
      </c>
      <c r="H2369" s="27">
        <v>2024</v>
      </c>
      <c r="I2369" t="str">
        <f>VLOOKUP(A2369,'Store Data'!$E:$F,2,0)</f>
        <v>Audi</v>
      </c>
      <c r="J2369" t="str">
        <f>VLOOKUP(A2369,'Store Data'!$A:$B,2,0)</f>
        <v>Orange County</v>
      </c>
    </row>
    <row r="2370" spans="1:10" x14ac:dyDescent="0.2">
      <c r="A2370" t="s">
        <v>22</v>
      </c>
      <c r="B2370" t="s">
        <v>143</v>
      </c>
      <c r="C2370">
        <v>56</v>
      </c>
      <c r="D2370">
        <v>46</v>
      </c>
      <c r="E2370">
        <v>0.82140000000000002</v>
      </c>
      <c r="F2370">
        <v>3</v>
      </c>
      <c r="G2370" t="s">
        <v>154</v>
      </c>
      <c r="H2370" s="27">
        <v>2024</v>
      </c>
      <c r="I2370" t="str">
        <f>VLOOKUP(A2370,'Store Data'!$E:$F,2,0)</f>
        <v>BMW</v>
      </c>
      <c r="J2370" t="str">
        <f>VLOOKUP(A2370,'Store Data'!$A:$B,2,0)</f>
        <v>Arizona</v>
      </c>
    </row>
    <row r="2371" spans="1:10" x14ac:dyDescent="0.2">
      <c r="A2371" t="s">
        <v>22</v>
      </c>
      <c r="B2371" t="s">
        <v>144</v>
      </c>
      <c r="C2371">
        <v>31</v>
      </c>
      <c r="D2371">
        <v>21</v>
      </c>
      <c r="E2371">
        <v>0.6774</v>
      </c>
      <c r="F2371">
        <v>6</v>
      </c>
      <c r="G2371" t="s">
        <v>154</v>
      </c>
      <c r="H2371" s="27">
        <v>2024</v>
      </c>
      <c r="I2371" t="str">
        <f>VLOOKUP(A2371,'Store Data'!$E:$F,2,0)</f>
        <v>BMW</v>
      </c>
      <c r="J2371" t="str">
        <f>VLOOKUP(A2371,'Store Data'!$A:$B,2,0)</f>
        <v>Arizona</v>
      </c>
    </row>
    <row r="2372" spans="1:10" x14ac:dyDescent="0.2">
      <c r="A2372" t="s">
        <v>22</v>
      </c>
      <c r="B2372" t="s">
        <v>145</v>
      </c>
      <c r="C2372">
        <v>77</v>
      </c>
      <c r="D2372">
        <v>56</v>
      </c>
      <c r="E2372">
        <v>0.72719999999999996</v>
      </c>
      <c r="F2372">
        <v>8</v>
      </c>
      <c r="G2372" t="s">
        <v>154</v>
      </c>
      <c r="H2372" s="27">
        <v>2024</v>
      </c>
      <c r="I2372" t="str">
        <f>VLOOKUP(A2372,'Store Data'!$E:$F,2,0)</f>
        <v>BMW</v>
      </c>
      <c r="J2372" t="str">
        <f>VLOOKUP(A2372,'Store Data'!$A:$B,2,0)</f>
        <v>Arizona</v>
      </c>
    </row>
    <row r="2373" spans="1:10" x14ac:dyDescent="0.2">
      <c r="A2373" t="s">
        <v>23</v>
      </c>
      <c r="B2373" t="s">
        <v>143</v>
      </c>
      <c r="C2373">
        <v>42</v>
      </c>
      <c r="D2373">
        <v>41</v>
      </c>
      <c r="E2373">
        <v>0.97609999999999997</v>
      </c>
      <c r="F2373">
        <v>0</v>
      </c>
      <c r="G2373" t="s">
        <v>154</v>
      </c>
      <c r="H2373" s="27">
        <v>2024</v>
      </c>
      <c r="I2373" t="str">
        <f>VLOOKUP(A2373,'Store Data'!$E:$F,2,0)</f>
        <v>BMW</v>
      </c>
      <c r="J2373" t="str">
        <f>VLOOKUP(A2373,'Store Data'!$A:$B,2,0)</f>
        <v>Texas</v>
      </c>
    </row>
    <row r="2374" spans="1:10" x14ac:dyDescent="0.2">
      <c r="A2374" t="s">
        <v>23</v>
      </c>
      <c r="B2374" t="s">
        <v>144</v>
      </c>
      <c r="C2374">
        <v>44</v>
      </c>
      <c r="D2374">
        <v>34</v>
      </c>
      <c r="E2374">
        <v>0.77270000000000005</v>
      </c>
      <c r="F2374">
        <v>0</v>
      </c>
      <c r="G2374" t="s">
        <v>154</v>
      </c>
      <c r="H2374" s="27">
        <v>2024</v>
      </c>
      <c r="I2374" t="str">
        <f>VLOOKUP(A2374,'Store Data'!$E:$F,2,0)</f>
        <v>BMW</v>
      </c>
      <c r="J2374" t="str">
        <f>VLOOKUP(A2374,'Store Data'!$A:$B,2,0)</f>
        <v>Texas</v>
      </c>
    </row>
    <row r="2375" spans="1:10" x14ac:dyDescent="0.2">
      <c r="A2375" t="s">
        <v>23</v>
      </c>
      <c r="B2375" t="s">
        <v>145</v>
      </c>
      <c r="C2375">
        <v>61</v>
      </c>
      <c r="D2375">
        <v>33</v>
      </c>
      <c r="E2375">
        <v>0.54090000000000005</v>
      </c>
      <c r="F2375">
        <v>0</v>
      </c>
      <c r="G2375" t="s">
        <v>154</v>
      </c>
      <c r="H2375" s="27">
        <v>2024</v>
      </c>
      <c r="I2375" t="str">
        <f>VLOOKUP(A2375,'Store Data'!$E:$F,2,0)</f>
        <v>BMW</v>
      </c>
      <c r="J2375" t="str">
        <f>VLOOKUP(A2375,'Store Data'!$A:$B,2,0)</f>
        <v>Texas</v>
      </c>
    </row>
    <row r="2376" spans="1:10" x14ac:dyDescent="0.2">
      <c r="A2376" t="s">
        <v>24</v>
      </c>
      <c r="B2376" t="s">
        <v>143</v>
      </c>
      <c r="C2376">
        <v>12</v>
      </c>
      <c r="D2376">
        <v>10</v>
      </c>
      <c r="E2376">
        <v>0.83330000000000004</v>
      </c>
      <c r="F2376">
        <v>0</v>
      </c>
      <c r="G2376" t="s">
        <v>154</v>
      </c>
      <c r="H2376" s="27">
        <v>2024</v>
      </c>
      <c r="I2376" t="str">
        <f>VLOOKUP(A2376,'Store Data'!$E:$F,2,0)</f>
        <v>BMW</v>
      </c>
      <c r="J2376" t="str">
        <f>VLOOKUP(A2376,'Store Data'!$A:$B,2,0)</f>
        <v>Southern CA</v>
      </c>
    </row>
    <row r="2377" spans="1:10" x14ac:dyDescent="0.2">
      <c r="A2377" t="s">
        <v>24</v>
      </c>
      <c r="B2377" t="s">
        <v>144</v>
      </c>
      <c r="C2377">
        <v>9</v>
      </c>
      <c r="D2377">
        <v>6</v>
      </c>
      <c r="E2377">
        <v>0.66659999999999997</v>
      </c>
      <c r="F2377">
        <v>1</v>
      </c>
      <c r="G2377" t="s">
        <v>154</v>
      </c>
      <c r="H2377" s="27">
        <v>2024</v>
      </c>
      <c r="I2377" t="str">
        <f>VLOOKUP(A2377,'Store Data'!$E:$F,2,0)</f>
        <v>BMW</v>
      </c>
      <c r="J2377" t="str">
        <f>VLOOKUP(A2377,'Store Data'!$A:$B,2,0)</f>
        <v>Southern CA</v>
      </c>
    </row>
    <row r="2378" spans="1:10" x14ac:dyDescent="0.2">
      <c r="A2378" t="s">
        <v>24</v>
      </c>
      <c r="B2378" t="s">
        <v>145</v>
      </c>
      <c r="C2378">
        <v>7</v>
      </c>
      <c r="D2378">
        <v>5</v>
      </c>
      <c r="E2378">
        <v>0.71419999999999995</v>
      </c>
      <c r="F2378">
        <v>2</v>
      </c>
      <c r="G2378" t="s">
        <v>154</v>
      </c>
      <c r="H2378" s="27">
        <v>2024</v>
      </c>
      <c r="I2378" t="str">
        <f>VLOOKUP(A2378,'Store Data'!$E:$F,2,0)</f>
        <v>BMW</v>
      </c>
      <c r="J2378" t="str">
        <f>VLOOKUP(A2378,'Store Data'!$A:$B,2,0)</f>
        <v>Southern CA</v>
      </c>
    </row>
    <row r="2379" spans="1:10" x14ac:dyDescent="0.2">
      <c r="A2379" t="s">
        <v>25</v>
      </c>
      <c r="B2379" t="s">
        <v>143</v>
      </c>
      <c r="C2379">
        <v>74</v>
      </c>
      <c r="D2379">
        <v>66</v>
      </c>
      <c r="E2379">
        <v>0.89180000000000004</v>
      </c>
      <c r="F2379">
        <v>11</v>
      </c>
      <c r="G2379" t="s">
        <v>154</v>
      </c>
      <c r="H2379" s="27">
        <v>2024</v>
      </c>
      <c r="I2379" t="str">
        <f>VLOOKUP(A2379,'Store Data'!$E:$F,2,0)</f>
        <v>BMW</v>
      </c>
      <c r="J2379" t="str">
        <f>VLOOKUP(A2379,'Store Data'!$A:$B,2,0)</f>
        <v>Orange County</v>
      </c>
    </row>
    <row r="2380" spans="1:10" x14ac:dyDescent="0.2">
      <c r="A2380" t="s">
        <v>25</v>
      </c>
      <c r="B2380" t="s">
        <v>144</v>
      </c>
      <c r="C2380">
        <v>49</v>
      </c>
      <c r="D2380">
        <v>32</v>
      </c>
      <c r="E2380">
        <v>0.65300000000000002</v>
      </c>
      <c r="F2380">
        <v>5</v>
      </c>
      <c r="G2380" t="s">
        <v>154</v>
      </c>
      <c r="H2380" s="27">
        <v>2024</v>
      </c>
      <c r="I2380" t="str">
        <f>VLOOKUP(A2380,'Store Data'!$E:$F,2,0)</f>
        <v>BMW</v>
      </c>
      <c r="J2380" t="str">
        <f>VLOOKUP(A2380,'Store Data'!$A:$B,2,0)</f>
        <v>Orange County</v>
      </c>
    </row>
    <row r="2381" spans="1:10" x14ac:dyDescent="0.2">
      <c r="A2381" t="s">
        <v>25</v>
      </c>
      <c r="B2381" t="s">
        <v>145</v>
      </c>
      <c r="C2381">
        <v>40</v>
      </c>
      <c r="D2381">
        <v>32</v>
      </c>
      <c r="E2381">
        <v>0.8</v>
      </c>
      <c r="F2381">
        <v>6</v>
      </c>
      <c r="G2381" t="s">
        <v>154</v>
      </c>
      <c r="H2381" s="27">
        <v>2024</v>
      </c>
      <c r="I2381" t="str">
        <f>VLOOKUP(A2381,'Store Data'!$E:$F,2,0)</f>
        <v>BMW</v>
      </c>
      <c r="J2381" t="str">
        <f>VLOOKUP(A2381,'Store Data'!$A:$B,2,0)</f>
        <v>Orange County</v>
      </c>
    </row>
    <row r="2382" spans="1:10" x14ac:dyDescent="0.2">
      <c r="A2382" t="s">
        <v>26</v>
      </c>
      <c r="B2382" t="s">
        <v>143</v>
      </c>
      <c r="C2382">
        <v>77</v>
      </c>
      <c r="D2382">
        <v>69</v>
      </c>
      <c r="E2382">
        <v>0.89610000000000001</v>
      </c>
      <c r="F2382">
        <v>9</v>
      </c>
      <c r="G2382" t="s">
        <v>154</v>
      </c>
      <c r="H2382" s="27">
        <v>2024</v>
      </c>
      <c r="I2382" t="str">
        <f>VLOOKUP(A2382,'Store Data'!$E:$F,2,0)</f>
        <v>BMW</v>
      </c>
      <c r="J2382" t="str">
        <f>VLOOKUP(A2382,'Store Data'!$A:$B,2,0)</f>
        <v>Southern CA</v>
      </c>
    </row>
    <row r="2383" spans="1:10" x14ac:dyDescent="0.2">
      <c r="A2383" t="s">
        <v>26</v>
      </c>
      <c r="B2383" t="s">
        <v>144</v>
      </c>
      <c r="C2383">
        <v>33</v>
      </c>
      <c r="D2383">
        <v>24</v>
      </c>
      <c r="E2383">
        <v>0.72719999999999996</v>
      </c>
      <c r="F2383">
        <v>3</v>
      </c>
      <c r="G2383" t="s">
        <v>154</v>
      </c>
      <c r="H2383" s="27">
        <v>2024</v>
      </c>
      <c r="I2383" t="str">
        <f>VLOOKUP(A2383,'Store Data'!$E:$F,2,0)</f>
        <v>BMW</v>
      </c>
      <c r="J2383" t="str">
        <f>VLOOKUP(A2383,'Store Data'!$A:$B,2,0)</f>
        <v>Southern CA</v>
      </c>
    </row>
    <row r="2384" spans="1:10" x14ac:dyDescent="0.2">
      <c r="A2384" t="s">
        <v>26</v>
      </c>
      <c r="B2384" t="s">
        <v>145</v>
      </c>
      <c r="C2384">
        <v>50</v>
      </c>
      <c r="D2384">
        <v>46</v>
      </c>
      <c r="E2384">
        <v>0.92</v>
      </c>
      <c r="F2384">
        <v>15</v>
      </c>
      <c r="G2384" t="s">
        <v>154</v>
      </c>
      <c r="H2384" s="27">
        <v>2024</v>
      </c>
      <c r="I2384" t="str">
        <f>VLOOKUP(A2384,'Store Data'!$E:$F,2,0)</f>
        <v>BMW</v>
      </c>
      <c r="J2384" t="str">
        <f>VLOOKUP(A2384,'Store Data'!$A:$B,2,0)</f>
        <v>Southern CA</v>
      </c>
    </row>
    <row r="2385" spans="1:10" x14ac:dyDescent="0.2">
      <c r="A2385" t="s">
        <v>123</v>
      </c>
      <c r="B2385" t="s">
        <v>143</v>
      </c>
      <c r="C2385">
        <v>25</v>
      </c>
      <c r="D2385">
        <v>22</v>
      </c>
      <c r="E2385">
        <v>0.88</v>
      </c>
      <c r="F2385">
        <v>0</v>
      </c>
      <c r="G2385" t="s">
        <v>154</v>
      </c>
      <c r="H2385" s="27">
        <v>2024</v>
      </c>
      <c r="I2385" t="str">
        <f>VLOOKUP(A2385,'Store Data'!$E:$F,2,0)</f>
        <v>Acura</v>
      </c>
      <c r="J2385" t="str">
        <f>VLOOKUP(A2385,'Store Data'!$A:$B,2,0)</f>
        <v>Northern CA</v>
      </c>
    </row>
    <row r="2386" spans="1:10" x14ac:dyDescent="0.2">
      <c r="A2386" t="s">
        <v>123</v>
      </c>
      <c r="B2386" t="s">
        <v>144</v>
      </c>
      <c r="C2386">
        <v>10</v>
      </c>
      <c r="D2386">
        <v>5</v>
      </c>
      <c r="E2386">
        <v>0.5</v>
      </c>
      <c r="F2386">
        <v>1</v>
      </c>
      <c r="G2386" t="s">
        <v>154</v>
      </c>
      <c r="H2386" s="27">
        <v>2024</v>
      </c>
      <c r="I2386" t="str">
        <f>VLOOKUP(A2386,'Store Data'!$E:$F,2,0)</f>
        <v>Acura</v>
      </c>
      <c r="J2386" t="str">
        <f>VLOOKUP(A2386,'Store Data'!$A:$B,2,0)</f>
        <v>Northern CA</v>
      </c>
    </row>
    <row r="2387" spans="1:10" x14ac:dyDescent="0.2">
      <c r="A2387" t="s">
        <v>123</v>
      </c>
      <c r="B2387" t="s">
        <v>145</v>
      </c>
      <c r="C2387">
        <v>5</v>
      </c>
      <c r="D2387">
        <v>3</v>
      </c>
      <c r="E2387">
        <v>0.6</v>
      </c>
      <c r="F2387">
        <v>0</v>
      </c>
      <c r="G2387" t="s">
        <v>154</v>
      </c>
      <c r="H2387" s="27">
        <v>2024</v>
      </c>
      <c r="I2387" t="str">
        <f>VLOOKUP(A2387,'Store Data'!$E:$F,2,0)</f>
        <v>Acura</v>
      </c>
      <c r="J2387" t="str">
        <f>VLOOKUP(A2387,'Store Data'!$A:$B,2,0)</f>
        <v>Northern CA</v>
      </c>
    </row>
    <row r="2388" spans="1:10" x14ac:dyDescent="0.2">
      <c r="A2388" t="s">
        <v>27</v>
      </c>
      <c r="B2388" t="s">
        <v>143</v>
      </c>
      <c r="C2388">
        <v>105</v>
      </c>
      <c r="D2388">
        <v>94</v>
      </c>
      <c r="E2388">
        <v>0.8952</v>
      </c>
      <c r="F2388">
        <v>17</v>
      </c>
      <c r="G2388" t="s">
        <v>154</v>
      </c>
      <c r="H2388" s="27">
        <v>2024</v>
      </c>
      <c r="I2388" t="str">
        <f>VLOOKUP(A2388,'Store Data'!$E:$F,2,0)</f>
        <v>Honda</v>
      </c>
      <c r="J2388" t="str">
        <f>VLOOKUP(A2388,'Store Data'!$A:$B,2,0)</f>
        <v>Northern CA</v>
      </c>
    </row>
    <row r="2389" spans="1:10" x14ac:dyDescent="0.2">
      <c r="A2389" t="s">
        <v>27</v>
      </c>
      <c r="B2389" t="s">
        <v>144</v>
      </c>
      <c r="C2389">
        <v>56</v>
      </c>
      <c r="D2389">
        <v>49</v>
      </c>
      <c r="E2389">
        <v>0.875</v>
      </c>
      <c r="F2389">
        <v>10</v>
      </c>
      <c r="G2389" t="s">
        <v>154</v>
      </c>
      <c r="H2389" s="27">
        <v>2024</v>
      </c>
      <c r="I2389" t="str">
        <f>VLOOKUP(A2389,'Store Data'!$E:$F,2,0)</f>
        <v>Honda</v>
      </c>
      <c r="J2389" t="str">
        <f>VLOOKUP(A2389,'Store Data'!$A:$B,2,0)</f>
        <v>Northern CA</v>
      </c>
    </row>
    <row r="2390" spans="1:10" x14ac:dyDescent="0.2">
      <c r="A2390" t="s">
        <v>27</v>
      </c>
      <c r="B2390" t="s">
        <v>145</v>
      </c>
      <c r="C2390">
        <v>22</v>
      </c>
      <c r="D2390">
        <v>19</v>
      </c>
      <c r="E2390">
        <v>0.86360000000000003</v>
      </c>
      <c r="F2390">
        <v>6</v>
      </c>
      <c r="G2390" t="s">
        <v>154</v>
      </c>
      <c r="H2390" s="27">
        <v>2024</v>
      </c>
      <c r="I2390" t="str">
        <f>VLOOKUP(A2390,'Store Data'!$E:$F,2,0)</f>
        <v>Honda</v>
      </c>
      <c r="J2390" t="str">
        <f>VLOOKUP(A2390,'Store Data'!$A:$B,2,0)</f>
        <v>Northern CA</v>
      </c>
    </row>
    <row r="2391" spans="1:10" x14ac:dyDescent="0.2">
      <c r="A2391" t="s">
        <v>28</v>
      </c>
      <c r="B2391" t="s">
        <v>143</v>
      </c>
      <c r="C2391">
        <v>46</v>
      </c>
      <c r="D2391">
        <v>34</v>
      </c>
      <c r="E2391">
        <v>0.73909999999999998</v>
      </c>
      <c r="F2391">
        <v>5</v>
      </c>
      <c r="G2391" t="s">
        <v>154</v>
      </c>
      <c r="H2391" s="27">
        <v>2024</v>
      </c>
      <c r="I2391" t="str">
        <f>VLOOKUP(A2391,'Store Data'!$E:$F,2,0)</f>
        <v>BMW</v>
      </c>
      <c r="J2391" t="str">
        <f>VLOOKUP(A2391,'Store Data'!$A:$B,2,0)</f>
        <v>Orange County</v>
      </c>
    </row>
    <row r="2392" spans="1:10" x14ac:dyDescent="0.2">
      <c r="A2392" t="s">
        <v>28</v>
      </c>
      <c r="B2392" t="s">
        <v>144</v>
      </c>
      <c r="C2392">
        <v>65</v>
      </c>
      <c r="D2392">
        <v>40</v>
      </c>
      <c r="E2392">
        <v>0.61529999999999996</v>
      </c>
      <c r="F2392">
        <v>5</v>
      </c>
      <c r="G2392" t="s">
        <v>154</v>
      </c>
      <c r="H2392" s="27">
        <v>2024</v>
      </c>
      <c r="I2392" t="str">
        <f>VLOOKUP(A2392,'Store Data'!$E:$F,2,0)</f>
        <v>BMW</v>
      </c>
      <c r="J2392" t="str">
        <f>VLOOKUP(A2392,'Store Data'!$A:$B,2,0)</f>
        <v>Orange County</v>
      </c>
    </row>
    <row r="2393" spans="1:10" x14ac:dyDescent="0.2">
      <c r="A2393" t="s">
        <v>28</v>
      </c>
      <c r="B2393" t="s">
        <v>145</v>
      </c>
      <c r="C2393">
        <v>56</v>
      </c>
      <c r="D2393">
        <v>32</v>
      </c>
      <c r="E2393">
        <v>0.57140000000000002</v>
      </c>
      <c r="F2393">
        <v>1</v>
      </c>
      <c r="G2393" t="s">
        <v>154</v>
      </c>
      <c r="H2393" s="27">
        <v>2024</v>
      </c>
      <c r="I2393" t="str">
        <f>VLOOKUP(A2393,'Store Data'!$E:$F,2,0)</f>
        <v>BMW</v>
      </c>
      <c r="J2393" t="str">
        <f>VLOOKUP(A2393,'Store Data'!$A:$B,2,0)</f>
        <v>Orange County</v>
      </c>
    </row>
    <row r="2394" spans="1:10" x14ac:dyDescent="0.2">
      <c r="A2394" t="s">
        <v>29</v>
      </c>
      <c r="B2394" t="s">
        <v>143</v>
      </c>
      <c r="C2394">
        <v>10</v>
      </c>
      <c r="D2394">
        <v>9</v>
      </c>
      <c r="E2394">
        <v>0.9</v>
      </c>
      <c r="F2394">
        <v>0</v>
      </c>
      <c r="G2394" t="s">
        <v>154</v>
      </c>
      <c r="H2394" s="27">
        <v>2024</v>
      </c>
      <c r="I2394" t="str">
        <f>VLOOKUP(A2394,'Store Data'!$E:$F,2,0)</f>
        <v>MINI</v>
      </c>
      <c r="J2394" t="str">
        <f>VLOOKUP(A2394,'Store Data'!$A:$B,2,0)</f>
        <v>Orange County</v>
      </c>
    </row>
    <row r="2395" spans="1:10" x14ac:dyDescent="0.2">
      <c r="A2395" t="s">
        <v>29</v>
      </c>
      <c r="B2395" t="s">
        <v>144</v>
      </c>
      <c r="C2395">
        <v>6</v>
      </c>
      <c r="D2395">
        <v>4</v>
      </c>
      <c r="E2395">
        <v>0.66659999999999997</v>
      </c>
      <c r="F2395">
        <v>1</v>
      </c>
      <c r="G2395" t="s">
        <v>154</v>
      </c>
      <c r="H2395" s="27">
        <v>2024</v>
      </c>
      <c r="I2395" t="str">
        <f>VLOOKUP(A2395,'Store Data'!$E:$F,2,0)</f>
        <v>MINI</v>
      </c>
      <c r="J2395" t="str">
        <f>VLOOKUP(A2395,'Store Data'!$A:$B,2,0)</f>
        <v>Orange County</v>
      </c>
    </row>
    <row r="2396" spans="1:10" x14ac:dyDescent="0.2">
      <c r="A2396" t="s">
        <v>30</v>
      </c>
      <c r="B2396" t="s">
        <v>143</v>
      </c>
      <c r="C2396">
        <v>17</v>
      </c>
      <c r="D2396">
        <v>11</v>
      </c>
      <c r="E2396">
        <v>0.64700000000000002</v>
      </c>
      <c r="F2396">
        <v>0</v>
      </c>
      <c r="G2396" t="s">
        <v>154</v>
      </c>
      <c r="H2396" s="27">
        <v>2024</v>
      </c>
      <c r="I2396" t="str">
        <f>VLOOKUP(A2396,'Store Data'!$E:$F,2,0)</f>
        <v>Genesis</v>
      </c>
      <c r="J2396" t="str">
        <f>VLOOKUP(A2396,'Store Data'!$A:$B,2,0)</f>
        <v>Texas</v>
      </c>
    </row>
    <row r="2397" spans="1:10" x14ac:dyDescent="0.2">
      <c r="A2397" t="s">
        <v>30</v>
      </c>
      <c r="B2397" t="s">
        <v>144</v>
      </c>
      <c r="C2397">
        <v>13</v>
      </c>
      <c r="D2397">
        <v>7</v>
      </c>
      <c r="E2397">
        <v>0.53839999999999999</v>
      </c>
      <c r="F2397">
        <v>0</v>
      </c>
      <c r="G2397" t="s">
        <v>154</v>
      </c>
      <c r="H2397" s="27">
        <v>2024</v>
      </c>
      <c r="I2397" t="str">
        <f>VLOOKUP(A2397,'Store Data'!$E:$F,2,0)</f>
        <v>Genesis</v>
      </c>
      <c r="J2397" t="str">
        <f>VLOOKUP(A2397,'Store Data'!$A:$B,2,0)</f>
        <v>Texas</v>
      </c>
    </row>
    <row r="2398" spans="1:10" x14ac:dyDescent="0.2">
      <c r="A2398" t="s">
        <v>30</v>
      </c>
      <c r="B2398" t="s">
        <v>145</v>
      </c>
      <c r="C2398">
        <v>5</v>
      </c>
      <c r="D2398">
        <v>2</v>
      </c>
      <c r="E2398">
        <v>0.4</v>
      </c>
      <c r="F2398">
        <v>0</v>
      </c>
      <c r="G2398" t="s">
        <v>154</v>
      </c>
      <c r="H2398" s="27">
        <v>2024</v>
      </c>
      <c r="I2398" t="str">
        <f>VLOOKUP(A2398,'Store Data'!$E:$F,2,0)</f>
        <v>Genesis</v>
      </c>
      <c r="J2398" t="str">
        <f>VLOOKUP(A2398,'Store Data'!$A:$B,2,0)</f>
        <v>Texas</v>
      </c>
    </row>
    <row r="2399" spans="1:10" x14ac:dyDescent="0.2">
      <c r="A2399" t="s">
        <v>31</v>
      </c>
      <c r="B2399" t="s">
        <v>143</v>
      </c>
      <c r="C2399">
        <v>62</v>
      </c>
      <c r="D2399">
        <v>54</v>
      </c>
      <c r="E2399">
        <v>0.87090000000000001</v>
      </c>
      <c r="F2399">
        <v>18</v>
      </c>
      <c r="G2399" t="s">
        <v>154</v>
      </c>
      <c r="H2399" s="27">
        <v>2024</v>
      </c>
      <c r="I2399" t="str">
        <f>VLOOKUP(A2399,'Store Data'!$E:$F,2,0)</f>
        <v>Honda</v>
      </c>
      <c r="J2399" t="str">
        <f>VLOOKUP(A2399,'Store Data'!$A:$B,2,0)</f>
        <v>Texas</v>
      </c>
    </row>
    <row r="2400" spans="1:10" x14ac:dyDescent="0.2">
      <c r="A2400" t="s">
        <v>31</v>
      </c>
      <c r="B2400" t="s">
        <v>144</v>
      </c>
      <c r="C2400">
        <v>45</v>
      </c>
      <c r="D2400">
        <v>22</v>
      </c>
      <c r="E2400">
        <v>0.48880000000000001</v>
      </c>
      <c r="F2400">
        <v>3</v>
      </c>
      <c r="G2400" t="s">
        <v>154</v>
      </c>
      <c r="H2400" s="27">
        <v>2024</v>
      </c>
      <c r="I2400" t="str">
        <f>VLOOKUP(A2400,'Store Data'!$E:$F,2,0)</f>
        <v>Honda</v>
      </c>
      <c r="J2400" t="str">
        <f>VLOOKUP(A2400,'Store Data'!$A:$B,2,0)</f>
        <v>Texas</v>
      </c>
    </row>
    <row r="2401" spans="1:10" x14ac:dyDescent="0.2">
      <c r="A2401" t="s">
        <v>31</v>
      </c>
      <c r="B2401" t="s">
        <v>145</v>
      </c>
      <c r="C2401">
        <v>31</v>
      </c>
      <c r="D2401">
        <v>18</v>
      </c>
      <c r="E2401">
        <v>0.5806</v>
      </c>
      <c r="F2401">
        <v>7</v>
      </c>
      <c r="G2401" t="s">
        <v>154</v>
      </c>
      <c r="H2401" s="27">
        <v>2024</v>
      </c>
      <c r="I2401" t="str">
        <f>VLOOKUP(A2401,'Store Data'!$E:$F,2,0)</f>
        <v>Honda</v>
      </c>
      <c r="J2401" t="str">
        <f>VLOOKUP(A2401,'Store Data'!$A:$B,2,0)</f>
        <v>Texas</v>
      </c>
    </row>
    <row r="2402" spans="1:10" x14ac:dyDescent="0.2">
      <c r="A2402" t="s">
        <v>32</v>
      </c>
      <c r="B2402" t="s">
        <v>143</v>
      </c>
      <c r="C2402">
        <v>52</v>
      </c>
      <c r="D2402">
        <v>45</v>
      </c>
      <c r="E2402">
        <v>0.86529999999999996</v>
      </c>
      <c r="F2402">
        <v>11</v>
      </c>
      <c r="G2402" t="s">
        <v>154</v>
      </c>
      <c r="H2402" s="27">
        <v>2024</v>
      </c>
      <c r="I2402" t="str">
        <f>VLOOKUP(A2402,'Store Data'!$E:$F,2,0)</f>
        <v>Honda</v>
      </c>
      <c r="J2402" t="str">
        <f>VLOOKUP(A2402,'Store Data'!$A:$B,2,0)</f>
        <v>Northern CA</v>
      </c>
    </row>
    <row r="2403" spans="1:10" x14ac:dyDescent="0.2">
      <c r="A2403" t="s">
        <v>32</v>
      </c>
      <c r="B2403" t="s">
        <v>144</v>
      </c>
      <c r="C2403">
        <v>47</v>
      </c>
      <c r="D2403">
        <v>37</v>
      </c>
      <c r="E2403">
        <v>0.78720000000000001</v>
      </c>
      <c r="F2403">
        <v>4</v>
      </c>
      <c r="G2403" t="s">
        <v>154</v>
      </c>
      <c r="H2403" s="27">
        <v>2024</v>
      </c>
      <c r="I2403" t="str">
        <f>VLOOKUP(A2403,'Store Data'!$E:$F,2,0)</f>
        <v>Honda</v>
      </c>
      <c r="J2403" t="str">
        <f>VLOOKUP(A2403,'Store Data'!$A:$B,2,0)</f>
        <v>Northern CA</v>
      </c>
    </row>
    <row r="2404" spans="1:10" x14ac:dyDescent="0.2">
      <c r="A2404" t="s">
        <v>32</v>
      </c>
      <c r="B2404" t="s">
        <v>145</v>
      </c>
      <c r="C2404">
        <v>15</v>
      </c>
      <c r="D2404">
        <v>13</v>
      </c>
      <c r="E2404">
        <v>0.86660000000000004</v>
      </c>
      <c r="F2404">
        <v>4</v>
      </c>
      <c r="G2404" t="s">
        <v>154</v>
      </c>
      <c r="H2404" s="27">
        <v>2024</v>
      </c>
      <c r="I2404" t="str">
        <f>VLOOKUP(A2404,'Store Data'!$E:$F,2,0)</f>
        <v>Honda</v>
      </c>
      <c r="J2404" t="str">
        <f>VLOOKUP(A2404,'Store Data'!$A:$B,2,0)</f>
        <v>Northern CA</v>
      </c>
    </row>
    <row r="2405" spans="1:10" x14ac:dyDescent="0.2">
      <c r="A2405" t="s">
        <v>33</v>
      </c>
      <c r="B2405" t="s">
        <v>143</v>
      </c>
      <c r="C2405">
        <v>35</v>
      </c>
      <c r="D2405">
        <v>29</v>
      </c>
      <c r="E2405">
        <v>0.82850000000000001</v>
      </c>
      <c r="F2405">
        <v>6</v>
      </c>
      <c r="G2405" t="s">
        <v>154</v>
      </c>
      <c r="H2405" s="27">
        <v>2024</v>
      </c>
      <c r="I2405" t="str">
        <f>VLOOKUP(A2405,'Store Data'!$E:$F,2,0)</f>
        <v>Honda</v>
      </c>
      <c r="J2405" t="str">
        <f>VLOOKUP(A2405,'Store Data'!$A:$B,2,0)</f>
        <v>Southern CA</v>
      </c>
    </row>
    <row r="2406" spans="1:10" x14ac:dyDescent="0.2">
      <c r="A2406" t="s">
        <v>33</v>
      </c>
      <c r="B2406" t="s">
        <v>144</v>
      </c>
      <c r="C2406">
        <v>24</v>
      </c>
      <c r="D2406">
        <v>20</v>
      </c>
      <c r="E2406">
        <v>0.83330000000000004</v>
      </c>
      <c r="F2406">
        <v>0</v>
      </c>
      <c r="G2406" t="s">
        <v>154</v>
      </c>
      <c r="H2406" s="27">
        <v>2024</v>
      </c>
      <c r="I2406" t="str">
        <f>VLOOKUP(A2406,'Store Data'!$E:$F,2,0)</f>
        <v>Honda</v>
      </c>
      <c r="J2406" t="str">
        <f>VLOOKUP(A2406,'Store Data'!$A:$B,2,0)</f>
        <v>Southern CA</v>
      </c>
    </row>
    <row r="2407" spans="1:10" x14ac:dyDescent="0.2">
      <c r="A2407" t="s">
        <v>33</v>
      </c>
      <c r="B2407" t="s">
        <v>145</v>
      </c>
      <c r="C2407">
        <v>8</v>
      </c>
      <c r="D2407">
        <v>5</v>
      </c>
      <c r="E2407">
        <v>0.625</v>
      </c>
      <c r="F2407">
        <v>0</v>
      </c>
      <c r="G2407" t="s">
        <v>154</v>
      </c>
      <c r="H2407" s="27">
        <v>2024</v>
      </c>
      <c r="I2407" t="str">
        <f>VLOOKUP(A2407,'Store Data'!$E:$F,2,0)</f>
        <v>Honda</v>
      </c>
      <c r="J2407" t="str">
        <f>VLOOKUP(A2407,'Store Data'!$A:$B,2,0)</f>
        <v>Southern CA</v>
      </c>
    </row>
    <row r="2408" spans="1:10" x14ac:dyDescent="0.2">
      <c r="A2408" t="s">
        <v>34</v>
      </c>
      <c r="B2408" t="s">
        <v>143</v>
      </c>
      <c r="C2408">
        <v>20</v>
      </c>
      <c r="D2408">
        <v>18</v>
      </c>
      <c r="E2408">
        <v>0.9</v>
      </c>
      <c r="F2408">
        <v>2</v>
      </c>
      <c r="G2408" t="s">
        <v>154</v>
      </c>
      <c r="H2408" s="27">
        <v>2024</v>
      </c>
      <c r="I2408" t="str">
        <f>VLOOKUP(A2408,'Store Data'!$E:$F,2,0)</f>
        <v>Hyundai</v>
      </c>
      <c r="J2408" t="str">
        <f>VLOOKUP(A2408,'Store Data'!$A:$B,2,0)</f>
        <v>Texas</v>
      </c>
    </row>
    <row r="2409" spans="1:10" x14ac:dyDescent="0.2">
      <c r="A2409" t="s">
        <v>34</v>
      </c>
      <c r="B2409" t="s">
        <v>144</v>
      </c>
      <c r="C2409">
        <v>9</v>
      </c>
      <c r="D2409">
        <v>5</v>
      </c>
      <c r="E2409">
        <v>0.55549999999999999</v>
      </c>
      <c r="F2409">
        <v>0</v>
      </c>
      <c r="G2409" t="s">
        <v>154</v>
      </c>
      <c r="H2409" s="27">
        <v>2024</v>
      </c>
      <c r="I2409" t="str">
        <f>VLOOKUP(A2409,'Store Data'!$E:$F,2,0)</f>
        <v>Hyundai</v>
      </c>
      <c r="J2409" t="str">
        <f>VLOOKUP(A2409,'Store Data'!$A:$B,2,0)</f>
        <v>Texas</v>
      </c>
    </row>
    <row r="2410" spans="1:10" x14ac:dyDescent="0.2">
      <c r="A2410" t="s">
        <v>34</v>
      </c>
      <c r="B2410" t="s">
        <v>145</v>
      </c>
      <c r="C2410">
        <v>11</v>
      </c>
      <c r="D2410">
        <v>5</v>
      </c>
      <c r="E2410">
        <v>0.45450000000000002</v>
      </c>
      <c r="F2410">
        <v>0</v>
      </c>
      <c r="G2410" t="s">
        <v>154</v>
      </c>
      <c r="H2410" s="27">
        <v>2024</v>
      </c>
      <c r="I2410" t="str">
        <f>VLOOKUP(A2410,'Store Data'!$E:$F,2,0)</f>
        <v>Hyundai</v>
      </c>
      <c r="J2410" t="str">
        <f>VLOOKUP(A2410,'Store Data'!$A:$B,2,0)</f>
        <v>Texas</v>
      </c>
    </row>
    <row r="2411" spans="1:10" x14ac:dyDescent="0.2">
      <c r="A2411" t="s">
        <v>35</v>
      </c>
      <c r="B2411" t="s">
        <v>143</v>
      </c>
      <c r="C2411">
        <v>23</v>
      </c>
      <c r="D2411">
        <v>21</v>
      </c>
      <c r="E2411">
        <v>0.91300000000000003</v>
      </c>
      <c r="F2411">
        <v>0</v>
      </c>
      <c r="G2411" t="s">
        <v>154</v>
      </c>
      <c r="H2411" s="27">
        <v>2024</v>
      </c>
      <c r="I2411" t="str">
        <f>VLOOKUP(A2411,'Store Data'!$E:$F,2,0)</f>
        <v>Acura</v>
      </c>
      <c r="J2411" t="str">
        <f>VLOOKUP(A2411,'Store Data'!$A:$B,2,0)</f>
        <v>Southern CA</v>
      </c>
    </row>
    <row r="2412" spans="1:10" x14ac:dyDescent="0.2">
      <c r="A2412" t="s">
        <v>35</v>
      </c>
      <c r="B2412" t="s">
        <v>144</v>
      </c>
      <c r="C2412">
        <v>12</v>
      </c>
      <c r="D2412">
        <v>8</v>
      </c>
      <c r="E2412">
        <v>0.66659999999999997</v>
      </c>
      <c r="F2412">
        <v>0</v>
      </c>
      <c r="G2412" t="s">
        <v>154</v>
      </c>
      <c r="H2412" s="27">
        <v>2024</v>
      </c>
      <c r="I2412" t="str">
        <f>VLOOKUP(A2412,'Store Data'!$E:$F,2,0)</f>
        <v>Acura</v>
      </c>
      <c r="J2412" t="str">
        <f>VLOOKUP(A2412,'Store Data'!$A:$B,2,0)</f>
        <v>Southern CA</v>
      </c>
    </row>
    <row r="2413" spans="1:10" x14ac:dyDescent="0.2">
      <c r="A2413" t="s">
        <v>35</v>
      </c>
      <c r="B2413" t="s">
        <v>145</v>
      </c>
      <c r="C2413">
        <v>4</v>
      </c>
      <c r="D2413">
        <v>4</v>
      </c>
      <c r="E2413">
        <v>1</v>
      </c>
      <c r="F2413">
        <v>2</v>
      </c>
      <c r="G2413" t="s">
        <v>154</v>
      </c>
      <c r="H2413" s="27">
        <v>2024</v>
      </c>
      <c r="I2413" t="str">
        <f>VLOOKUP(A2413,'Store Data'!$E:$F,2,0)</f>
        <v>Acura</v>
      </c>
      <c r="J2413" t="str">
        <f>VLOOKUP(A2413,'Store Data'!$A:$B,2,0)</f>
        <v>Southern CA</v>
      </c>
    </row>
    <row r="2414" spans="1:10" x14ac:dyDescent="0.2">
      <c r="A2414" t="s">
        <v>36</v>
      </c>
      <c r="B2414" t="s">
        <v>143</v>
      </c>
      <c r="C2414">
        <v>59</v>
      </c>
      <c r="D2414">
        <v>49</v>
      </c>
      <c r="E2414">
        <v>0.83050000000000002</v>
      </c>
      <c r="F2414">
        <v>11</v>
      </c>
      <c r="G2414" t="s">
        <v>154</v>
      </c>
      <c r="H2414" s="27">
        <v>2024</v>
      </c>
      <c r="I2414" t="str">
        <f>VLOOKUP(A2414,'Store Data'!$E:$F,2,0)</f>
        <v>Toyota</v>
      </c>
      <c r="J2414" t="str">
        <f>VLOOKUP(A2414,'Store Data'!$A:$B,2,0)</f>
        <v>Southern CA</v>
      </c>
    </row>
    <row r="2415" spans="1:10" x14ac:dyDescent="0.2">
      <c r="A2415" t="s">
        <v>36</v>
      </c>
      <c r="B2415" t="s">
        <v>144</v>
      </c>
      <c r="C2415">
        <v>86</v>
      </c>
      <c r="D2415">
        <v>68</v>
      </c>
      <c r="E2415">
        <v>0.79059999999999997</v>
      </c>
      <c r="F2415">
        <v>12</v>
      </c>
      <c r="G2415" t="s">
        <v>154</v>
      </c>
      <c r="H2415" s="27">
        <v>2024</v>
      </c>
      <c r="I2415" t="str">
        <f>VLOOKUP(A2415,'Store Data'!$E:$F,2,0)</f>
        <v>Toyota</v>
      </c>
      <c r="J2415" t="str">
        <f>VLOOKUP(A2415,'Store Data'!$A:$B,2,0)</f>
        <v>Southern CA</v>
      </c>
    </row>
    <row r="2416" spans="1:10" x14ac:dyDescent="0.2">
      <c r="A2416" t="s">
        <v>36</v>
      </c>
      <c r="B2416" t="s">
        <v>145</v>
      </c>
      <c r="C2416">
        <v>31</v>
      </c>
      <c r="D2416">
        <v>21</v>
      </c>
      <c r="E2416">
        <v>0.6774</v>
      </c>
      <c r="F2416">
        <v>3</v>
      </c>
      <c r="G2416" t="s">
        <v>154</v>
      </c>
      <c r="H2416" s="27">
        <v>2024</v>
      </c>
      <c r="I2416" t="str">
        <f>VLOOKUP(A2416,'Store Data'!$E:$F,2,0)</f>
        <v>Toyota</v>
      </c>
      <c r="J2416" t="str">
        <f>VLOOKUP(A2416,'Store Data'!$A:$B,2,0)</f>
        <v>Southern CA</v>
      </c>
    </row>
    <row r="2417" spans="1:10" x14ac:dyDescent="0.2">
      <c r="A2417" t="s">
        <v>37</v>
      </c>
      <c r="B2417" t="s">
        <v>143</v>
      </c>
      <c r="C2417">
        <v>15</v>
      </c>
      <c r="D2417">
        <v>15</v>
      </c>
      <c r="E2417">
        <v>1</v>
      </c>
      <c r="F2417">
        <v>4</v>
      </c>
      <c r="G2417" t="s">
        <v>154</v>
      </c>
      <c r="H2417" s="27">
        <v>2024</v>
      </c>
      <c r="I2417" t="str">
        <f>VLOOKUP(A2417,'Store Data'!$E:$F,2,0)</f>
        <v>Land Rover</v>
      </c>
      <c r="J2417" t="str">
        <f>VLOOKUP(A2417,'Store Data'!$A:$B,2,0)</f>
        <v>Arizona</v>
      </c>
    </row>
    <row r="2418" spans="1:10" x14ac:dyDescent="0.2">
      <c r="A2418" t="s">
        <v>37</v>
      </c>
      <c r="B2418" t="s">
        <v>144</v>
      </c>
      <c r="C2418">
        <v>32</v>
      </c>
      <c r="D2418">
        <v>22</v>
      </c>
      <c r="E2418">
        <v>0.6875</v>
      </c>
      <c r="F2418">
        <v>1</v>
      </c>
      <c r="G2418" t="s">
        <v>154</v>
      </c>
      <c r="H2418" s="27">
        <v>2024</v>
      </c>
      <c r="I2418" t="str">
        <f>VLOOKUP(A2418,'Store Data'!$E:$F,2,0)</f>
        <v>Land Rover</v>
      </c>
      <c r="J2418" t="str">
        <f>VLOOKUP(A2418,'Store Data'!$A:$B,2,0)</f>
        <v>Arizona</v>
      </c>
    </row>
    <row r="2419" spans="1:10" x14ac:dyDescent="0.2">
      <c r="A2419" t="s">
        <v>37</v>
      </c>
      <c r="B2419" t="s">
        <v>145</v>
      </c>
      <c r="C2419">
        <v>24</v>
      </c>
      <c r="D2419">
        <v>17</v>
      </c>
      <c r="E2419">
        <v>0.70830000000000004</v>
      </c>
      <c r="F2419">
        <v>2</v>
      </c>
      <c r="G2419" t="s">
        <v>154</v>
      </c>
      <c r="H2419" s="27">
        <v>2024</v>
      </c>
      <c r="I2419" t="str">
        <f>VLOOKUP(A2419,'Store Data'!$E:$F,2,0)</f>
        <v>Land Rover</v>
      </c>
      <c r="J2419" t="str">
        <f>VLOOKUP(A2419,'Store Data'!$A:$B,2,0)</f>
        <v>Arizona</v>
      </c>
    </row>
    <row r="2420" spans="1:10" x14ac:dyDescent="0.2">
      <c r="A2420" t="s">
        <v>39</v>
      </c>
      <c r="B2420" t="s">
        <v>143</v>
      </c>
      <c r="C2420">
        <v>52</v>
      </c>
      <c r="D2420">
        <v>37</v>
      </c>
      <c r="E2420">
        <v>0.71150000000000002</v>
      </c>
      <c r="F2420">
        <v>2</v>
      </c>
      <c r="G2420" t="s">
        <v>154</v>
      </c>
      <c r="H2420" s="27">
        <v>2024</v>
      </c>
      <c r="I2420" t="str">
        <f>VLOOKUP(A2420,'Store Data'!$E:$F,2,0)</f>
        <v>Lexus</v>
      </c>
      <c r="J2420" t="str">
        <f>VLOOKUP(A2420,'Store Data'!$A:$B,2,0)</f>
        <v>Southern CA</v>
      </c>
    </row>
    <row r="2421" spans="1:10" x14ac:dyDescent="0.2">
      <c r="A2421" t="s">
        <v>39</v>
      </c>
      <c r="B2421" t="s">
        <v>144</v>
      </c>
      <c r="C2421">
        <v>52</v>
      </c>
      <c r="D2421">
        <v>42</v>
      </c>
      <c r="E2421">
        <v>0.80759999999999998</v>
      </c>
      <c r="F2421">
        <v>8</v>
      </c>
      <c r="G2421" t="s">
        <v>154</v>
      </c>
      <c r="H2421" s="27">
        <v>2024</v>
      </c>
      <c r="I2421" t="str">
        <f>VLOOKUP(A2421,'Store Data'!$E:$F,2,0)</f>
        <v>Lexus</v>
      </c>
      <c r="J2421" t="str">
        <f>VLOOKUP(A2421,'Store Data'!$A:$B,2,0)</f>
        <v>Southern CA</v>
      </c>
    </row>
    <row r="2422" spans="1:10" x14ac:dyDescent="0.2">
      <c r="A2422" t="s">
        <v>39</v>
      </c>
      <c r="B2422" t="s">
        <v>145</v>
      </c>
      <c r="C2422">
        <v>24</v>
      </c>
      <c r="D2422">
        <v>17</v>
      </c>
      <c r="E2422">
        <v>0.70830000000000004</v>
      </c>
      <c r="F2422">
        <v>2</v>
      </c>
      <c r="G2422" t="s">
        <v>154</v>
      </c>
      <c r="H2422" s="27">
        <v>2024</v>
      </c>
      <c r="I2422" t="str">
        <f>VLOOKUP(A2422,'Store Data'!$E:$F,2,0)</f>
        <v>Lexus</v>
      </c>
      <c r="J2422" t="str">
        <f>VLOOKUP(A2422,'Store Data'!$A:$B,2,0)</f>
        <v>Southern CA</v>
      </c>
    </row>
    <row r="2423" spans="1:10" x14ac:dyDescent="0.2">
      <c r="A2423" t="s">
        <v>38</v>
      </c>
      <c r="B2423" t="s">
        <v>143</v>
      </c>
      <c r="C2423">
        <v>65</v>
      </c>
      <c r="D2423">
        <v>57</v>
      </c>
      <c r="E2423">
        <v>0.87690000000000001</v>
      </c>
      <c r="F2423">
        <v>7</v>
      </c>
      <c r="G2423" t="s">
        <v>154</v>
      </c>
      <c r="H2423" s="27">
        <v>2024</v>
      </c>
      <c r="I2423" t="str">
        <f>VLOOKUP(A2423,'Store Data'!$E:$F,2,0)</f>
        <v>Lexus</v>
      </c>
      <c r="J2423" t="str">
        <f>VLOOKUP(A2423,'Store Data'!$A:$B,2,0)</f>
        <v>Texas</v>
      </c>
    </row>
    <row r="2424" spans="1:10" x14ac:dyDescent="0.2">
      <c r="A2424" t="s">
        <v>38</v>
      </c>
      <c r="B2424" t="s">
        <v>144</v>
      </c>
      <c r="C2424">
        <v>91</v>
      </c>
      <c r="D2424">
        <v>68</v>
      </c>
      <c r="E2424">
        <v>0.74719999999999998</v>
      </c>
      <c r="F2424">
        <v>15</v>
      </c>
      <c r="G2424" t="s">
        <v>154</v>
      </c>
      <c r="H2424" s="27">
        <v>2024</v>
      </c>
      <c r="I2424" t="str">
        <f>VLOOKUP(A2424,'Store Data'!$E:$F,2,0)</f>
        <v>Lexus</v>
      </c>
      <c r="J2424" t="str">
        <f>VLOOKUP(A2424,'Store Data'!$A:$B,2,0)</f>
        <v>Texas</v>
      </c>
    </row>
    <row r="2425" spans="1:10" x14ac:dyDescent="0.2">
      <c r="A2425" t="s">
        <v>38</v>
      </c>
      <c r="B2425" t="s">
        <v>145</v>
      </c>
      <c r="C2425">
        <v>28</v>
      </c>
      <c r="D2425">
        <v>23</v>
      </c>
      <c r="E2425">
        <v>0.82140000000000002</v>
      </c>
      <c r="F2425">
        <v>6</v>
      </c>
      <c r="G2425" t="s">
        <v>154</v>
      </c>
      <c r="H2425" s="27">
        <v>2024</v>
      </c>
      <c r="I2425" t="str">
        <f>VLOOKUP(A2425,'Store Data'!$E:$F,2,0)</f>
        <v>Lexus</v>
      </c>
      <c r="J2425" t="str">
        <f>VLOOKUP(A2425,'Store Data'!$A:$B,2,0)</f>
        <v>Texas</v>
      </c>
    </row>
    <row r="2426" spans="1:10" x14ac:dyDescent="0.2">
      <c r="A2426" t="s">
        <v>40</v>
      </c>
      <c r="B2426" t="s">
        <v>143</v>
      </c>
      <c r="C2426">
        <v>12</v>
      </c>
      <c r="D2426">
        <v>12</v>
      </c>
      <c r="E2426">
        <v>1</v>
      </c>
      <c r="F2426">
        <v>3</v>
      </c>
      <c r="G2426" t="s">
        <v>154</v>
      </c>
      <c r="H2426" s="27">
        <v>2024</v>
      </c>
      <c r="I2426" t="str">
        <f>VLOOKUP(A2426,'Store Data'!$E:$F,2,0)</f>
        <v>Lincoln</v>
      </c>
      <c r="J2426" t="str">
        <f>VLOOKUP(A2426,'Store Data'!$A:$B,2,0)</f>
        <v>Orange County</v>
      </c>
    </row>
    <row r="2427" spans="1:10" x14ac:dyDescent="0.2">
      <c r="A2427" t="s">
        <v>40</v>
      </c>
      <c r="B2427" t="s">
        <v>144</v>
      </c>
      <c r="C2427">
        <v>8</v>
      </c>
      <c r="D2427">
        <v>6</v>
      </c>
      <c r="E2427">
        <v>0.75</v>
      </c>
      <c r="F2427">
        <v>0</v>
      </c>
      <c r="G2427" t="s">
        <v>154</v>
      </c>
      <c r="H2427" s="27">
        <v>2024</v>
      </c>
      <c r="I2427" t="str">
        <f>VLOOKUP(A2427,'Store Data'!$E:$F,2,0)</f>
        <v>Lincoln</v>
      </c>
      <c r="J2427" t="str">
        <f>VLOOKUP(A2427,'Store Data'!$A:$B,2,0)</f>
        <v>Orange County</v>
      </c>
    </row>
    <row r="2428" spans="1:10" x14ac:dyDescent="0.2">
      <c r="A2428" t="s">
        <v>44</v>
      </c>
      <c r="B2428" t="s">
        <v>143</v>
      </c>
      <c r="C2428">
        <v>17</v>
      </c>
      <c r="D2428">
        <v>14</v>
      </c>
      <c r="E2428">
        <v>0.82350000000000001</v>
      </c>
      <c r="F2428">
        <v>0</v>
      </c>
      <c r="G2428" t="s">
        <v>154</v>
      </c>
      <c r="H2428" s="27">
        <v>2024</v>
      </c>
      <c r="I2428" t="str">
        <f>VLOOKUP(A2428,'Store Data'!$E:$F,2,0)</f>
        <v>MINI</v>
      </c>
      <c r="J2428" t="str">
        <f>VLOOKUP(A2428,'Store Data'!$A:$B,2,0)</f>
        <v>Arizona</v>
      </c>
    </row>
    <row r="2429" spans="1:10" x14ac:dyDescent="0.2">
      <c r="A2429" t="s">
        <v>44</v>
      </c>
      <c r="B2429" t="s">
        <v>144</v>
      </c>
      <c r="C2429">
        <v>11</v>
      </c>
      <c r="D2429">
        <v>7</v>
      </c>
      <c r="E2429">
        <v>0.63629999999999998</v>
      </c>
      <c r="F2429">
        <v>0</v>
      </c>
      <c r="G2429" t="s">
        <v>154</v>
      </c>
      <c r="H2429" s="27">
        <v>2024</v>
      </c>
      <c r="I2429" t="str">
        <f>VLOOKUP(A2429,'Store Data'!$E:$F,2,0)</f>
        <v>MINI</v>
      </c>
      <c r="J2429" t="str">
        <f>VLOOKUP(A2429,'Store Data'!$A:$B,2,0)</f>
        <v>Arizona</v>
      </c>
    </row>
    <row r="2430" spans="1:10" x14ac:dyDescent="0.2">
      <c r="A2430" t="s">
        <v>44</v>
      </c>
      <c r="B2430" t="s">
        <v>145</v>
      </c>
      <c r="C2430">
        <v>10</v>
      </c>
      <c r="D2430">
        <v>5</v>
      </c>
      <c r="E2430">
        <v>0.5</v>
      </c>
      <c r="F2430">
        <v>1</v>
      </c>
      <c r="G2430" t="s">
        <v>154</v>
      </c>
      <c r="H2430" s="27">
        <v>2024</v>
      </c>
      <c r="I2430" t="str">
        <f>VLOOKUP(A2430,'Store Data'!$E:$F,2,0)</f>
        <v>MINI</v>
      </c>
      <c r="J2430" t="str">
        <f>VLOOKUP(A2430,'Store Data'!$A:$B,2,0)</f>
        <v>Arizona</v>
      </c>
    </row>
    <row r="2431" spans="1:10" x14ac:dyDescent="0.2">
      <c r="A2431" t="s">
        <v>45</v>
      </c>
      <c r="B2431" t="s">
        <v>143</v>
      </c>
      <c r="C2431">
        <v>6</v>
      </c>
      <c r="D2431">
        <v>4</v>
      </c>
      <c r="E2431">
        <v>0.66659999999999997</v>
      </c>
      <c r="F2431">
        <v>0</v>
      </c>
      <c r="G2431" t="s">
        <v>154</v>
      </c>
      <c r="H2431" s="27">
        <v>2024</v>
      </c>
      <c r="I2431" t="str">
        <f>VLOOKUP(A2431,'Store Data'!$E:$F,2,0)</f>
        <v>MINI</v>
      </c>
      <c r="J2431" t="str">
        <f>VLOOKUP(A2431,'Store Data'!$A:$B,2,0)</f>
        <v>Southern CA</v>
      </c>
    </row>
    <row r="2432" spans="1:10" x14ac:dyDescent="0.2">
      <c r="A2432" t="s">
        <v>45</v>
      </c>
      <c r="B2432" t="s">
        <v>144</v>
      </c>
      <c r="C2432">
        <v>4</v>
      </c>
      <c r="D2432">
        <v>3</v>
      </c>
      <c r="E2432">
        <v>0.75</v>
      </c>
      <c r="F2432">
        <v>0</v>
      </c>
      <c r="G2432" t="s">
        <v>154</v>
      </c>
      <c r="H2432" s="27">
        <v>2024</v>
      </c>
      <c r="I2432" t="str">
        <f>VLOOKUP(A2432,'Store Data'!$E:$F,2,0)</f>
        <v>MINI</v>
      </c>
      <c r="J2432" t="str">
        <f>VLOOKUP(A2432,'Store Data'!$A:$B,2,0)</f>
        <v>Southern CA</v>
      </c>
    </row>
    <row r="2433" spans="1:10" x14ac:dyDescent="0.2">
      <c r="A2433" t="s">
        <v>45</v>
      </c>
      <c r="B2433" t="s">
        <v>145</v>
      </c>
      <c r="C2433">
        <v>1</v>
      </c>
      <c r="D2433">
        <v>1</v>
      </c>
      <c r="E2433">
        <v>1</v>
      </c>
      <c r="F2433">
        <v>0</v>
      </c>
      <c r="G2433" t="s">
        <v>154</v>
      </c>
      <c r="H2433" s="27">
        <v>2024</v>
      </c>
      <c r="I2433" t="str">
        <f>VLOOKUP(A2433,'Store Data'!$E:$F,2,0)</f>
        <v>MINI</v>
      </c>
      <c r="J2433" t="str">
        <f>VLOOKUP(A2433,'Store Data'!$A:$B,2,0)</f>
        <v>Southern CA</v>
      </c>
    </row>
    <row r="2434" spans="1:10" x14ac:dyDescent="0.2">
      <c r="A2434" t="s">
        <v>48</v>
      </c>
      <c r="B2434" t="s">
        <v>143</v>
      </c>
      <c r="C2434">
        <v>10</v>
      </c>
      <c r="D2434">
        <v>10</v>
      </c>
      <c r="E2434">
        <v>1</v>
      </c>
      <c r="F2434">
        <v>1</v>
      </c>
      <c r="G2434" t="s">
        <v>154</v>
      </c>
      <c r="H2434" s="27">
        <v>2024</v>
      </c>
      <c r="I2434" t="str">
        <f>VLOOKUP(A2434,'Store Data'!$E:$F,2,0)</f>
        <v>MINI</v>
      </c>
      <c r="J2434" t="str">
        <f>VLOOKUP(A2434,'Store Data'!$A:$B,2,0)</f>
        <v>Northern CA</v>
      </c>
    </row>
    <row r="2435" spans="1:10" x14ac:dyDescent="0.2">
      <c r="A2435" t="s">
        <v>48</v>
      </c>
      <c r="B2435" t="s">
        <v>144</v>
      </c>
      <c r="C2435">
        <v>6</v>
      </c>
      <c r="D2435">
        <v>3</v>
      </c>
      <c r="E2435">
        <v>0.5</v>
      </c>
      <c r="F2435">
        <v>0</v>
      </c>
      <c r="G2435" t="s">
        <v>154</v>
      </c>
      <c r="H2435" s="27">
        <v>2024</v>
      </c>
      <c r="I2435" t="str">
        <f>VLOOKUP(A2435,'Store Data'!$E:$F,2,0)</f>
        <v>MINI</v>
      </c>
      <c r="J2435" t="str">
        <f>VLOOKUP(A2435,'Store Data'!$A:$B,2,0)</f>
        <v>Northern CA</v>
      </c>
    </row>
    <row r="2436" spans="1:10" x14ac:dyDescent="0.2">
      <c r="A2436" t="s">
        <v>48</v>
      </c>
      <c r="B2436" t="s">
        <v>145</v>
      </c>
      <c r="C2436">
        <v>6</v>
      </c>
      <c r="D2436">
        <v>4</v>
      </c>
      <c r="E2436">
        <v>0.66659999999999997</v>
      </c>
      <c r="F2436">
        <v>1</v>
      </c>
      <c r="G2436" t="s">
        <v>154</v>
      </c>
      <c r="H2436" s="27">
        <v>2024</v>
      </c>
      <c r="I2436" t="str">
        <f>VLOOKUP(A2436,'Store Data'!$E:$F,2,0)</f>
        <v>MINI</v>
      </c>
      <c r="J2436" t="str">
        <f>VLOOKUP(A2436,'Store Data'!$A:$B,2,0)</f>
        <v>Northern CA</v>
      </c>
    </row>
    <row r="2437" spans="1:10" x14ac:dyDescent="0.2">
      <c r="A2437" t="s">
        <v>53</v>
      </c>
      <c r="B2437" t="s">
        <v>143</v>
      </c>
      <c r="C2437">
        <v>3</v>
      </c>
      <c r="D2437">
        <v>3</v>
      </c>
      <c r="E2437">
        <v>1</v>
      </c>
      <c r="F2437">
        <v>0</v>
      </c>
      <c r="G2437" t="s">
        <v>154</v>
      </c>
      <c r="H2437" s="27">
        <v>2024</v>
      </c>
      <c r="I2437" t="str">
        <f>VLOOKUP(A2437,'Store Data'!$E:$F,2,0)</f>
        <v>MINI</v>
      </c>
      <c r="J2437" t="str">
        <f>VLOOKUP(A2437,'Store Data'!$A:$B,2,0)</f>
        <v>Orange County</v>
      </c>
    </row>
    <row r="2438" spans="1:10" x14ac:dyDescent="0.2">
      <c r="A2438" t="s">
        <v>53</v>
      </c>
      <c r="B2438" t="s">
        <v>144</v>
      </c>
      <c r="C2438">
        <v>1</v>
      </c>
      <c r="D2438">
        <v>1</v>
      </c>
      <c r="E2438">
        <v>1</v>
      </c>
      <c r="F2438">
        <v>0</v>
      </c>
      <c r="G2438" t="s">
        <v>154</v>
      </c>
      <c r="H2438" s="27">
        <v>2024</v>
      </c>
      <c r="I2438" t="str">
        <f>VLOOKUP(A2438,'Store Data'!$E:$F,2,0)</f>
        <v>MINI</v>
      </c>
      <c r="J2438" t="str">
        <f>VLOOKUP(A2438,'Store Data'!$A:$B,2,0)</f>
        <v>Orange County</v>
      </c>
    </row>
    <row r="2439" spans="1:10" x14ac:dyDescent="0.2">
      <c r="A2439" t="s">
        <v>53</v>
      </c>
      <c r="B2439" t="s">
        <v>145</v>
      </c>
      <c r="C2439">
        <v>2</v>
      </c>
      <c r="D2439">
        <v>2</v>
      </c>
      <c r="E2439">
        <v>1</v>
      </c>
      <c r="F2439">
        <v>0</v>
      </c>
      <c r="G2439" t="s">
        <v>154</v>
      </c>
      <c r="H2439" s="27">
        <v>2024</v>
      </c>
      <c r="I2439" t="str">
        <f>VLOOKUP(A2439,'Store Data'!$E:$F,2,0)</f>
        <v>MINI</v>
      </c>
      <c r="J2439" t="str">
        <f>VLOOKUP(A2439,'Store Data'!$A:$B,2,0)</f>
        <v>Orange County</v>
      </c>
    </row>
    <row r="2440" spans="1:10" x14ac:dyDescent="0.2">
      <c r="A2440" t="s">
        <v>58</v>
      </c>
      <c r="B2440" t="s">
        <v>143</v>
      </c>
      <c r="C2440">
        <v>22</v>
      </c>
      <c r="D2440">
        <v>20</v>
      </c>
      <c r="E2440">
        <v>0.90900000000000003</v>
      </c>
      <c r="F2440">
        <v>1</v>
      </c>
      <c r="G2440" t="s">
        <v>154</v>
      </c>
      <c r="H2440" s="27">
        <v>2024</v>
      </c>
      <c r="I2440" t="str">
        <f>VLOOKUP(A2440,'Store Data'!$E:$F,2,0)</f>
        <v>MINI</v>
      </c>
      <c r="J2440" t="str">
        <f>VLOOKUP(A2440,'Store Data'!$A:$B,2,0)</f>
        <v>Southern CA</v>
      </c>
    </row>
    <row r="2441" spans="1:10" x14ac:dyDescent="0.2">
      <c r="A2441" t="s">
        <v>58</v>
      </c>
      <c r="B2441" t="s">
        <v>144</v>
      </c>
      <c r="C2441">
        <v>12</v>
      </c>
      <c r="D2441">
        <v>8</v>
      </c>
      <c r="E2441">
        <v>0.66659999999999997</v>
      </c>
      <c r="F2441">
        <v>1</v>
      </c>
      <c r="G2441" t="s">
        <v>154</v>
      </c>
      <c r="H2441" s="27">
        <v>2024</v>
      </c>
      <c r="I2441" t="str">
        <f>VLOOKUP(A2441,'Store Data'!$E:$F,2,0)</f>
        <v>MINI</v>
      </c>
      <c r="J2441" t="str">
        <f>VLOOKUP(A2441,'Store Data'!$A:$B,2,0)</f>
        <v>Southern CA</v>
      </c>
    </row>
    <row r="2442" spans="1:10" x14ac:dyDescent="0.2">
      <c r="A2442" t="s">
        <v>58</v>
      </c>
      <c r="B2442" t="s">
        <v>145</v>
      </c>
      <c r="C2442">
        <v>6</v>
      </c>
      <c r="D2442">
        <v>5</v>
      </c>
      <c r="E2442">
        <v>0.83330000000000004</v>
      </c>
      <c r="F2442">
        <v>0</v>
      </c>
      <c r="G2442" t="s">
        <v>154</v>
      </c>
      <c r="H2442" s="27">
        <v>2024</v>
      </c>
      <c r="I2442" t="str">
        <f>VLOOKUP(A2442,'Store Data'!$E:$F,2,0)</f>
        <v>MINI</v>
      </c>
      <c r="J2442" t="str">
        <f>VLOOKUP(A2442,'Store Data'!$A:$B,2,0)</f>
        <v>Southern CA</v>
      </c>
    </row>
    <row r="2443" spans="1:10" x14ac:dyDescent="0.2">
      <c r="A2443" t="s">
        <v>41</v>
      </c>
      <c r="B2443" t="s">
        <v>143</v>
      </c>
      <c r="C2443">
        <v>25</v>
      </c>
      <c r="D2443">
        <v>21</v>
      </c>
      <c r="E2443">
        <v>0.84</v>
      </c>
      <c r="F2443">
        <v>1</v>
      </c>
      <c r="G2443" t="s">
        <v>154</v>
      </c>
      <c r="H2443" s="27">
        <v>2024</v>
      </c>
      <c r="I2443" t="str">
        <f>VLOOKUP(A2443,'Store Data'!$E:$F,2,0)</f>
        <v>Mazda</v>
      </c>
      <c r="J2443" t="str">
        <f>VLOOKUP(A2443,'Store Data'!$A:$B,2,0)</f>
        <v>Southern CA</v>
      </c>
    </row>
    <row r="2444" spans="1:10" x14ac:dyDescent="0.2">
      <c r="A2444" t="s">
        <v>41</v>
      </c>
      <c r="B2444" t="s">
        <v>144</v>
      </c>
      <c r="C2444">
        <v>32</v>
      </c>
      <c r="D2444">
        <v>23</v>
      </c>
      <c r="E2444">
        <v>0.71870000000000001</v>
      </c>
      <c r="F2444">
        <v>0</v>
      </c>
      <c r="G2444" t="s">
        <v>154</v>
      </c>
      <c r="H2444" s="27">
        <v>2024</v>
      </c>
      <c r="I2444" t="str">
        <f>VLOOKUP(A2444,'Store Data'!$E:$F,2,0)</f>
        <v>Mazda</v>
      </c>
      <c r="J2444" t="str">
        <f>VLOOKUP(A2444,'Store Data'!$A:$B,2,0)</f>
        <v>Southern CA</v>
      </c>
    </row>
    <row r="2445" spans="1:10" x14ac:dyDescent="0.2">
      <c r="A2445" t="s">
        <v>41</v>
      </c>
      <c r="B2445" t="s">
        <v>145</v>
      </c>
      <c r="C2445">
        <v>10</v>
      </c>
      <c r="D2445">
        <v>8</v>
      </c>
      <c r="E2445">
        <v>0.8</v>
      </c>
      <c r="F2445">
        <v>2</v>
      </c>
      <c r="G2445" t="s">
        <v>154</v>
      </c>
      <c r="H2445" s="27">
        <v>2024</v>
      </c>
      <c r="I2445" t="str">
        <f>VLOOKUP(A2445,'Store Data'!$E:$F,2,0)</f>
        <v>Mazda</v>
      </c>
      <c r="J2445" t="str">
        <f>VLOOKUP(A2445,'Store Data'!$A:$B,2,0)</f>
        <v>Southern CA</v>
      </c>
    </row>
    <row r="2446" spans="1:10" x14ac:dyDescent="0.2">
      <c r="A2446" t="s">
        <v>42</v>
      </c>
      <c r="B2446" t="s">
        <v>143</v>
      </c>
      <c r="C2446">
        <v>38</v>
      </c>
      <c r="D2446">
        <v>37</v>
      </c>
      <c r="E2446">
        <v>0.97360000000000002</v>
      </c>
      <c r="F2446">
        <v>3</v>
      </c>
      <c r="G2446" t="s">
        <v>154</v>
      </c>
      <c r="H2446" s="27">
        <v>2024</v>
      </c>
      <c r="I2446" t="str">
        <f>VLOOKUP(A2446,'Store Data'!$E:$F,2,0)</f>
        <v>Mercedes-Benz</v>
      </c>
      <c r="J2446" t="str">
        <f>VLOOKUP(A2446,'Store Data'!$A:$B,2,0)</f>
        <v>Arizona</v>
      </c>
    </row>
    <row r="2447" spans="1:10" x14ac:dyDescent="0.2">
      <c r="A2447" t="s">
        <v>42</v>
      </c>
      <c r="B2447" t="s">
        <v>144</v>
      </c>
      <c r="C2447">
        <v>12</v>
      </c>
      <c r="D2447">
        <v>9</v>
      </c>
      <c r="E2447">
        <v>0.75</v>
      </c>
      <c r="F2447">
        <v>2</v>
      </c>
      <c r="G2447" t="s">
        <v>154</v>
      </c>
      <c r="H2447" s="27">
        <v>2024</v>
      </c>
      <c r="I2447" t="str">
        <f>VLOOKUP(A2447,'Store Data'!$E:$F,2,0)</f>
        <v>Mercedes-Benz</v>
      </c>
      <c r="J2447" t="str">
        <f>VLOOKUP(A2447,'Store Data'!$A:$B,2,0)</f>
        <v>Arizona</v>
      </c>
    </row>
    <row r="2448" spans="1:10" x14ac:dyDescent="0.2">
      <c r="A2448" t="s">
        <v>42</v>
      </c>
      <c r="B2448" t="s">
        <v>145</v>
      </c>
      <c r="C2448">
        <v>13</v>
      </c>
      <c r="D2448">
        <v>8</v>
      </c>
      <c r="E2448">
        <v>0.61529999999999996</v>
      </c>
      <c r="F2448">
        <v>1</v>
      </c>
      <c r="G2448" t="s">
        <v>154</v>
      </c>
      <c r="H2448" s="27">
        <v>2024</v>
      </c>
      <c r="I2448" t="str">
        <f>VLOOKUP(A2448,'Store Data'!$E:$F,2,0)</f>
        <v>Mercedes-Benz</v>
      </c>
      <c r="J2448" t="str">
        <f>VLOOKUP(A2448,'Store Data'!$A:$B,2,0)</f>
        <v>Arizona</v>
      </c>
    </row>
    <row r="2449" spans="1:10" x14ac:dyDescent="0.2">
      <c r="A2449" t="s">
        <v>43</v>
      </c>
      <c r="B2449" t="s">
        <v>143</v>
      </c>
      <c r="C2449">
        <v>47</v>
      </c>
      <c r="D2449">
        <v>41</v>
      </c>
      <c r="E2449">
        <v>0.87229999999999996</v>
      </c>
      <c r="F2449">
        <v>3</v>
      </c>
      <c r="G2449" t="s">
        <v>154</v>
      </c>
      <c r="H2449" s="27">
        <v>2024</v>
      </c>
      <c r="I2449" t="str">
        <f>VLOOKUP(A2449,'Store Data'!$E:$F,2,0)</f>
        <v>Mercedes-Benz</v>
      </c>
      <c r="J2449" t="str">
        <f>VLOOKUP(A2449,'Store Data'!$A:$B,2,0)</f>
        <v>Southern CA</v>
      </c>
    </row>
    <row r="2450" spans="1:10" x14ac:dyDescent="0.2">
      <c r="A2450" t="s">
        <v>43</v>
      </c>
      <c r="B2450" t="s">
        <v>144</v>
      </c>
      <c r="C2450">
        <v>29</v>
      </c>
      <c r="D2450">
        <v>19</v>
      </c>
      <c r="E2450">
        <v>0.65510000000000002</v>
      </c>
      <c r="F2450">
        <v>4</v>
      </c>
      <c r="G2450" t="s">
        <v>154</v>
      </c>
      <c r="H2450" s="27">
        <v>2024</v>
      </c>
      <c r="I2450" t="str">
        <f>VLOOKUP(A2450,'Store Data'!$E:$F,2,0)</f>
        <v>Mercedes-Benz</v>
      </c>
      <c r="J2450" t="str">
        <f>VLOOKUP(A2450,'Store Data'!$A:$B,2,0)</f>
        <v>Southern CA</v>
      </c>
    </row>
    <row r="2451" spans="1:10" x14ac:dyDescent="0.2">
      <c r="A2451" t="s">
        <v>43</v>
      </c>
      <c r="B2451" t="s">
        <v>145</v>
      </c>
      <c r="C2451">
        <v>11</v>
      </c>
      <c r="D2451">
        <v>6</v>
      </c>
      <c r="E2451">
        <v>0.5454</v>
      </c>
      <c r="F2451">
        <v>0</v>
      </c>
      <c r="G2451" t="s">
        <v>154</v>
      </c>
      <c r="H2451" s="27">
        <v>2024</v>
      </c>
      <c r="I2451" t="str">
        <f>VLOOKUP(A2451,'Store Data'!$E:$F,2,0)</f>
        <v>Mercedes-Benz</v>
      </c>
      <c r="J2451" t="str">
        <f>VLOOKUP(A2451,'Store Data'!$A:$B,2,0)</f>
        <v>Southern CA</v>
      </c>
    </row>
    <row r="2452" spans="1:10" x14ac:dyDescent="0.2">
      <c r="A2452" t="s">
        <v>130</v>
      </c>
      <c r="B2452" t="s">
        <v>144</v>
      </c>
      <c r="C2452">
        <v>5</v>
      </c>
      <c r="D2452">
        <v>3</v>
      </c>
      <c r="E2452">
        <v>0.6</v>
      </c>
      <c r="F2452">
        <v>0</v>
      </c>
      <c r="G2452" t="s">
        <v>154</v>
      </c>
      <c r="H2452" s="27">
        <v>2024</v>
      </c>
      <c r="I2452" t="str">
        <f>VLOOKUP(A2452,'Store Data'!$E:$F,2,0)</f>
        <v>Group</v>
      </c>
      <c r="J2452" t="str">
        <f>VLOOKUP(A2452,'Store Data'!$A:$B,2,0)</f>
        <v>Arizona</v>
      </c>
    </row>
    <row r="2453" spans="1:10" x14ac:dyDescent="0.2">
      <c r="A2453" t="s">
        <v>130</v>
      </c>
      <c r="B2453" t="s">
        <v>145</v>
      </c>
      <c r="C2453">
        <v>12</v>
      </c>
      <c r="D2453">
        <v>8</v>
      </c>
      <c r="E2453">
        <v>0.66659999999999997</v>
      </c>
      <c r="F2453">
        <v>0</v>
      </c>
      <c r="G2453" t="s">
        <v>154</v>
      </c>
      <c r="H2453" s="27">
        <v>2024</v>
      </c>
      <c r="I2453" t="str">
        <f>VLOOKUP(A2453,'Store Data'!$E:$F,2,0)</f>
        <v>Group</v>
      </c>
      <c r="J2453" t="str">
        <f>VLOOKUP(A2453,'Store Data'!$A:$B,2,0)</f>
        <v>Arizona</v>
      </c>
    </row>
    <row r="2454" spans="1:10" x14ac:dyDescent="0.2">
      <c r="A2454" t="s">
        <v>60</v>
      </c>
      <c r="B2454" t="s">
        <v>143</v>
      </c>
      <c r="C2454">
        <v>61</v>
      </c>
      <c r="D2454">
        <v>54</v>
      </c>
      <c r="E2454">
        <v>0.88519999999999999</v>
      </c>
      <c r="F2454">
        <v>6</v>
      </c>
      <c r="G2454" t="s">
        <v>154</v>
      </c>
      <c r="H2454" s="27">
        <v>2024</v>
      </c>
      <c r="I2454" t="str">
        <f>VLOOKUP(A2454,'Store Data'!$E:$F,2,0)</f>
        <v>BMW</v>
      </c>
      <c r="J2454" t="str">
        <f>VLOOKUP(A2454,'Store Data'!$A:$B,2,0)</f>
        <v>Northern CA</v>
      </c>
    </row>
    <row r="2455" spans="1:10" x14ac:dyDescent="0.2">
      <c r="A2455" t="s">
        <v>60</v>
      </c>
      <c r="B2455" t="s">
        <v>144</v>
      </c>
      <c r="C2455">
        <v>47</v>
      </c>
      <c r="D2455">
        <v>43</v>
      </c>
      <c r="E2455">
        <v>0.91479999999999995</v>
      </c>
      <c r="F2455">
        <v>12</v>
      </c>
      <c r="G2455" t="s">
        <v>154</v>
      </c>
      <c r="H2455" s="27">
        <v>2024</v>
      </c>
      <c r="I2455" t="str">
        <f>VLOOKUP(A2455,'Store Data'!$E:$F,2,0)</f>
        <v>BMW</v>
      </c>
      <c r="J2455" t="str">
        <f>VLOOKUP(A2455,'Store Data'!$A:$B,2,0)</f>
        <v>Northern CA</v>
      </c>
    </row>
    <row r="2456" spans="1:10" x14ac:dyDescent="0.2">
      <c r="A2456" t="s">
        <v>60</v>
      </c>
      <c r="B2456" t="s">
        <v>145</v>
      </c>
      <c r="C2456">
        <v>14</v>
      </c>
      <c r="D2456">
        <v>13</v>
      </c>
      <c r="E2456">
        <v>0.92849999999999999</v>
      </c>
      <c r="F2456">
        <v>2</v>
      </c>
      <c r="G2456" t="s">
        <v>154</v>
      </c>
      <c r="H2456" s="27">
        <v>2024</v>
      </c>
      <c r="I2456" t="str">
        <f>VLOOKUP(A2456,'Store Data'!$E:$F,2,0)</f>
        <v>BMW</v>
      </c>
      <c r="J2456" t="str">
        <f>VLOOKUP(A2456,'Store Data'!$A:$B,2,0)</f>
        <v>Northern CA</v>
      </c>
    </row>
    <row r="2457" spans="1:10" x14ac:dyDescent="0.2">
      <c r="A2457" t="s">
        <v>62</v>
      </c>
      <c r="B2457" t="s">
        <v>143</v>
      </c>
      <c r="C2457">
        <v>31</v>
      </c>
      <c r="D2457">
        <v>29</v>
      </c>
      <c r="E2457">
        <v>0.93540000000000001</v>
      </c>
      <c r="F2457">
        <v>0</v>
      </c>
      <c r="G2457" t="s">
        <v>154</v>
      </c>
      <c r="H2457" s="27">
        <v>2024</v>
      </c>
      <c r="I2457" t="str">
        <f>VLOOKUP(A2457,'Store Data'!$E:$F,2,0)</f>
        <v>Porsche</v>
      </c>
      <c r="J2457" t="str">
        <f>VLOOKUP(A2457,'Store Data'!$A:$B,2,0)</f>
        <v>Arizona</v>
      </c>
    </row>
    <row r="2458" spans="1:10" x14ac:dyDescent="0.2">
      <c r="A2458" t="s">
        <v>62</v>
      </c>
      <c r="B2458" t="s">
        <v>144</v>
      </c>
      <c r="C2458">
        <v>25</v>
      </c>
      <c r="D2458">
        <v>15</v>
      </c>
      <c r="E2458">
        <v>0.6</v>
      </c>
      <c r="F2458">
        <v>0</v>
      </c>
      <c r="G2458" t="s">
        <v>154</v>
      </c>
      <c r="H2458" s="27">
        <v>2024</v>
      </c>
      <c r="I2458" t="str">
        <f>VLOOKUP(A2458,'Store Data'!$E:$F,2,0)</f>
        <v>Porsche</v>
      </c>
      <c r="J2458" t="str">
        <f>VLOOKUP(A2458,'Store Data'!$A:$B,2,0)</f>
        <v>Arizona</v>
      </c>
    </row>
    <row r="2459" spans="1:10" x14ac:dyDescent="0.2">
      <c r="A2459" t="s">
        <v>62</v>
      </c>
      <c r="B2459" t="s">
        <v>145</v>
      </c>
      <c r="C2459">
        <v>17</v>
      </c>
      <c r="D2459">
        <v>12</v>
      </c>
      <c r="E2459">
        <v>0.70579999999999998</v>
      </c>
      <c r="F2459">
        <v>0</v>
      </c>
      <c r="G2459" t="s">
        <v>154</v>
      </c>
      <c r="H2459" s="27">
        <v>2024</v>
      </c>
      <c r="I2459" t="str">
        <f>VLOOKUP(A2459,'Store Data'!$E:$F,2,0)</f>
        <v>Porsche</v>
      </c>
      <c r="J2459" t="str">
        <f>VLOOKUP(A2459,'Store Data'!$A:$B,2,0)</f>
        <v>Arizona</v>
      </c>
    </row>
    <row r="2460" spans="1:10" x14ac:dyDescent="0.2">
      <c r="A2460" t="s">
        <v>64</v>
      </c>
      <c r="B2460" t="s">
        <v>143</v>
      </c>
      <c r="C2460">
        <v>17</v>
      </c>
      <c r="D2460">
        <v>14</v>
      </c>
      <c r="E2460">
        <v>0.82350000000000001</v>
      </c>
      <c r="F2460">
        <v>1</v>
      </c>
      <c r="G2460" t="s">
        <v>154</v>
      </c>
      <c r="H2460" s="27">
        <v>2024</v>
      </c>
      <c r="I2460" t="str">
        <f>VLOOKUP(A2460,'Store Data'!$E:$F,2,0)</f>
        <v>Porsche</v>
      </c>
      <c r="J2460" t="str">
        <f>VLOOKUP(A2460,'Store Data'!$A:$B,2,0)</f>
        <v>Northern CA</v>
      </c>
    </row>
    <row r="2461" spans="1:10" x14ac:dyDescent="0.2">
      <c r="A2461" t="s">
        <v>64</v>
      </c>
      <c r="B2461" t="s">
        <v>144</v>
      </c>
      <c r="C2461">
        <v>19</v>
      </c>
      <c r="D2461">
        <v>13</v>
      </c>
      <c r="E2461">
        <v>0.68420000000000003</v>
      </c>
      <c r="F2461">
        <v>0</v>
      </c>
      <c r="G2461" t="s">
        <v>154</v>
      </c>
      <c r="H2461" s="27">
        <v>2024</v>
      </c>
      <c r="I2461" t="str">
        <f>VLOOKUP(A2461,'Store Data'!$E:$F,2,0)</f>
        <v>Porsche</v>
      </c>
      <c r="J2461" t="str">
        <f>VLOOKUP(A2461,'Store Data'!$A:$B,2,0)</f>
        <v>Northern CA</v>
      </c>
    </row>
    <row r="2462" spans="1:10" x14ac:dyDescent="0.2">
      <c r="A2462" t="s">
        <v>64</v>
      </c>
      <c r="B2462" t="s">
        <v>145</v>
      </c>
      <c r="C2462">
        <v>7</v>
      </c>
      <c r="D2462">
        <v>3</v>
      </c>
      <c r="E2462">
        <v>0.42849999999999999</v>
      </c>
      <c r="F2462">
        <v>0</v>
      </c>
      <c r="G2462" t="s">
        <v>154</v>
      </c>
      <c r="H2462" s="27">
        <v>2024</v>
      </c>
      <c r="I2462" t="str">
        <f>VLOOKUP(A2462,'Store Data'!$E:$F,2,0)</f>
        <v>Porsche</v>
      </c>
      <c r="J2462" t="str">
        <f>VLOOKUP(A2462,'Store Data'!$A:$B,2,0)</f>
        <v>Northern CA</v>
      </c>
    </row>
    <row r="2463" spans="1:10" x14ac:dyDescent="0.2">
      <c r="A2463" t="s">
        <v>66</v>
      </c>
      <c r="B2463" t="s">
        <v>143</v>
      </c>
      <c r="C2463">
        <v>93</v>
      </c>
      <c r="D2463">
        <v>81</v>
      </c>
      <c r="E2463">
        <v>0.87090000000000001</v>
      </c>
      <c r="F2463">
        <v>18</v>
      </c>
      <c r="G2463" t="s">
        <v>154</v>
      </c>
      <c r="H2463" s="27">
        <v>2024</v>
      </c>
      <c r="I2463" t="str">
        <f>VLOOKUP(A2463,'Store Data'!$E:$F,2,0)</f>
        <v>Honda</v>
      </c>
      <c r="J2463" t="str">
        <f>VLOOKUP(A2463,'Store Data'!$A:$B,2,0)</f>
        <v>Texas</v>
      </c>
    </row>
    <row r="2464" spans="1:10" x14ac:dyDescent="0.2">
      <c r="A2464" t="s">
        <v>66</v>
      </c>
      <c r="B2464" t="s">
        <v>144</v>
      </c>
      <c r="C2464">
        <v>67</v>
      </c>
      <c r="D2464">
        <v>49</v>
      </c>
      <c r="E2464">
        <v>0.73129999999999995</v>
      </c>
      <c r="F2464">
        <v>13</v>
      </c>
      <c r="G2464" t="s">
        <v>154</v>
      </c>
      <c r="H2464" s="27">
        <v>2024</v>
      </c>
      <c r="I2464" t="str">
        <f>VLOOKUP(A2464,'Store Data'!$E:$F,2,0)</f>
        <v>Honda</v>
      </c>
      <c r="J2464" t="str">
        <f>VLOOKUP(A2464,'Store Data'!$A:$B,2,0)</f>
        <v>Texas</v>
      </c>
    </row>
    <row r="2465" spans="1:10" x14ac:dyDescent="0.2">
      <c r="A2465" t="s">
        <v>66</v>
      </c>
      <c r="B2465" t="s">
        <v>145</v>
      </c>
      <c r="C2465">
        <v>53</v>
      </c>
      <c r="D2465">
        <v>36</v>
      </c>
      <c r="E2465">
        <v>0.67920000000000003</v>
      </c>
      <c r="F2465">
        <v>7</v>
      </c>
      <c r="G2465" t="s">
        <v>154</v>
      </c>
      <c r="H2465" s="27">
        <v>2024</v>
      </c>
      <c r="I2465" t="str">
        <f>VLOOKUP(A2465,'Store Data'!$E:$F,2,0)</f>
        <v>Honda</v>
      </c>
      <c r="J2465" t="str">
        <f>VLOOKUP(A2465,'Store Data'!$A:$B,2,0)</f>
        <v>Texas</v>
      </c>
    </row>
    <row r="2466" spans="1:10" x14ac:dyDescent="0.2">
      <c r="A2466" t="s">
        <v>67</v>
      </c>
      <c r="B2466" t="s">
        <v>143</v>
      </c>
      <c r="C2466">
        <v>52</v>
      </c>
      <c r="D2466">
        <v>32</v>
      </c>
      <c r="E2466">
        <v>0.61529999999999996</v>
      </c>
      <c r="F2466">
        <v>0</v>
      </c>
      <c r="G2466" t="s">
        <v>154</v>
      </c>
      <c r="H2466" s="27">
        <v>2024</v>
      </c>
      <c r="I2466" t="str">
        <f>VLOOKUP(A2466,'Store Data'!$E:$F,2,0)</f>
        <v>Hyundai</v>
      </c>
      <c r="J2466" t="str">
        <f>VLOOKUP(A2466,'Store Data'!$A:$B,2,0)</f>
        <v>Texas</v>
      </c>
    </row>
    <row r="2467" spans="1:10" x14ac:dyDescent="0.2">
      <c r="A2467" t="s">
        <v>67</v>
      </c>
      <c r="B2467" t="s">
        <v>144</v>
      </c>
      <c r="C2467">
        <v>45</v>
      </c>
      <c r="D2467">
        <v>35</v>
      </c>
      <c r="E2467">
        <v>0.77769999999999995</v>
      </c>
      <c r="F2467">
        <v>11</v>
      </c>
      <c r="G2467" t="s">
        <v>154</v>
      </c>
      <c r="H2467" s="27">
        <v>2024</v>
      </c>
      <c r="I2467" t="str">
        <f>VLOOKUP(A2467,'Store Data'!$E:$F,2,0)</f>
        <v>Hyundai</v>
      </c>
      <c r="J2467" t="str">
        <f>VLOOKUP(A2467,'Store Data'!$A:$B,2,0)</f>
        <v>Texas</v>
      </c>
    </row>
    <row r="2468" spans="1:10" x14ac:dyDescent="0.2">
      <c r="A2468" t="s">
        <v>67</v>
      </c>
      <c r="B2468" t="s">
        <v>145</v>
      </c>
      <c r="C2468">
        <v>42</v>
      </c>
      <c r="D2468">
        <v>38</v>
      </c>
      <c r="E2468">
        <v>0.90469999999999995</v>
      </c>
      <c r="F2468">
        <v>13</v>
      </c>
      <c r="G2468" t="s">
        <v>154</v>
      </c>
      <c r="H2468" s="27">
        <v>2024</v>
      </c>
      <c r="I2468" t="str">
        <f>VLOOKUP(A2468,'Store Data'!$E:$F,2,0)</f>
        <v>Hyundai</v>
      </c>
      <c r="J2468" t="str">
        <f>VLOOKUP(A2468,'Store Data'!$A:$B,2,0)</f>
        <v>Texas</v>
      </c>
    </row>
    <row r="2469" spans="1:10" x14ac:dyDescent="0.2">
      <c r="A2469" t="s">
        <v>68</v>
      </c>
      <c r="B2469" t="s">
        <v>143</v>
      </c>
      <c r="C2469">
        <v>30</v>
      </c>
      <c r="D2469">
        <v>29</v>
      </c>
      <c r="E2469">
        <v>0.96660000000000001</v>
      </c>
      <c r="F2469">
        <v>3</v>
      </c>
      <c r="G2469" t="s">
        <v>154</v>
      </c>
      <c r="H2469" s="27">
        <v>2024</v>
      </c>
      <c r="I2469" t="str">
        <f>VLOOKUP(A2469,'Store Data'!$E:$F,2,0)</f>
        <v>Toyota</v>
      </c>
      <c r="J2469" t="str">
        <f>VLOOKUP(A2469,'Store Data'!$A:$B,2,0)</f>
        <v>Texas</v>
      </c>
    </row>
    <row r="2470" spans="1:10" x14ac:dyDescent="0.2">
      <c r="A2470" t="s">
        <v>68</v>
      </c>
      <c r="B2470" t="s">
        <v>144</v>
      </c>
      <c r="C2470">
        <v>166</v>
      </c>
      <c r="D2470">
        <v>76</v>
      </c>
      <c r="E2470">
        <v>0.45779999999999998</v>
      </c>
      <c r="F2470">
        <v>1</v>
      </c>
      <c r="G2470" t="s">
        <v>154</v>
      </c>
      <c r="H2470" s="27">
        <v>2024</v>
      </c>
      <c r="I2470" t="str">
        <f>VLOOKUP(A2470,'Store Data'!$E:$F,2,0)</f>
        <v>Toyota</v>
      </c>
      <c r="J2470" t="str">
        <f>VLOOKUP(A2470,'Store Data'!$A:$B,2,0)</f>
        <v>Texas</v>
      </c>
    </row>
    <row r="2471" spans="1:10" x14ac:dyDescent="0.2">
      <c r="A2471" t="s">
        <v>68</v>
      </c>
      <c r="B2471" t="s">
        <v>145</v>
      </c>
      <c r="C2471">
        <v>18</v>
      </c>
      <c r="D2471">
        <v>12</v>
      </c>
      <c r="E2471">
        <v>0.66659999999999997</v>
      </c>
      <c r="F2471">
        <v>0</v>
      </c>
      <c r="G2471" t="s">
        <v>154</v>
      </c>
      <c r="H2471" s="27">
        <v>2024</v>
      </c>
      <c r="I2471" t="str">
        <f>VLOOKUP(A2471,'Store Data'!$E:$F,2,0)</f>
        <v>Toyota</v>
      </c>
      <c r="J2471" t="str">
        <f>VLOOKUP(A2471,'Store Data'!$A:$B,2,0)</f>
        <v>Texas</v>
      </c>
    </row>
    <row r="2472" spans="1:10" x14ac:dyDescent="0.2">
      <c r="A2472" t="s">
        <v>69</v>
      </c>
      <c r="B2472" t="s">
        <v>143</v>
      </c>
      <c r="C2472">
        <v>3</v>
      </c>
      <c r="D2472">
        <v>2</v>
      </c>
      <c r="E2472">
        <v>0.66659999999999997</v>
      </c>
      <c r="F2472">
        <v>0</v>
      </c>
      <c r="G2472" t="s">
        <v>154</v>
      </c>
      <c r="H2472" s="27">
        <v>2024</v>
      </c>
      <c r="I2472" t="str">
        <f>VLOOKUP(A2472,'Store Data'!$E:$F,2,0)</f>
        <v>Maserati</v>
      </c>
      <c r="J2472" t="str">
        <f>VLOOKUP(A2472,'Store Data'!$A:$B,2,0)</f>
        <v>Arizona</v>
      </c>
    </row>
    <row r="2473" spans="1:10" x14ac:dyDescent="0.2">
      <c r="A2473" t="s">
        <v>69</v>
      </c>
      <c r="B2473" t="s">
        <v>144</v>
      </c>
      <c r="C2473">
        <v>2</v>
      </c>
      <c r="D2473">
        <v>2</v>
      </c>
      <c r="E2473">
        <v>1</v>
      </c>
      <c r="F2473">
        <v>0</v>
      </c>
      <c r="G2473" t="s">
        <v>154</v>
      </c>
      <c r="H2473" s="27">
        <v>2024</v>
      </c>
      <c r="I2473" t="str">
        <f>VLOOKUP(A2473,'Store Data'!$E:$F,2,0)</f>
        <v>Maserati</v>
      </c>
      <c r="J2473" t="str">
        <f>VLOOKUP(A2473,'Store Data'!$A:$B,2,0)</f>
        <v>Arizona</v>
      </c>
    </row>
    <row r="2474" spans="1:10" x14ac:dyDescent="0.2">
      <c r="A2474" t="s">
        <v>69</v>
      </c>
      <c r="B2474" t="s">
        <v>145</v>
      </c>
      <c r="C2474">
        <v>2</v>
      </c>
      <c r="D2474">
        <v>1</v>
      </c>
      <c r="E2474">
        <v>0.5</v>
      </c>
      <c r="F2474">
        <v>0</v>
      </c>
      <c r="G2474" t="s">
        <v>154</v>
      </c>
      <c r="H2474" s="27">
        <v>2024</v>
      </c>
      <c r="I2474" t="str">
        <f>VLOOKUP(A2474,'Store Data'!$E:$F,2,0)</f>
        <v>Maserati</v>
      </c>
      <c r="J2474" t="str">
        <f>VLOOKUP(A2474,'Store Data'!$A:$B,2,0)</f>
        <v>Arizona</v>
      </c>
    </row>
    <row r="2475" spans="1:10" x14ac:dyDescent="0.2">
      <c r="A2475" t="s">
        <v>70</v>
      </c>
      <c r="B2475" t="s">
        <v>143</v>
      </c>
      <c r="C2475">
        <v>29</v>
      </c>
      <c r="D2475">
        <v>25</v>
      </c>
      <c r="E2475">
        <v>0.86199999999999999</v>
      </c>
      <c r="F2475">
        <v>4</v>
      </c>
      <c r="G2475" t="s">
        <v>154</v>
      </c>
      <c r="H2475" s="27">
        <v>2024</v>
      </c>
      <c r="I2475" t="str">
        <f>VLOOKUP(A2475,'Store Data'!$E:$F,2,0)</f>
        <v>Subaru</v>
      </c>
      <c r="J2475" t="str">
        <f>VLOOKUP(A2475,'Store Data'!$A:$B,2,0)</f>
        <v>Orange County</v>
      </c>
    </row>
    <row r="2476" spans="1:10" x14ac:dyDescent="0.2">
      <c r="A2476" t="s">
        <v>70</v>
      </c>
      <c r="B2476" t="s">
        <v>144</v>
      </c>
      <c r="C2476">
        <v>21</v>
      </c>
      <c r="D2476">
        <v>6</v>
      </c>
      <c r="E2476">
        <v>0.28570000000000001</v>
      </c>
      <c r="F2476">
        <v>0</v>
      </c>
      <c r="G2476" t="s">
        <v>154</v>
      </c>
      <c r="H2476" s="27">
        <v>2024</v>
      </c>
      <c r="I2476" t="str">
        <f>VLOOKUP(A2476,'Store Data'!$E:$F,2,0)</f>
        <v>Subaru</v>
      </c>
      <c r="J2476" t="str">
        <f>VLOOKUP(A2476,'Store Data'!$A:$B,2,0)</f>
        <v>Orange County</v>
      </c>
    </row>
    <row r="2477" spans="1:10" x14ac:dyDescent="0.2">
      <c r="A2477" t="s">
        <v>70</v>
      </c>
      <c r="B2477" t="s">
        <v>145</v>
      </c>
      <c r="C2477">
        <v>11</v>
      </c>
      <c r="D2477">
        <v>4</v>
      </c>
      <c r="E2477">
        <v>0.36359999999999998</v>
      </c>
      <c r="F2477">
        <v>0</v>
      </c>
      <c r="G2477" t="s">
        <v>154</v>
      </c>
      <c r="H2477" s="27">
        <v>2024</v>
      </c>
      <c r="I2477" t="str">
        <f>VLOOKUP(A2477,'Store Data'!$E:$F,2,0)</f>
        <v>Subaru</v>
      </c>
      <c r="J2477" t="str">
        <f>VLOOKUP(A2477,'Store Data'!$A:$B,2,0)</f>
        <v>Orange County</v>
      </c>
    </row>
    <row r="2478" spans="1:10" x14ac:dyDescent="0.2">
      <c r="A2478" t="s">
        <v>73</v>
      </c>
      <c r="B2478" t="s">
        <v>143</v>
      </c>
      <c r="C2478">
        <v>82</v>
      </c>
      <c r="D2478">
        <v>67</v>
      </c>
      <c r="E2478">
        <v>0.81699999999999995</v>
      </c>
      <c r="F2478">
        <v>9</v>
      </c>
      <c r="G2478" t="s">
        <v>154</v>
      </c>
      <c r="H2478" s="27">
        <v>2024</v>
      </c>
      <c r="I2478" t="str">
        <f>VLOOKUP(A2478,'Store Data'!$E:$F,2,0)</f>
        <v>Toyota</v>
      </c>
      <c r="J2478" t="str">
        <f>VLOOKUP(A2478,'Store Data'!$A:$B,2,0)</f>
        <v>Northern CA</v>
      </c>
    </row>
    <row r="2479" spans="1:10" x14ac:dyDescent="0.2">
      <c r="A2479" t="s">
        <v>73</v>
      </c>
      <c r="B2479" t="s">
        <v>144</v>
      </c>
      <c r="C2479">
        <v>29</v>
      </c>
      <c r="D2479">
        <v>19</v>
      </c>
      <c r="E2479">
        <v>0.65510000000000002</v>
      </c>
      <c r="F2479">
        <v>4</v>
      </c>
      <c r="G2479" t="s">
        <v>154</v>
      </c>
      <c r="H2479" s="27">
        <v>2024</v>
      </c>
      <c r="I2479" t="str">
        <f>VLOOKUP(A2479,'Store Data'!$E:$F,2,0)</f>
        <v>Toyota</v>
      </c>
      <c r="J2479" t="str">
        <f>VLOOKUP(A2479,'Store Data'!$A:$B,2,0)</f>
        <v>Northern CA</v>
      </c>
    </row>
    <row r="2480" spans="1:10" x14ac:dyDescent="0.2">
      <c r="A2480" t="s">
        <v>73</v>
      </c>
      <c r="B2480" t="s">
        <v>145</v>
      </c>
      <c r="C2480">
        <v>18</v>
      </c>
      <c r="D2480">
        <v>13</v>
      </c>
      <c r="E2480">
        <v>0.72219999999999995</v>
      </c>
      <c r="F2480">
        <v>1</v>
      </c>
      <c r="G2480" t="s">
        <v>154</v>
      </c>
      <c r="H2480" s="27">
        <v>2024</v>
      </c>
      <c r="I2480" t="str">
        <f>VLOOKUP(A2480,'Store Data'!$E:$F,2,0)</f>
        <v>Toyota</v>
      </c>
      <c r="J2480" t="str">
        <f>VLOOKUP(A2480,'Store Data'!$A:$B,2,0)</f>
        <v>Northern CA</v>
      </c>
    </row>
    <row r="2481" spans="1:10" x14ac:dyDescent="0.2">
      <c r="A2481" t="s">
        <v>75</v>
      </c>
      <c r="B2481" t="s">
        <v>143</v>
      </c>
      <c r="C2481">
        <v>85</v>
      </c>
      <c r="D2481">
        <v>75</v>
      </c>
      <c r="E2481">
        <v>0.88229999999999997</v>
      </c>
      <c r="F2481">
        <v>18</v>
      </c>
      <c r="G2481" t="s">
        <v>154</v>
      </c>
      <c r="H2481" s="27">
        <v>2024</v>
      </c>
      <c r="I2481" t="str">
        <f>VLOOKUP(A2481,'Store Data'!$E:$F,2,0)</f>
        <v>Toyota</v>
      </c>
      <c r="J2481" t="str">
        <f>VLOOKUP(A2481,'Store Data'!$A:$B,2,0)</f>
        <v>Texas</v>
      </c>
    </row>
    <row r="2482" spans="1:10" x14ac:dyDescent="0.2">
      <c r="A2482" t="s">
        <v>75</v>
      </c>
      <c r="B2482" t="s">
        <v>144</v>
      </c>
      <c r="C2482">
        <v>37</v>
      </c>
      <c r="D2482">
        <v>26</v>
      </c>
      <c r="E2482">
        <v>0.70269999999999999</v>
      </c>
      <c r="F2482">
        <v>4</v>
      </c>
      <c r="G2482" t="s">
        <v>154</v>
      </c>
      <c r="H2482" s="27">
        <v>2024</v>
      </c>
      <c r="I2482" t="str">
        <f>VLOOKUP(A2482,'Store Data'!$E:$F,2,0)</f>
        <v>Toyota</v>
      </c>
      <c r="J2482" t="str">
        <f>VLOOKUP(A2482,'Store Data'!$A:$B,2,0)</f>
        <v>Texas</v>
      </c>
    </row>
    <row r="2483" spans="1:10" x14ac:dyDescent="0.2">
      <c r="A2483" t="s">
        <v>75</v>
      </c>
      <c r="B2483" t="s">
        <v>145</v>
      </c>
      <c r="C2483">
        <v>39</v>
      </c>
      <c r="D2483">
        <v>26</v>
      </c>
      <c r="E2483">
        <v>0.66659999999999997</v>
      </c>
      <c r="F2483">
        <v>4</v>
      </c>
      <c r="G2483" t="s">
        <v>154</v>
      </c>
      <c r="H2483" s="27">
        <v>2024</v>
      </c>
      <c r="I2483" t="str">
        <f>VLOOKUP(A2483,'Store Data'!$E:$F,2,0)</f>
        <v>Toyota</v>
      </c>
      <c r="J2483" t="str">
        <f>VLOOKUP(A2483,'Store Data'!$A:$B,2,0)</f>
        <v>Texas</v>
      </c>
    </row>
    <row r="2484" spans="1:10" x14ac:dyDescent="0.2">
      <c r="A2484" t="s">
        <v>77</v>
      </c>
      <c r="B2484" t="s">
        <v>143</v>
      </c>
      <c r="C2484">
        <v>21</v>
      </c>
      <c r="D2484">
        <v>17</v>
      </c>
      <c r="E2484">
        <v>0.8095</v>
      </c>
      <c r="F2484">
        <v>2</v>
      </c>
      <c r="G2484" t="s">
        <v>154</v>
      </c>
      <c r="H2484" s="27">
        <v>2024</v>
      </c>
      <c r="I2484" t="str">
        <f>VLOOKUP(A2484,'Store Data'!$E:$F,2,0)</f>
        <v>Toyota</v>
      </c>
      <c r="J2484" t="str">
        <f>VLOOKUP(A2484,'Store Data'!$A:$B,2,0)</f>
        <v>Arizona</v>
      </c>
    </row>
    <row r="2485" spans="1:10" x14ac:dyDescent="0.2">
      <c r="A2485" t="s">
        <v>77</v>
      </c>
      <c r="B2485" t="s">
        <v>144</v>
      </c>
      <c r="C2485">
        <v>60</v>
      </c>
      <c r="D2485">
        <v>31</v>
      </c>
      <c r="E2485">
        <v>0.51659999999999995</v>
      </c>
      <c r="F2485">
        <v>5</v>
      </c>
      <c r="G2485" t="s">
        <v>154</v>
      </c>
      <c r="H2485" s="27">
        <v>2024</v>
      </c>
      <c r="I2485" t="str">
        <f>VLOOKUP(A2485,'Store Data'!$E:$F,2,0)</f>
        <v>Toyota</v>
      </c>
      <c r="J2485" t="str">
        <f>VLOOKUP(A2485,'Store Data'!$A:$B,2,0)</f>
        <v>Arizona</v>
      </c>
    </row>
    <row r="2486" spans="1:10" x14ac:dyDescent="0.2">
      <c r="A2486" t="s">
        <v>77</v>
      </c>
      <c r="B2486" t="s">
        <v>145</v>
      </c>
      <c r="C2486">
        <v>13</v>
      </c>
      <c r="D2486">
        <v>12</v>
      </c>
      <c r="E2486">
        <v>0.92300000000000004</v>
      </c>
      <c r="F2486">
        <v>0</v>
      </c>
      <c r="G2486" t="s">
        <v>154</v>
      </c>
      <c r="H2486" s="27">
        <v>2024</v>
      </c>
      <c r="I2486" t="str">
        <f>VLOOKUP(A2486,'Store Data'!$E:$F,2,0)</f>
        <v>Toyota</v>
      </c>
      <c r="J2486" t="str">
        <f>VLOOKUP(A2486,'Store Data'!$A:$B,2,0)</f>
        <v>Arizona</v>
      </c>
    </row>
    <row r="2487" spans="1:10" x14ac:dyDescent="0.2">
      <c r="A2487" t="s">
        <v>79</v>
      </c>
      <c r="B2487" t="s">
        <v>143</v>
      </c>
      <c r="C2487">
        <v>16</v>
      </c>
      <c r="D2487">
        <v>15</v>
      </c>
      <c r="E2487">
        <v>0.9375</v>
      </c>
      <c r="F2487">
        <v>1</v>
      </c>
      <c r="G2487" t="s">
        <v>154</v>
      </c>
      <c r="H2487" s="27">
        <v>2024</v>
      </c>
      <c r="I2487" t="str">
        <f>VLOOKUP(A2487,'Store Data'!$E:$F,2,0)</f>
        <v>Volkswagen</v>
      </c>
      <c r="J2487" t="str">
        <f>VLOOKUP(A2487,'Store Data'!$A:$B,2,0)</f>
        <v>Arizona</v>
      </c>
    </row>
    <row r="2488" spans="1:10" x14ac:dyDescent="0.2">
      <c r="A2488" t="s">
        <v>79</v>
      </c>
      <c r="B2488" t="s">
        <v>144</v>
      </c>
      <c r="C2488">
        <v>10</v>
      </c>
      <c r="D2488">
        <v>3</v>
      </c>
      <c r="E2488">
        <v>0.3</v>
      </c>
      <c r="F2488">
        <v>0</v>
      </c>
      <c r="G2488" t="s">
        <v>154</v>
      </c>
      <c r="H2488" s="27">
        <v>2024</v>
      </c>
      <c r="I2488" t="str">
        <f>VLOOKUP(A2488,'Store Data'!$E:$F,2,0)</f>
        <v>Volkswagen</v>
      </c>
      <c r="J2488" t="str">
        <f>VLOOKUP(A2488,'Store Data'!$A:$B,2,0)</f>
        <v>Arizona</v>
      </c>
    </row>
    <row r="2489" spans="1:10" x14ac:dyDescent="0.2">
      <c r="A2489" t="s">
        <v>79</v>
      </c>
      <c r="B2489" t="s">
        <v>145</v>
      </c>
      <c r="C2489">
        <v>4</v>
      </c>
      <c r="D2489">
        <v>4</v>
      </c>
      <c r="E2489">
        <v>1</v>
      </c>
      <c r="F2489">
        <v>0</v>
      </c>
      <c r="G2489" t="s">
        <v>154</v>
      </c>
      <c r="H2489" s="27">
        <v>2024</v>
      </c>
      <c r="I2489" t="str">
        <f>VLOOKUP(A2489,'Store Data'!$E:$F,2,0)</f>
        <v>Volkswagen</v>
      </c>
      <c r="J2489" t="str">
        <f>VLOOKUP(A2489,'Store Data'!$A:$B,2,0)</f>
        <v>Arizona</v>
      </c>
    </row>
    <row r="2490" spans="1:10" x14ac:dyDescent="0.2">
      <c r="A2490" t="s">
        <v>81</v>
      </c>
      <c r="B2490" t="s">
        <v>143</v>
      </c>
      <c r="C2490">
        <v>18</v>
      </c>
      <c r="D2490">
        <v>15</v>
      </c>
      <c r="E2490">
        <v>0.83330000000000004</v>
      </c>
      <c r="F2490">
        <v>1</v>
      </c>
      <c r="G2490" t="s">
        <v>154</v>
      </c>
      <c r="H2490" s="27">
        <v>2024</v>
      </c>
      <c r="I2490" t="str">
        <f>VLOOKUP(A2490,'Store Data'!$E:$F,2,0)</f>
        <v>Volkswagen</v>
      </c>
      <c r="J2490" t="str">
        <f>VLOOKUP(A2490,'Store Data'!$A:$B,2,0)</f>
        <v>Orange County</v>
      </c>
    </row>
    <row r="2491" spans="1:10" x14ac:dyDescent="0.2">
      <c r="A2491" t="s">
        <v>81</v>
      </c>
      <c r="B2491" t="s">
        <v>144</v>
      </c>
      <c r="C2491">
        <v>16</v>
      </c>
      <c r="D2491">
        <v>4</v>
      </c>
      <c r="E2491">
        <v>0.25</v>
      </c>
      <c r="F2491">
        <v>0</v>
      </c>
      <c r="G2491" t="s">
        <v>154</v>
      </c>
      <c r="H2491" s="27">
        <v>2024</v>
      </c>
      <c r="I2491" t="str">
        <f>VLOOKUP(A2491,'Store Data'!$E:$F,2,0)</f>
        <v>Volkswagen</v>
      </c>
      <c r="J2491" t="str">
        <f>VLOOKUP(A2491,'Store Data'!$A:$B,2,0)</f>
        <v>Orange County</v>
      </c>
    </row>
    <row r="2492" spans="1:10" x14ac:dyDescent="0.2">
      <c r="A2492" t="s">
        <v>81</v>
      </c>
      <c r="B2492" t="s">
        <v>145</v>
      </c>
      <c r="C2492">
        <v>5</v>
      </c>
      <c r="D2492">
        <v>3</v>
      </c>
      <c r="E2492">
        <v>0.6</v>
      </c>
      <c r="F2492">
        <v>0</v>
      </c>
      <c r="G2492" t="s">
        <v>154</v>
      </c>
      <c r="H2492" s="27">
        <v>2024</v>
      </c>
      <c r="I2492" t="str">
        <f>VLOOKUP(A2492,'Store Data'!$E:$F,2,0)</f>
        <v>Volkswagen</v>
      </c>
      <c r="J2492" t="str">
        <f>VLOOKUP(A2492,'Store Data'!$A:$B,2,0)</f>
        <v>Orange County</v>
      </c>
    </row>
    <row r="2493" spans="1:10" x14ac:dyDescent="0.2">
      <c r="A2493" t="s">
        <v>11</v>
      </c>
      <c r="B2493" t="s">
        <v>143</v>
      </c>
      <c r="C2493">
        <v>26</v>
      </c>
      <c r="D2493">
        <v>21</v>
      </c>
      <c r="E2493">
        <v>0.80759999999999998</v>
      </c>
      <c r="F2493">
        <v>0</v>
      </c>
      <c r="G2493" t="s">
        <v>122</v>
      </c>
      <c r="H2493" s="27">
        <v>2024</v>
      </c>
      <c r="I2493" t="str">
        <f>VLOOKUP(A2493,'Store Data'!$E:$F,2,0)</f>
        <v>Acura</v>
      </c>
      <c r="J2493" t="str">
        <f>VLOOKUP(A2493,'Store Data'!$A:$B,2,0)</f>
        <v>Arizona</v>
      </c>
    </row>
    <row r="2494" spans="1:10" x14ac:dyDescent="0.2">
      <c r="A2494" t="s">
        <v>11</v>
      </c>
      <c r="B2494" t="s">
        <v>144</v>
      </c>
      <c r="C2494">
        <v>17</v>
      </c>
      <c r="D2494">
        <v>4</v>
      </c>
      <c r="E2494">
        <v>0.23519999999999999</v>
      </c>
      <c r="F2494">
        <v>2</v>
      </c>
      <c r="G2494" t="s">
        <v>122</v>
      </c>
      <c r="H2494" s="27">
        <v>2024</v>
      </c>
      <c r="I2494" t="str">
        <f>VLOOKUP(A2494,'Store Data'!$E:$F,2,0)</f>
        <v>Acura</v>
      </c>
      <c r="J2494" t="str">
        <f>VLOOKUP(A2494,'Store Data'!$A:$B,2,0)</f>
        <v>Arizona</v>
      </c>
    </row>
    <row r="2495" spans="1:10" x14ac:dyDescent="0.2">
      <c r="A2495" t="s">
        <v>11</v>
      </c>
      <c r="B2495" t="s">
        <v>145</v>
      </c>
      <c r="C2495">
        <v>10</v>
      </c>
      <c r="D2495">
        <v>4</v>
      </c>
      <c r="E2495">
        <v>0.4</v>
      </c>
      <c r="F2495">
        <v>1</v>
      </c>
      <c r="G2495" t="s">
        <v>122</v>
      </c>
      <c r="H2495" s="27">
        <v>2024</v>
      </c>
      <c r="I2495" t="str">
        <f>VLOOKUP(A2495,'Store Data'!$E:$F,2,0)</f>
        <v>Acura</v>
      </c>
      <c r="J2495" t="str">
        <f>VLOOKUP(A2495,'Store Data'!$A:$B,2,0)</f>
        <v>Arizona</v>
      </c>
    </row>
    <row r="2496" spans="1:10" x14ac:dyDescent="0.2">
      <c r="A2496" t="s">
        <v>16</v>
      </c>
      <c r="B2496" t="s">
        <v>143</v>
      </c>
      <c r="C2496">
        <v>18</v>
      </c>
      <c r="D2496">
        <v>15</v>
      </c>
      <c r="E2496">
        <v>0.83330000000000004</v>
      </c>
      <c r="F2496">
        <v>0</v>
      </c>
      <c r="G2496" t="s">
        <v>122</v>
      </c>
      <c r="H2496" s="27">
        <v>2024</v>
      </c>
      <c r="I2496" t="str">
        <f>VLOOKUP(A2496,'Store Data'!$E:$F,2,0)</f>
        <v>Acura</v>
      </c>
      <c r="J2496" t="str">
        <f>VLOOKUP(A2496,'Store Data'!$A:$B,2,0)</f>
        <v>Southern CA</v>
      </c>
    </row>
    <row r="2497" spans="1:10" x14ac:dyDescent="0.2">
      <c r="A2497" t="s">
        <v>16</v>
      </c>
      <c r="B2497" t="s">
        <v>144</v>
      </c>
      <c r="C2497">
        <v>7</v>
      </c>
      <c r="D2497">
        <v>4</v>
      </c>
      <c r="E2497">
        <v>0.57140000000000002</v>
      </c>
      <c r="F2497">
        <v>0</v>
      </c>
      <c r="G2497" t="s">
        <v>122</v>
      </c>
      <c r="H2497" s="27">
        <v>2024</v>
      </c>
      <c r="I2497" t="str">
        <f>VLOOKUP(A2497,'Store Data'!$E:$F,2,0)</f>
        <v>Acura</v>
      </c>
      <c r="J2497" t="str">
        <f>VLOOKUP(A2497,'Store Data'!$A:$B,2,0)</f>
        <v>Southern CA</v>
      </c>
    </row>
    <row r="2498" spans="1:10" x14ac:dyDescent="0.2">
      <c r="A2498" t="s">
        <v>16</v>
      </c>
      <c r="B2498" t="s">
        <v>145</v>
      </c>
      <c r="C2498">
        <v>6</v>
      </c>
      <c r="D2498">
        <v>5</v>
      </c>
      <c r="E2498">
        <v>0.83330000000000004</v>
      </c>
      <c r="F2498">
        <v>0</v>
      </c>
      <c r="G2498" t="s">
        <v>122</v>
      </c>
      <c r="H2498" s="27">
        <v>2024</v>
      </c>
      <c r="I2498" t="str">
        <f>VLOOKUP(A2498,'Store Data'!$E:$F,2,0)</f>
        <v>Acura</v>
      </c>
      <c r="J2498" t="str">
        <f>VLOOKUP(A2498,'Store Data'!$A:$B,2,0)</f>
        <v>Southern CA</v>
      </c>
    </row>
    <row r="2499" spans="1:10" x14ac:dyDescent="0.2">
      <c r="A2499" t="s">
        <v>17</v>
      </c>
      <c r="B2499" t="s">
        <v>143</v>
      </c>
      <c r="C2499">
        <v>12</v>
      </c>
      <c r="D2499">
        <v>11</v>
      </c>
      <c r="E2499">
        <v>0.91659999999999997</v>
      </c>
      <c r="F2499">
        <v>0</v>
      </c>
      <c r="G2499" t="s">
        <v>122</v>
      </c>
      <c r="H2499" s="27">
        <v>2024</v>
      </c>
      <c r="I2499" t="str">
        <f>VLOOKUP(A2499,'Store Data'!$E:$F,2,0)</f>
        <v>Audi</v>
      </c>
      <c r="J2499" t="str">
        <f>VLOOKUP(A2499,'Store Data'!$A:$B,2,0)</f>
        <v>Arizona</v>
      </c>
    </row>
    <row r="2500" spans="1:10" x14ac:dyDescent="0.2">
      <c r="A2500" t="s">
        <v>17</v>
      </c>
      <c r="B2500" t="s">
        <v>144</v>
      </c>
      <c r="C2500">
        <v>7</v>
      </c>
      <c r="D2500">
        <v>5</v>
      </c>
      <c r="E2500">
        <v>0.71419999999999995</v>
      </c>
      <c r="F2500">
        <v>0</v>
      </c>
      <c r="G2500" t="s">
        <v>122</v>
      </c>
      <c r="H2500" s="27">
        <v>2024</v>
      </c>
      <c r="I2500" t="str">
        <f>VLOOKUP(A2500,'Store Data'!$E:$F,2,0)</f>
        <v>Audi</v>
      </c>
      <c r="J2500" t="str">
        <f>VLOOKUP(A2500,'Store Data'!$A:$B,2,0)</f>
        <v>Arizona</v>
      </c>
    </row>
    <row r="2501" spans="1:10" x14ac:dyDescent="0.2">
      <c r="A2501" t="s">
        <v>17</v>
      </c>
      <c r="B2501" t="s">
        <v>145</v>
      </c>
      <c r="C2501">
        <v>8</v>
      </c>
      <c r="D2501">
        <v>2</v>
      </c>
      <c r="E2501">
        <v>0.25</v>
      </c>
      <c r="F2501">
        <v>0</v>
      </c>
      <c r="G2501" t="s">
        <v>122</v>
      </c>
      <c r="H2501" s="27">
        <v>2024</v>
      </c>
      <c r="I2501" t="str">
        <f>VLOOKUP(A2501,'Store Data'!$E:$F,2,0)</f>
        <v>Audi</v>
      </c>
      <c r="J2501" t="str">
        <f>VLOOKUP(A2501,'Store Data'!$A:$B,2,0)</f>
        <v>Arizona</v>
      </c>
    </row>
    <row r="2502" spans="1:10" x14ac:dyDescent="0.2">
      <c r="A2502" t="s">
        <v>18</v>
      </c>
      <c r="B2502" t="s">
        <v>143</v>
      </c>
      <c r="C2502">
        <v>22</v>
      </c>
      <c r="D2502">
        <v>19</v>
      </c>
      <c r="E2502">
        <v>0.86360000000000003</v>
      </c>
      <c r="F2502">
        <v>0</v>
      </c>
      <c r="G2502" t="s">
        <v>122</v>
      </c>
      <c r="H2502" s="27">
        <v>2024</v>
      </c>
      <c r="I2502" t="str">
        <f>VLOOKUP(A2502,'Store Data'!$E:$F,2,0)</f>
        <v>Audi</v>
      </c>
      <c r="J2502" t="str">
        <f>VLOOKUP(A2502,'Store Data'!$A:$B,2,0)</f>
        <v>Southern CA</v>
      </c>
    </row>
    <row r="2503" spans="1:10" x14ac:dyDescent="0.2">
      <c r="A2503" t="s">
        <v>18</v>
      </c>
      <c r="B2503" t="s">
        <v>144</v>
      </c>
      <c r="C2503">
        <v>9</v>
      </c>
      <c r="D2503">
        <v>4</v>
      </c>
      <c r="E2503">
        <v>0.44440000000000002</v>
      </c>
      <c r="F2503">
        <v>0</v>
      </c>
      <c r="G2503" t="s">
        <v>122</v>
      </c>
      <c r="H2503" s="27">
        <v>2024</v>
      </c>
      <c r="I2503" t="str">
        <f>VLOOKUP(A2503,'Store Data'!$E:$F,2,0)</f>
        <v>Audi</v>
      </c>
      <c r="J2503" t="str">
        <f>VLOOKUP(A2503,'Store Data'!$A:$B,2,0)</f>
        <v>Southern CA</v>
      </c>
    </row>
    <row r="2504" spans="1:10" x14ac:dyDescent="0.2">
      <c r="A2504" t="s">
        <v>18</v>
      </c>
      <c r="B2504" t="s">
        <v>145</v>
      </c>
      <c r="C2504">
        <v>4</v>
      </c>
      <c r="D2504">
        <v>3</v>
      </c>
      <c r="E2504">
        <v>0.75</v>
      </c>
      <c r="F2504">
        <v>0</v>
      </c>
      <c r="G2504" t="s">
        <v>122</v>
      </c>
      <c r="H2504" s="27">
        <v>2024</v>
      </c>
      <c r="I2504" t="str">
        <f>VLOOKUP(A2504,'Store Data'!$E:$F,2,0)</f>
        <v>Audi</v>
      </c>
      <c r="J2504" t="str">
        <f>VLOOKUP(A2504,'Store Data'!$A:$B,2,0)</f>
        <v>Southern CA</v>
      </c>
    </row>
    <row r="2505" spans="1:10" x14ac:dyDescent="0.2">
      <c r="A2505" t="s">
        <v>19</v>
      </c>
      <c r="B2505" t="s">
        <v>143</v>
      </c>
      <c r="C2505">
        <v>27</v>
      </c>
      <c r="D2505">
        <v>24</v>
      </c>
      <c r="E2505">
        <v>0.88880000000000003</v>
      </c>
      <c r="F2505">
        <v>2</v>
      </c>
      <c r="G2505" t="s">
        <v>122</v>
      </c>
      <c r="H2505" s="27">
        <v>2024</v>
      </c>
      <c r="I2505" t="str">
        <f>VLOOKUP(A2505,'Store Data'!$E:$F,2,0)</f>
        <v>Audi</v>
      </c>
      <c r="J2505" t="str">
        <f>VLOOKUP(A2505,'Store Data'!$A:$B,2,0)</f>
        <v>Orange County</v>
      </c>
    </row>
    <row r="2506" spans="1:10" x14ac:dyDescent="0.2">
      <c r="A2506" t="s">
        <v>19</v>
      </c>
      <c r="B2506" t="s">
        <v>144</v>
      </c>
      <c r="C2506">
        <v>8</v>
      </c>
      <c r="D2506">
        <v>5</v>
      </c>
      <c r="E2506">
        <v>0.625</v>
      </c>
      <c r="F2506">
        <v>1</v>
      </c>
      <c r="G2506" t="s">
        <v>122</v>
      </c>
      <c r="H2506" s="27">
        <v>2024</v>
      </c>
      <c r="I2506" t="str">
        <f>VLOOKUP(A2506,'Store Data'!$E:$F,2,0)</f>
        <v>Audi</v>
      </c>
      <c r="J2506" t="str">
        <f>VLOOKUP(A2506,'Store Data'!$A:$B,2,0)</f>
        <v>Orange County</v>
      </c>
    </row>
    <row r="2507" spans="1:10" x14ac:dyDescent="0.2">
      <c r="A2507" t="s">
        <v>19</v>
      </c>
      <c r="B2507" t="s">
        <v>145</v>
      </c>
      <c r="C2507">
        <v>2</v>
      </c>
      <c r="D2507">
        <v>1</v>
      </c>
      <c r="E2507">
        <v>0.5</v>
      </c>
      <c r="F2507">
        <v>0</v>
      </c>
      <c r="G2507" t="s">
        <v>122</v>
      </c>
      <c r="H2507" s="27">
        <v>2024</v>
      </c>
      <c r="I2507" t="str">
        <f>VLOOKUP(A2507,'Store Data'!$E:$F,2,0)</f>
        <v>Audi</v>
      </c>
      <c r="J2507" t="str">
        <f>VLOOKUP(A2507,'Store Data'!$A:$B,2,0)</f>
        <v>Orange County</v>
      </c>
    </row>
    <row r="2508" spans="1:10" x14ac:dyDescent="0.2">
      <c r="A2508" t="s">
        <v>20</v>
      </c>
      <c r="B2508" t="s">
        <v>143</v>
      </c>
      <c r="C2508">
        <v>25</v>
      </c>
      <c r="D2508">
        <v>22</v>
      </c>
      <c r="E2508">
        <v>0.88</v>
      </c>
      <c r="F2508">
        <v>4</v>
      </c>
      <c r="G2508" t="s">
        <v>122</v>
      </c>
      <c r="H2508" s="27">
        <v>2024</v>
      </c>
      <c r="I2508" t="str">
        <f>VLOOKUP(A2508,'Store Data'!$E:$F,2,0)</f>
        <v>Audi</v>
      </c>
      <c r="J2508" t="str">
        <f>VLOOKUP(A2508,'Store Data'!$A:$B,2,0)</f>
        <v>Arizona</v>
      </c>
    </row>
    <row r="2509" spans="1:10" x14ac:dyDescent="0.2">
      <c r="A2509" t="s">
        <v>20</v>
      </c>
      <c r="B2509" t="s">
        <v>144</v>
      </c>
      <c r="C2509">
        <v>17</v>
      </c>
      <c r="D2509">
        <v>8</v>
      </c>
      <c r="E2509">
        <v>0.47049999999999997</v>
      </c>
      <c r="F2509">
        <v>3</v>
      </c>
      <c r="G2509" t="s">
        <v>122</v>
      </c>
      <c r="H2509" s="27">
        <v>2024</v>
      </c>
      <c r="I2509" t="str">
        <f>VLOOKUP(A2509,'Store Data'!$E:$F,2,0)</f>
        <v>Audi</v>
      </c>
      <c r="J2509" t="str">
        <f>VLOOKUP(A2509,'Store Data'!$A:$B,2,0)</f>
        <v>Arizona</v>
      </c>
    </row>
    <row r="2510" spans="1:10" x14ac:dyDescent="0.2">
      <c r="A2510" t="s">
        <v>20</v>
      </c>
      <c r="B2510" t="s">
        <v>145</v>
      </c>
      <c r="C2510">
        <v>21</v>
      </c>
      <c r="D2510">
        <v>16</v>
      </c>
      <c r="E2510">
        <v>0.76190000000000002</v>
      </c>
      <c r="F2510">
        <v>1</v>
      </c>
      <c r="G2510" t="s">
        <v>122</v>
      </c>
      <c r="H2510" s="27">
        <v>2024</v>
      </c>
      <c r="I2510" t="str">
        <f>VLOOKUP(A2510,'Store Data'!$E:$F,2,0)</f>
        <v>Audi</v>
      </c>
      <c r="J2510" t="str">
        <f>VLOOKUP(A2510,'Store Data'!$A:$B,2,0)</f>
        <v>Arizona</v>
      </c>
    </row>
    <row r="2511" spans="1:10" x14ac:dyDescent="0.2">
      <c r="A2511" t="s">
        <v>110</v>
      </c>
      <c r="B2511" t="s">
        <v>143</v>
      </c>
      <c r="C2511">
        <v>59</v>
      </c>
      <c r="D2511">
        <v>54</v>
      </c>
      <c r="E2511">
        <v>0.91520000000000001</v>
      </c>
      <c r="F2511">
        <v>7</v>
      </c>
      <c r="G2511" t="s">
        <v>122</v>
      </c>
      <c r="H2511" s="27">
        <v>2024</v>
      </c>
      <c r="I2511" t="str">
        <f>VLOOKUP(A2511,'Store Data'!$E:$F,2,0)</f>
        <v>Audi</v>
      </c>
      <c r="J2511" t="str">
        <f>VLOOKUP(A2511,'Store Data'!$A:$B,2,0)</f>
        <v>Northern CA</v>
      </c>
    </row>
    <row r="2512" spans="1:10" x14ac:dyDescent="0.2">
      <c r="A2512" t="s">
        <v>110</v>
      </c>
      <c r="B2512" t="s">
        <v>144</v>
      </c>
      <c r="C2512">
        <v>22</v>
      </c>
      <c r="D2512">
        <v>21</v>
      </c>
      <c r="E2512">
        <v>0.95450000000000002</v>
      </c>
      <c r="F2512">
        <v>8</v>
      </c>
      <c r="G2512" t="s">
        <v>122</v>
      </c>
      <c r="H2512" s="27">
        <v>2024</v>
      </c>
      <c r="I2512" t="str">
        <f>VLOOKUP(A2512,'Store Data'!$E:$F,2,0)</f>
        <v>Audi</v>
      </c>
      <c r="J2512" t="str">
        <f>VLOOKUP(A2512,'Store Data'!$A:$B,2,0)</f>
        <v>Northern CA</v>
      </c>
    </row>
    <row r="2513" spans="1:10" x14ac:dyDescent="0.2">
      <c r="A2513" t="s">
        <v>110</v>
      </c>
      <c r="B2513" t="s">
        <v>145</v>
      </c>
      <c r="C2513">
        <v>17</v>
      </c>
      <c r="D2513">
        <v>13</v>
      </c>
      <c r="E2513">
        <v>0.76470000000000005</v>
      </c>
      <c r="F2513">
        <v>3</v>
      </c>
      <c r="G2513" t="s">
        <v>122</v>
      </c>
      <c r="H2513" s="27">
        <v>2024</v>
      </c>
      <c r="I2513" t="str">
        <f>VLOOKUP(A2513,'Store Data'!$E:$F,2,0)</f>
        <v>Audi</v>
      </c>
      <c r="J2513" t="str">
        <f>VLOOKUP(A2513,'Store Data'!$A:$B,2,0)</f>
        <v>Northern CA</v>
      </c>
    </row>
    <row r="2514" spans="1:10" x14ac:dyDescent="0.2">
      <c r="A2514" t="s">
        <v>21</v>
      </c>
      <c r="B2514" t="s">
        <v>143</v>
      </c>
      <c r="C2514">
        <v>20</v>
      </c>
      <c r="D2514">
        <v>19</v>
      </c>
      <c r="E2514">
        <v>0.95</v>
      </c>
      <c r="F2514">
        <v>0</v>
      </c>
      <c r="G2514" t="s">
        <v>122</v>
      </c>
      <c r="H2514" s="27">
        <v>2024</v>
      </c>
      <c r="I2514" t="str">
        <f>VLOOKUP(A2514,'Store Data'!$E:$F,2,0)</f>
        <v>Audi</v>
      </c>
      <c r="J2514" t="str">
        <f>VLOOKUP(A2514,'Store Data'!$A:$B,2,0)</f>
        <v>Orange County</v>
      </c>
    </row>
    <row r="2515" spans="1:10" x14ac:dyDescent="0.2">
      <c r="A2515" t="s">
        <v>21</v>
      </c>
      <c r="B2515" t="s">
        <v>144</v>
      </c>
      <c r="C2515">
        <v>13</v>
      </c>
      <c r="D2515">
        <v>8</v>
      </c>
      <c r="E2515">
        <v>0.61529999999999996</v>
      </c>
      <c r="F2515">
        <v>2</v>
      </c>
      <c r="G2515" t="s">
        <v>122</v>
      </c>
      <c r="H2515" s="27">
        <v>2024</v>
      </c>
      <c r="I2515" t="str">
        <f>VLOOKUP(A2515,'Store Data'!$E:$F,2,0)</f>
        <v>Audi</v>
      </c>
      <c r="J2515" t="str">
        <f>VLOOKUP(A2515,'Store Data'!$A:$B,2,0)</f>
        <v>Orange County</v>
      </c>
    </row>
    <row r="2516" spans="1:10" x14ac:dyDescent="0.2">
      <c r="A2516" t="s">
        <v>21</v>
      </c>
      <c r="B2516" t="s">
        <v>145</v>
      </c>
      <c r="C2516">
        <v>9</v>
      </c>
      <c r="D2516">
        <v>7</v>
      </c>
      <c r="E2516">
        <v>0.77769999999999995</v>
      </c>
      <c r="F2516">
        <v>1</v>
      </c>
      <c r="G2516" t="s">
        <v>122</v>
      </c>
      <c r="H2516" s="27">
        <v>2024</v>
      </c>
      <c r="I2516" t="str">
        <f>VLOOKUP(A2516,'Store Data'!$E:$F,2,0)</f>
        <v>Audi</v>
      </c>
      <c r="J2516" t="str">
        <f>VLOOKUP(A2516,'Store Data'!$A:$B,2,0)</f>
        <v>Orange County</v>
      </c>
    </row>
    <row r="2517" spans="1:10" x14ac:dyDescent="0.2">
      <c r="A2517" t="s">
        <v>22</v>
      </c>
      <c r="B2517" t="s">
        <v>143</v>
      </c>
      <c r="C2517">
        <v>66</v>
      </c>
      <c r="D2517">
        <v>57</v>
      </c>
      <c r="E2517">
        <v>0.86360000000000003</v>
      </c>
      <c r="F2517">
        <v>6</v>
      </c>
      <c r="G2517" t="s">
        <v>122</v>
      </c>
      <c r="H2517" s="27">
        <v>2024</v>
      </c>
      <c r="I2517" t="str">
        <f>VLOOKUP(A2517,'Store Data'!$E:$F,2,0)</f>
        <v>BMW</v>
      </c>
      <c r="J2517" t="str">
        <f>VLOOKUP(A2517,'Store Data'!$A:$B,2,0)</f>
        <v>Arizona</v>
      </c>
    </row>
    <row r="2518" spans="1:10" x14ac:dyDescent="0.2">
      <c r="A2518" t="s">
        <v>22</v>
      </c>
      <c r="B2518" t="s">
        <v>144</v>
      </c>
      <c r="C2518">
        <v>37</v>
      </c>
      <c r="D2518">
        <v>24</v>
      </c>
      <c r="E2518">
        <v>0.64859999999999995</v>
      </c>
      <c r="F2518">
        <v>1</v>
      </c>
      <c r="G2518" t="s">
        <v>122</v>
      </c>
      <c r="H2518" s="27">
        <v>2024</v>
      </c>
      <c r="I2518" t="str">
        <f>VLOOKUP(A2518,'Store Data'!$E:$F,2,0)</f>
        <v>BMW</v>
      </c>
      <c r="J2518" t="str">
        <f>VLOOKUP(A2518,'Store Data'!$A:$B,2,0)</f>
        <v>Arizona</v>
      </c>
    </row>
    <row r="2519" spans="1:10" x14ac:dyDescent="0.2">
      <c r="A2519" t="s">
        <v>22</v>
      </c>
      <c r="B2519" t="s">
        <v>145</v>
      </c>
      <c r="C2519">
        <v>57</v>
      </c>
      <c r="D2519">
        <v>44</v>
      </c>
      <c r="E2519">
        <v>0.77190000000000003</v>
      </c>
      <c r="F2519">
        <v>6</v>
      </c>
      <c r="G2519" t="s">
        <v>122</v>
      </c>
      <c r="H2519" s="27">
        <v>2024</v>
      </c>
      <c r="I2519" t="str">
        <f>VLOOKUP(A2519,'Store Data'!$E:$F,2,0)</f>
        <v>BMW</v>
      </c>
      <c r="J2519" t="str">
        <f>VLOOKUP(A2519,'Store Data'!$A:$B,2,0)</f>
        <v>Arizona</v>
      </c>
    </row>
    <row r="2520" spans="1:10" x14ac:dyDescent="0.2">
      <c r="A2520" t="s">
        <v>23</v>
      </c>
      <c r="B2520" t="s">
        <v>143</v>
      </c>
      <c r="C2520">
        <v>44</v>
      </c>
      <c r="D2520">
        <v>41</v>
      </c>
      <c r="E2520">
        <v>0.93179999999999996</v>
      </c>
      <c r="F2520">
        <v>0</v>
      </c>
      <c r="G2520" t="s">
        <v>122</v>
      </c>
      <c r="H2520" s="27">
        <v>2024</v>
      </c>
      <c r="I2520" t="str">
        <f>VLOOKUP(A2520,'Store Data'!$E:$F,2,0)</f>
        <v>BMW</v>
      </c>
      <c r="J2520" t="str">
        <f>VLOOKUP(A2520,'Store Data'!$A:$B,2,0)</f>
        <v>Texas</v>
      </c>
    </row>
    <row r="2521" spans="1:10" x14ac:dyDescent="0.2">
      <c r="A2521" t="s">
        <v>23</v>
      </c>
      <c r="B2521" t="s">
        <v>144</v>
      </c>
      <c r="C2521">
        <v>49</v>
      </c>
      <c r="D2521">
        <v>40</v>
      </c>
      <c r="E2521">
        <v>0.81630000000000003</v>
      </c>
      <c r="F2521">
        <v>1</v>
      </c>
      <c r="G2521" t="s">
        <v>122</v>
      </c>
      <c r="H2521" s="27">
        <v>2024</v>
      </c>
      <c r="I2521" t="str">
        <f>VLOOKUP(A2521,'Store Data'!$E:$F,2,0)</f>
        <v>BMW</v>
      </c>
      <c r="J2521" t="str">
        <f>VLOOKUP(A2521,'Store Data'!$A:$B,2,0)</f>
        <v>Texas</v>
      </c>
    </row>
    <row r="2522" spans="1:10" x14ac:dyDescent="0.2">
      <c r="A2522" t="s">
        <v>23</v>
      </c>
      <c r="B2522" t="s">
        <v>145</v>
      </c>
      <c r="C2522">
        <v>74</v>
      </c>
      <c r="D2522">
        <v>49</v>
      </c>
      <c r="E2522">
        <v>0.66210000000000002</v>
      </c>
      <c r="F2522">
        <v>0</v>
      </c>
      <c r="G2522" t="s">
        <v>122</v>
      </c>
      <c r="H2522" s="27">
        <v>2024</v>
      </c>
      <c r="I2522" t="str">
        <f>VLOOKUP(A2522,'Store Data'!$E:$F,2,0)</f>
        <v>BMW</v>
      </c>
      <c r="J2522" t="str">
        <f>VLOOKUP(A2522,'Store Data'!$A:$B,2,0)</f>
        <v>Texas</v>
      </c>
    </row>
    <row r="2523" spans="1:10" x14ac:dyDescent="0.2">
      <c r="A2523" t="s">
        <v>24</v>
      </c>
      <c r="B2523" t="s">
        <v>143</v>
      </c>
      <c r="C2523">
        <v>34</v>
      </c>
      <c r="D2523">
        <v>30</v>
      </c>
      <c r="E2523">
        <v>0.88229999999999997</v>
      </c>
      <c r="F2523">
        <v>2</v>
      </c>
      <c r="G2523" t="s">
        <v>122</v>
      </c>
      <c r="H2523" s="27">
        <v>2024</v>
      </c>
      <c r="I2523" t="str">
        <f>VLOOKUP(A2523,'Store Data'!$E:$F,2,0)</f>
        <v>BMW</v>
      </c>
      <c r="J2523" t="str">
        <f>VLOOKUP(A2523,'Store Data'!$A:$B,2,0)</f>
        <v>Southern CA</v>
      </c>
    </row>
    <row r="2524" spans="1:10" x14ac:dyDescent="0.2">
      <c r="A2524" t="s">
        <v>24</v>
      </c>
      <c r="B2524" t="s">
        <v>144</v>
      </c>
      <c r="C2524">
        <v>11</v>
      </c>
      <c r="D2524">
        <v>6</v>
      </c>
      <c r="E2524">
        <v>0.5454</v>
      </c>
      <c r="F2524">
        <v>0</v>
      </c>
      <c r="G2524" t="s">
        <v>122</v>
      </c>
      <c r="H2524" s="27">
        <v>2024</v>
      </c>
      <c r="I2524" t="str">
        <f>VLOOKUP(A2524,'Store Data'!$E:$F,2,0)</f>
        <v>BMW</v>
      </c>
      <c r="J2524" t="str">
        <f>VLOOKUP(A2524,'Store Data'!$A:$B,2,0)</f>
        <v>Southern CA</v>
      </c>
    </row>
    <row r="2525" spans="1:10" x14ac:dyDescent="0.2">
      <c r="A2525" t="s">
        <v>24</v>
      </c>
      <c r="B2525" t="s">
        <v>145</v>
      </c>
      <c r="C2525">
        <v>7</v>
      </c>
      <c r="D2525">
        <v>4</v>
      </c>
      <c r="E2525">
        <v>0.57140000000000002</v>
      </c>
      <c r="F2525">
        <v>1</v>
      </c>
      <c r="G2525" t="s">
        <v>122</v>
      </c>
      <c r="H2525" s="27">
        <v>2024</v>
      </c>
      <c r="I2525" t="str">
        <f>VLOOKUP(A2525,'Store Data'!$E:$F,2,0)</f>
        <v>BMW</v>
      </c>
      <c r="J2525" t="str">
        <f>VLOOKUP(A2525,'Store Data'!$A:$B,2,0)</f>
        <v>Southern CA</v>
      </c>
    </row>
    <row r="2526" spans="1:10" x14ac:dyDescent="0.2">
      <c r="A2526" t="s">
        <v>25</v>
      </c>
      <c r="B2526" t="s">
        <v>143</v>
      </c>
      <c r="C2526">
        <v>82</v>
      </c>
      <c r="D2526">
        <v>71</v>
      </c>
      <c r="E2526">
        <v>0.86580000000000001</v>
      </c>
      <c r="F2526">
        <v>9</v>
      </c>
      <c r="G2526" t="s">
        <v>122</v>
      </c>
      <c r="H2526" s="27">
        <v>2024</v>
      </c>
      <c r="I2526" t="str">
        <f>VLOOKUP(A2526,'Store Data'!$E:$F,2,0)</f>
        <v>BMW</v>
      </c>
      <c r="J2526" t="str">
        <f>VLOOKUP(A2526,'Store Data'!$A:$B,2,0)</f>
        <v>Orange County</v>
      </c>
    </row>
    <row r="2527" spans="1:10" x14ac:dyDescent="0.2">
      <c r="A2527" t="s">
        <v>25</v>
      </c>
      <c r="B2527" t="s">
        <v>144</v>
      </c>
      <c r="C2527">
        <v>53</v>
      </c>
      <c r="D2527">
        <v>36</v>
      </c>
      <c r="E2527">
        <v>0.67920000000000003</v>
      </c>
      <c r="F2527">
        <v>1</v>
      </c>
      <c r="G2527" t="s">
        <v>122</v>
      </c>
      <c r="H2527" s="27">
        <v>2024</v>
      </c>
      <c r="I2527" t="str">
        <f>VLOOKUP(A2527,'Store Data'!$E:$F,2,0)</f>
        <v>BMW</v>
      </c>
      <c r="J2527" t="str">
        <f>VLOOKUP(A2527,'Store Data'!$A:$B,2,0)</f>
        <v>Orange County</v>
      </c>
    </row>
    <row r="2528" spans="1:10" x14ac:dyDescent="0.2">
      <c r="A2528" t="s">
        <v>25</v>
      </c>
      <c r="B2528" t="s">
        <v>145</v>
      </c>
      <c r="C2528">
        <v>35</v>
      </c>
      <c r="D2528">
        <v>26</v>
      </c>
      <c r="E2528">
        <v>0.74280000000000002</v>
      </c>
      <c r="F2528">
        <v>7</v>
      </c>
      <c r="G2528" t="s">
        <v>122</v>
      </c>
      <c r="H2528" s="27">
        <v>2024</v>
      </c>
      <c r="I2528" t="str">
        <f>VLOOKUP(A2528,'Store Data'!$E:$F,2,0)</f>
        <v>BMW</v>
      </c>
      <c r="J2528" t="str">
        <f>VLOOKUP(A2528,'Store Data'!$A:$B,2,0)</f>
        <v>Orange County</v>
      </c>
    </row>
    <row r="2529" spans="1:10" x14ac:dyDescent="0.2">
      <c r="A2529" t="s">
        <v>26</v>
      </c>
      <c r="B2529" t="s">
        <v>143</v>
      </c>
      <c r="C2529">
        <v>68</v>
      </c>
      <c r="D2529">
        <v>63</v>
      </c>
      <c r="E2529">
        <v>0.9264</v>
      </c>
      <c r="F2529">
        <v>7</v>
      </c>
      <c r="G2529" t="s">
        <v>122</v>
      </c>
      <c r="H2529" s="27">
        <v>2024</v>
      </c>
      <c r="I2529" t="str">
        <f>VLOOKUP(A2529,'Store Data'!$E:$F,2,0)</f>
        <v>BMW</v>
      </c>
      <c r="J2529" t="str">
        <f>VLOOKUP(A2529,'Store Data'!$A:$B,2,0)</f>
        <v>Southern CA</v>
      </c>
    </row>
    <row r="2530" spans="1:10" x14ac:dyDescent="0.2">
      <c r="A2530" t="s">
        <v>26</v>
      </c>
      <c r="B2530" t="s">
        <v>144</v>
      </c>
      <c r="C2530">
        <v>38</v>
      </c>
      <c r="D2530">
        <v>30</v>
      </c>
      <c r="E2530">
        <v>0.78939999999999999</v>
      </c>
      <c r="F2530">
        <v>2</v>
      </c>
      <c r="G2530" t="s">
        <v>122</v>
      </c>
      <c r="H2530" s="27">
        <v>2024</v>
      </c>
      <c r="I2530" t="str">
        <f>VLOOKUP(A2530,'Store Data'!$E:$F,2,0)</f>
        <v>BMW</v>
      </c>
      <c r="J2530" t="str">
        <f>VLOOKUP(A2530,'Store Data'!$A:$B,2,0)</f>
        <v>Southern CA</v>
      </c>
    </row>
    <row r="2531" spans="1:10" x14ac:dyDescent="0.2">
      <c r="A2531" t="s">
        <v>26</v>
      </c>
      <c r="B2531" t="s">
        <v>145</v>
      </c>
      <c r="C2531">
        <v>30</v>
      </c>
      <c r="D2531">
        <v>30</v>
      </c>
      <c r="E2531">
        <v>1</v>
      </c>
      <c r="F2531">
        <v>3</v>
      </c>
      <c r="G2531" t="s">
        <v>122</v>
      </c>
      <c r="H2531" s="27">
        <v>2024</v>
      </c>
      <c r="I2531" t="str">
        <f>VLOOKUP(A2531,'Store Data'!$E:$F,2,0)</f>
        <v>BMW</v>
      </c>
      <c r="J2531" t="str">
        <f>VLOOKUP(A2531,'Store Data'!$A:$B,2,0)</f>
        <v>Southern CA</v>
      </c>
    </row>
    <row r="2532" spans="1:10" x14ac:dyDescent="0.2">
      <c r="A2532" t="s">
        <v>123</v>
      </c>
      <c r="B2532" t="s">
        <v>143</v>
      </c>
      <c r="C2532">
        <v>19</v>
      </c>
      <c r="D2532">
        <v>16</v>
      </c>
      <c r="E2532">
        <v>0.84209999999999996</v>
      </c>
      <c r="F2532">
        <v>2</v>
      </c>
      <c r="G2532" t="s">
        <v>122</v>
      </c>
      <c r="H2532" s="27">
        <v>2024</v>
      </c>
      <c r="I2532" t="str">
        <f>VLOOKUP(A2532,'Store Data'!$E:$F,2,0)</f>
        <v>Acura</v>
      </c>
      <c r="J2532" t="str">
        <f>VLOOKUP(A2532,'Store Data'!$A:$B,2,0)</f>
        <v>Northern CA</v>
      </c>
    </row>
    <row r="2533" spans="1:10" x14ac:dyDescent="0.2">
      <c r="A2533" t="s">
        <v>123</v>
      </c>
      <c r="B2533" t="s">
        <v>144</v>
      </c>
      <c r="C2533">
        <v>9</v>
      </c>
      <c r="D2533">
        <v>3</v>
      </c>
      <c r="E2533">
        <v>0.33329999999999999</v>
      </c>
      <c r="F2533">
        <v>0</v>
      </c>
      <c r="G2533" t="s">
        <v>122</v>
      </c>
      <c r="H2533" s="27">
        <v>2024</v>
      </c>
      <c r="I2533" t="str">
        <f>VLOOKUP(A2533,'Store Data'!$E:$F,2,0)</f>
        <v>Acura</v>
      </c>
      <c r="J2533" t="str">
        <f>VLOOKUP(A2533,'Store Data'!$A:$B,2,0)</f>
        <v>Northern CA</v>
      </c>
    </row>
    <row r="2534" spans="1:10" x14ac:dyDescent="0.2">
      <c r="A2534" t="s">
        <v>123</v>
      </c>
      <c r="B2534" t="s">
        <v>145</v>
      </c>
      <c r="C2534">
        <v>3</v>
      </c>
      <c r="D2534">
        <v>0</v>
      </c>
      <c r="E2534">
        <v>0</v>
      </c>
      <c r="F2534">
        <v>0</v>
      </c>
      <c r="G2534" t="s">
        <v>122</v>
      </c>
      <c r="H2534" s="27">
        <v>2024</v>
      </c>
      <c r="I2534" t="str">
        <f>VLOOKUP(A2534,'Store Data'!$E:$F,2,0)</f>
        <v>Acura</v>
      </c>
      <c r="J2534" t="str">
        <f>VLOOKUP(A2534,'Store Data'!$A:$B,2,0)</f>
        <v>Northern CA</v>
      </c>
    </row>
    <row r="2535" spans="1:10" x14ac:dyDescent="0.2">
      <c r="A2535" t="s">
        <v>27</v>
      </c>
      <c r="B2535" t="s">
        <v>143</v>
      </c>
      <c r="C2535">
        <v>86</v>
      </c>
      <c r="D2535">
        <v>72</v>
      </c>
      <c r="E2535">
        <v>0.83720000000000006</v>
      </c>
      <c r="F2535">
        <v>20</v>
      </c>
      <c r="G2535" t="s">
        <v>122</v>
      </c>
      <c r="H2535" s="27">
        <v>2024</v>
      </c>
      <c r="I2535" t="str">
        <f>VLOOKUP(A2535,'Store Data'!$E:$F,2,0)</f>
        <v>Honda</v>
      </c>
      <c r="J2535" t="str">
        <f>VLOOKUP(A2535,'Store Data'!$A:$B,2,0)</f>
        <v>Northern CA</v>
      </c>
    </row>
    <row r="2536" spans="1:10" x14ac:dyDescent="0.2">
      <c r="A2536" t="s">
        <v>27</v>
      </c>
      <c r="B2536" t="s">
        <v>144</v>
      </c>
      <c r="C2536">
        <v>45</v>
      </c>
      <c r="D2536">
        <v>39</v>
      </c>
      <c r="E2536">
        <v>0.86660000000000004</v>
      </c>
      <c r="F2536">
        <v>3</v>
      </c>
      <c r="G2536" t="s">
        <v>122</v>
      </c>
      <c r="H2536" s="27">
        <v>2024</v>
      </c>
      <c r="I2536" t="str">
        <f>VLOOKUP(A2536,'Store Data'!$E:$F,2,0)</f>
        <v>Honda</v>
      </c>
      <c r="J2536" t="str">
        <f>VLOOKUP(A2536,'Store Data'!$A:$B,2,0)</f>
        <v>Northern CA</v>
      </c>
    </row>
    <row r="2537" spans="1:10" x14ac:dyDescent="0.2">
      <c r="A2537" t="s">
        <v>27</v>
      </c>
      <c r="B2537" t="s">
        <v>145</v>
      </c>
      <c r="C2537">
        <v>16</v>
      </c>
      <c r="D2537">
        <v>16</v>
      </c>
      <c r="E2537">
        <v>1</v>
      </c>
      <c r="F2537">
        <v>6</v>
      </c>
      <c r="G2537" t="s">
        <v>122</v>
      </c>
      <c r="H2537" s="27">
        <v>2024</v>
      </c>
      <c r="I2537" t="str">
        <f>VLOOKUP(A2537,'Store Data'!$E:$F,2,0)</f>
        <v>Honda</v>
      </c>
      <c r="J2537" t="str">
        <f>VLOOKUP(A2537,'Store Data'!$A:$B,2,0)</f>
        <v>Northern CA</v>
      </c>
    </row>
    <row r="2538" spans="1:10" x14ac:dyDescent="0.2">
      <c r="A2538" t="s">
        <v>28</v>
      </c>
      <c r="B2538" t="s">
        <v>143</v>
      </c>
      <c r="C2538">
        <v>51</v>
      </c>
      <c r="D2538">
        <v>42</v>
      </c>
      <c r="E2538">
        <v>0.82350000000000001</v>
      </c>
      <c r="F2538">
        <v>6</v>
      </c>
      <c r="G2538" t="s">
        <v>122</v>
      </c>
      <c r="H2538" s="27">
        <v>2024</v>
      </c>
      <c r="I2538" t="str">
        <f>VLOOKUP(A2538,'Store Data'!$E:$F,2,0)</f>
        <v>BMW</v>
      </c>
      <c r="J2538" t="str">
        <f>VLOOKUP(A2538,'Store Data'!$A:$B,2,0)</f>
        <v>Orange County</v>
      </c>
    </row>
    <row r="2539" spans="1:10" x14ac:dyDescent="0.2">
      <c r="A2539" t="s">
        <v>28</v>
      </c>
      <c r="B2539" t="s">
        <v>144</v>
      </c>
      <c r="C2539">
        <v>68</v>
      </c>
      <c r="D2539">
        <v>36</v>
      </c>
      <c r="E2539">
        <v>0.52939999999999998</v>
      </c>
      <c r="F2539">
        <v>2</v>
      </c>
      <c r="G2539" t="s">
        <v>122</v>
      </c>
      <c r="H2539" s="27">
        <v>2024</v>
      </c>
      <c r="I2539" t="str">
        <f>VLOOKUP(A2539,'Store Data'!$E:$F,2,0)</f>
        <v>BMW</v>
      </c>
      <c r="J2539" t="str">
        <f>VLOOKUP(A2539,'Store Data'!$A:$B,2,0)</f>
        <v>Orange County</v>
      </c>
    </row>
    <row r="2540" spans="1:10" x14ac:dyDescent="0.2">
      <c r="A2540" t="s">
        <v>28</v>
      </c>
      <c r="B2540" t="s">
        <v>145</v>
      </c>
      <c r="C2540">
        <v>57</v>
      </c>
      <c r="D2540">
        <v>34</v>
      </c>
      <c r="E2540">
        <v>0.59640000000000004</v>
      </c>
      <c r="F2540">
        <v>3</v>
      </c>
      <c r="G2540" t="s">
        <v>122</v>
      </c>
      <c r="H2540" s="27">
        <v>2024</v>
      </c>
      <c r="I2540" t="str">
        <f>VLOOKUP(A2540,'Store Data'!$E:$F,2,0)</f>
        <v>BMW</v>
      </c>
      <c r="J2540" t="str">
        <f>VLOOKUP(A2540,'Store Data'!$A:$B,2,0)</f>
        <v>Orange County</v>
      </c>
    </row>
    <row r="2541" spans="1:10" x14ac:dyDescent="0.2">
      <c r="A2541" t="s">
        <v>29</v>
      </c>
      <c r="B2541" t="s">
        <v>143</v>
      </c>
      <c r="C2541">
        <v>13</v>
      </c>
      <c r="D2541">
        <v>12</v>
      </c>
      <c r="E2541">
        <v>0.92300000000000004</v>
      </c>
      <c r="F2541">
        <v>2</v>
      </c>
      <c r="G2541" t="s">
        <v>122</v>
      </c>
      <c r="H2541" s="27">
        <v>2024</v>
      </c>
      <c r="I2541" t="str">
        <f>VLOOKUP(A2541,'Store Data'!$E:$F,2,0)</f>
        <v>MINI</v>
      </c>
      <c r="J2541" t="str">
        <f>VLOOKUP(A2541,'Store Data'!$A:$B,2,0)</f>
        <v>Orange County</v>
      </c>
    </row>
    <row r="2542" spans="1:10" x14ac:dyDescent="0.2">
      <c r="A2542" t="s">
        <v>29</v>
      </c>
      <c r="B2542" t="s">
        <v>144</v>
      </c>
      <c r="C2542">
        <v>5</v>
      </c>
      <c r="D2542">
        <v>4</v>
      </c>
      <c r="E2542">
        <v>0.8</v>
      </c>
      <c r="F2542">
        <v>0</v>
      </c>
      <c r="G2542" t="s">
        <v>122</v>
      </c>
      <c r="H2542" s="27">
        <v>2024</v>
      </c>
      <c r="I2542" t="str">
        <f>VLOOKUP(A2542,'Store Data'!$E:$F,2,0)</f>
        <v>MINI</v>
      </c>
      <c r="J2542" t="str">
        <f>VLOOKUP(A2542,'Store Data'!$A:$B,2,0)</f>
        <v>Orange County</v>
      </c>
    </row>
    <row r="2543" spans="1:10" x14ac:dyDescent="0.2">
      <c r="A2543" t="s">
        <v>29</v>
      </c>
      <c r="B2543" t="s">
        <v>145</v>
      </c>
      <c r="C2543">
        <v>4</v>
      </c>
      <c r="D2543">
        <v>3</v>
      </c>
      <c r="E2543">
        <v>0.75</v>
      </c>
      <c r="F2543">
        <v>0</v>
      </c>
      <c r="G2543" t="s">
        <v>122</v>
      </c>
      <c r="H2543" s="27">
        <v>2024</v>
      </c>
      <c r="I2543" t="str">
        <f>VLOOKUP(A2543,'Store Data'!$E:$F,2,0)</f>
        <v>MINI</v>
      </c>
      <c r="J2543" t="str">
        <f>VLOOKUP(A2543,'Store Data'!$A:$B,2,0)</f>
        <v>Orange County</v>
      </c>
    </row>
    <row r="2544" spans="1:10" x14ac:dyDescent="0.2">
      <c r="A2544" t="s">
        <v>30</v>
      </c>
      <c r="B2544" t="s">
        <v>143</v>
      </c>
      <c r="C2544">
        <v>9</v>
      </c>
      <c r="D2544">
        <v>4</v>
      </c>
      <c r="E2544">
        <v>0.44440000000000002</v>
      </c>
      <c r="F2544">
        <v>0</v>
      </c>
      <c r="G2544" t="s">
        <v>122</v>
      </c>
      <c r="H2544" s="27">
        <v>2024</v>
      </c>
      <c r="I2544" t="str">
        <f>VLOOKUP(A2544,'Store Data'!$E:$F,2,0)</f>
        <v>Genesis</v>
      </c>
      <c r="J2544" t="str">
        <f>VLOOKUP(A2544,'Store Data'!$A:$B,2,0)</f>
        <v>Texas</v>
      </c>
    </row>
    <row r="2545" spans="1:10" x14ac:dyDescent="0.2">
      <c r="A2545" t="s">
        <v>30</v>
      </c>
      <c r="B2545" t="s">
        <v>144</v>
      </c>
      <c r="C2545">
        <v>12</v>
      </c>
      <c r="D2545">
        <v>8</v>
      </c>
      <c r="E2545">
        <v>0.66659999999999997</v>
      </c>
      <c r="F2545">
        <v>1</v>
      </c>
      <c r="G2545" t="s">
        <v>122</v>
      </c>
      <c r="H2545" s="27">
        <v>2024</v>
      </c>
      <c r="I2545" t="str">
        <f>VLOOKUP(A2545,'Store Data'!$E:$F,2,0)</f>
        <v>Genesis</v>
      </c>
      <c r="J2545" t="str">
        <f>VLOOKUP(A2545,'Store Data'!$A:$B,2,0)</f>
        <v>Texas</v>
      </c>
    </row>
    <row r="2546" spans="1:10" x14ac:dyDescent="0.2">
      <c r="A2546" t="s">
        <v>30</v>
      </c>
      <c r="B2546" t="s">
        <v>145</v>
      </c>
      <c r="C2546">
        <v>11</v>
      </c>
      <c r="D2546">
        <v>6</v>
      </c>
      <c r="E2546">
        <v>0.5454</v>
      </c>
      <c r="F2546">
        <v>2</v>
      </c>
      <c r="G2546" t="s">
        <v>122</v>
      </c>
      <c r="H2546" s="27">
        <v>2024</v>
      </c>
      <c r="I2546" t="str">
        <f>VLOOKUP(A2546,'Store Data'!$E:$F,2,0)</f>
        <v>Genesis</v>
      </c>
      <c r="J2546" t="str">
        <f>VLOOKUP(A2546,'Store Data'!$A:$B,2,0)</f>
        <v>Texas</v>
      </c>
    </row>
    <row r="2547" spans="1:10" x14ac:dyDescent="0.2">
      <c r="A2547" t="s">
        <v>31</v>
      </c>
      <c r="B2547" t="s">
        <v>143</v>
      </c>
      <c r="C2547">
        <v>61</v>
      </c>
      <c r="D2547">
        <v>59</v>
      </c>
      <c r="E2547">
        <v>0.96719999999999995</v>
      </c>
      <c r="F2547">
        <v>13</v>
      </c>
      <c r="G2547" t="s">
        <v>122</v>
      </c>
      <c r="H2547" s="27">
        <v>2024</v>
      </c>
      <c r="I2547" t="str">
        <f>VLOOKUP(A2547,'Store Data'!$E:$F,2,0)</f>
        <v>Honda</v>
      </c>
      <c r="J2547" t="str">
        <f>VLOOKUP(A2547,'Store Data'!$A:$B,2,0)</f>
        <v>Texas</v>
      </c>
    </row>
    <row r="2548" spans="1:10" x14ac:dyDescent="0.2">
      <c r="A2548" t="s">
        <v>31</v>
      </c>
      <c r="B2548" t="s">
        <v>144</v>
      </c>
      <c r="C2548">
        <v>54</v>
      </c>
      <c r="D2548">
        <v>32</v>
      </c>
      <c r="E2548">
        <v>0.59250000000000003</v>
      </c>
      <c r="F2548">
        <v>4</v>
      </c>
      <c r="G2548" t="s">
        <v>122</v>
      </c>
      <c r="H2548" s="27">
        <v>2024</v>
      </c>
      <c r="I2548" t="str">
        <f>VLOOKUP(A2548,'Store Data'!$E:$F,2,0)</f>
        <v>Honda</v>
      </c>
      <c r="J2548" t="str">
        <f>VLOOKUP(A2548,'Store Data'!$A:$B,2,0)</f>
        <v>Texas</v>
      </c>
    </row>
    <row r="2549" spans="1:10" x14ac:dyDescent="0.2">
      <c r="A2549" t="s">
        <v>31</v>
      </c>
      <c r="B2549" t="s">
        <v>145</v>
      </c>
      <c r="C2549">
        <v>49</v>
      </c>
      <c r="D2549">
        <v>24</v>
      </c>
      <c r="E2549">
        <v>0.48970000000000002</v>
      </c>
      <c r="F2549">
        <v>5</v>
      </c>
      <c r="G2549" t="s">
        <v>122</v>
      </c>
      <c r="H2549" s="27">
        <v>2024</v>
      </c>
      <c r="I2549" t="str">
        <f>VLOOKUP(A2549,'Store Data'!$E:$F,2,0)</f>
        <v>Honda</v>
      </c>
      <c r="J2549" t="str">
        <f>VLOOKUP(A2549,'Store Data'!$A:$B,2,0)</f>
        <v>Texas</v>
      </c>
    </row>
    <row r="2550" spans="1:10" x14ac:dyDescent="0.2">
      <c r="A2550" t="s">
        <v>32</v>
      </c>
      <c r="B2550" t="s">
        <v>143</v>
      </c>
      <c r="C2550">
        <v>28</v>
      </c>
      <c r="D2550">
        <v>26</v>
      </c>
      <c r="E2550">
        <v>0.92849999999999999</v>
      </c>
      <c r="F2550">
        <v>7</v>
      </c>
      <c r="G2550" t="s">
        <v>122</v>
      </c>
      <c r="H2550" s="27">
        <v>2024</v>
      </c>
      <c r="I2550" t="str">
        <f>VLOOKUP(A2550,'Store Data'!$E:$F,2,0)</f>
        <v>Honda</v>
      </c>
      <c r="J2550" t="str">
        <f>VLOOKUP(A2550,'Store Data'!$A:$B,2,0)</f>
        <v>Northern CA</v>
      </c>
    </row>
    <row r="2551" spans="1:10" x14ac:dyDescent="0.2">
      <c r="A2551" t="s">
        <v>32</v>
      </c>
      <c r="B2551" t="s">
        <v>144</v>
      </c>
      <c r="C2551">
        <v>32</v>
      </c>
      <c r="D2551">
        <v>27</v>
      </c>
      <c r="E2551">
        <v>0.84370000000000001</v>
      </c>
      <c r="F2551">
        <v>2</v>
      </c>
      <c r="G2551" t="s">
        <v>122</v>
      </c>
      <c r="H2551" s="27">
        <v>2024</v>
      </c>
      <c r="I2551" t="str">
        <f>VLOOKUP(A2551,'Store Data'!$E:$F,2,0)</f>
        <v>Honda</v>
      </c>
      <c r="J2551" t="str">
        <f>VLOOKUP(A2551,'Store Data'!$A:$B,2,0)</f>
        <v>Northern CA</v>
      </c>
    </row>
    <row r="2552" spans="1:10" x14ac:dyDescent="0.2">
      <c r="A2552" t="s">
        <v>32</v>
      </c>
      <c r="B2552" t="s">
        <v>145</v>
      </c>
      <c r="C2552">
        <v>10</v>
      </c>
      <c r="D2552">
        <v>9</v>
      </c>
      <c r="E2552">
        <v>0.9</v>
      </c>
      <c r="F2552">
        <v>0</v>
      </c>
      <c r="G2552" t="s">
        <v>122</v>
      </c>
      <c r="H2552" s="27">
        <v>2024</v>
      </c>
      <c r="I2552" t="str">
        <f>VLOOKUP(A2552,'Store Data'!$E:$F,2,0)</f>
        <v>Honda</v>
      </c>
      <c r="J2552" t="str">
        <f>VLOOKUP(A2552,'Store Data'!$A:$B,2,0)</f>
        <v>Northern CA</v>
      </c>
    </row>
    <row r="2553" spans="1:10" x14ac:dyDescent="0.2">
      <c r="A2553" t="s">
        <v>33</v>
      </c>
      <c r="B2553" t="s">
        <v>143</v>
      </c>
      <c r="C2553">
        <v>46</v>
      </c>
      <c r="D2553">
        <v>42</v>
      </c>
      <c r="E2553">
        <v>0.91300000000000003</v>
      </c>
      <c r="F2553">
        <v>8</v>
      </c>
      <c r="G2553" t="s">
        <v>122</v>
      </c>
      <c r="H2553" s="27">
        <v>2024</v>
      </c>
      <c r="I2553" t="str">
        <f>VLOOKUP(A2553,'Store Data'!$E:$F,2,0)</f>
        <v>Honda</v>
      </c>
      <c r="J2553" t="str">
        <f>VLOOKUP(A2553,'Store Data'!$A:$B,2,0)</f>
        <v>Southern CA</v>
      </c>
    </row>
    <row r="2554" spans="1:10" x14ac:dyDescent="0.2">
      <c r="A2554" t="s">
        <v>33</v>
      </c>
      <c r="B2554" t="s">
        <v>144</v>
      </c>
      <c r="C2554">
        <v>18</v>
      </c>
      <c r="D2554">
        <v>10</v>
      </c>
      <c r="E2554">
        <v>0.55549999999999999</v>
      </c>
      <c r="F2554">
        <v>0</v>
      </c>
      <c r="G2554" t="s">
        <v>122</v>
      </c>
      <c r="H2554" s="27">
        <v>2024</v>
      </c>
      <c r="I2554" t="str">
        <f>VLOOKUP(A2554,'Store Data'!$E:$F,2,0)</f>
        <v>Honda</v>
      </c>
      <c r="J2554" t="str">
        <f>VLOOKUP(A2554,'Store Data'!$A:$B,2,0)</f>
        <v>Southern CA</v>
      </c>
    </row>
    <row r="2555" spans="1:10" x14ac:dyDescent="0.2">
      <c r="A2555" t="s">
        <v>33</v>
      </c>
      <c r="B2555" t="s">
        <v>145</v>
      </c>
      <c r="C2555">
        <v>11</v>
      </c>
      <c r="D2555">
        <v>8</v>
      </c>
      <c r="E2555">
        <v>0.72719999999999996</v>
      </c>
      <c r="F2555">
        <v>0</v>
      </c>
      <c r="G2555" t="s">
        <v>122</v>
      </c>
      <c r="H2555" s="27">
        <v>2024</v>
      </c>
      <c r="I2555" t="str">
        <f>VLOOKUP(A2555,'Store Data'!$E:$F,2,0)</f>
        <v>Honda</v>
      </c>
      <c r="J2555" t="str">
        <f>VLOOKUP(A2555,'Store Data'!$A:$B,2,0)</f>
        <v>Southern CA</v>
      </c>
    </row>
    <row r="2556" spans="1:10" x14ac:dyDescent="0.2">
      <c r="A2556" t="s">
        <v>34</v>
      </c>
      <c r="B2556" t="s">
        <v>143</v>
      </c>
      <c r="C2556">
        <v>24</v>
      </c>
      <c r="D2556">
        <v>19</v>
      </c>
      <c r="E2556">
        <v>0.79159999999999997</v>
      </c>
      <c r="F2556">
        <v>3</v>
      </c>
      <c r="G2556" t="s">
        <v>122</v>
      </c>
      <c r="H2556" s="27">
        <v>2024</v>
      </c>
      <c r="I2556" t="str">
        <f>VLOOKUP(A2556,'Store Data'!$E:$F,2,0)</f>
        <v>Hyundai</v>
      </c>
      <c r="J2556" t="str">
        <f>VLOOKUP(A2556,'Store Data'!$A:$B,2,0)</f>
        <v>Texas</v>
      </c>
    </row>
    <row r="2557" spans="1:10" x14ac:dyDescent="0.2">
      <c r="A2557" t="s">
        <v>34</v>
      </c>
      <c r="B2557" t="s">
        <v>144</v>
      </c>
      <c r="C2557">
        <v>9</v>
      </c>
      <c r="D2557">
        <v>4</v>
      </c>
      <c r="E2557">
        <v>0.44440000000000002</v>
      </c>
      <c r="F2557">
        <v>0</v>
      </c>
      <c r="G2557" t="s">
        <v>122</v>
      </c>
      <c r="H2557" s="27">
        <v>2024</v>
      </c>
      <c r="I2557" t="str">
        <f>VLOOKUP(A2557,'Store Data'!$E:$F,2,0)</f>
        <v>Hyundai</v>
      </c>
      <c r="J2557" t="str">
        <f>VLOOKUP(A2557,'Store Data'!$A:$B,2,0)</f>
        <v>Texas</v>
      </c>
    </row>
    <row r="2558" spans="1:10" x14ac:dyDescent="0.2">
      <c r="A2558" t="s">
        <v>34</v>
      </c>
      <c r="B2558" t="s">
        <v>145</v>
      </c>
      <c r="C2558">
        <v>9</v>
      </c>
      <c r="D2558">
        <v>3</v>
      </c>
      <c r="E2558">
        <v>0.33329999999999999</v>
      </c>
      <c r="F2558">
        <v>0</v>
      </c>
      <c r="G2558" t="s">
        <v>122</v>
      </c>
      <c r="H2558" s="27">
        <v>2024</v>
      </c>
      <c r="I2558" t="str">
        <f>VLOOKUP(A2558,'Store Data'!$E:$F,2,0)</f>
        <v>Hyundai</v>
      </c>
      <c r="J2558" t="str">
        <f>VLOOKUP(A2558,'Store Data'!$A:$B,2,0)</f>
        <v>Texas</v>
      </c>
    </row>
    <row r="2559" spans="1:10" x14ac:dyDescent="0.2">
      <c r="A2559" t="s">
        <v>35</v>
      </c>
      <c r="B2559" t="s">
        <v>143</v>
      </c>
      <c r="C2559">
        <v>30</v>
      </c>
      <c r="D2559">
        <v>27</v>
      </c>
      <c r="E2559">
        <v>0.9</v>
      </c>
      <c r="F2559">
        <v>4</v>
      </c>
      <c r="G2559" t="s">
        <v>122</v>
      </c>
      <c r="H2559" s="27">
        <v>2024</v>
      </c>
      <c r="I2559" t="str">
        <f>VLOOKUP(A2559,'Store Data'!$E:$F,2,0)</f>
        <v>Acura</v>
      </c>
      <c r="J2559" t="str">
        <f>VLOOKUP(A2559,'Store Data'!$A:$B,2,0)</f>
        <v>Southern CA</v>
      </c>
    </row>
    <row r="2560" spans="1:10" x14ac:dyDescent="0.2">
      <c r="A2560" t="s">
        <v>35</v>
      </c>
      <c r="B2560" t="s">
        <v>144</v>
      </c>
      <c r="C2560">
        <v>4</v>
      </c>
      <c r="D2560">
        <v>4</v>
      </c>
      <c r="E2560">
        <v>1</v>
      </c>
      <c r="F2560">
        <v>2</v>
      </c>
      <c r="G2560" t="s">
        <v>122</v>
      </c>
      <c r="H2560" s="27">
        <v>2024</v>
      </c>
      <c r="I2560" t="str">
        <f>VLOOKUP(A2560,'Store Data'!$E:$F,2,0)</f>
        <v>Acura</v>
      </c>
      <c r="J2560" t="str">
        <f>VLOOKUP(A2560,'Store Data'!$A:$B,2,0)</f>
        <v>Southern CA</v>
      </c>
    </row>
    <row r="2561" spans="1:10" x14ac:dyDescent="0.2">
      <c r="A2561" t="s">
        <v>35</v>
      </c>
      <c r="B2561" t="s">
        <v>145</v>
      </c>
      <c r="C2561">
        <v>3</v>
      </c>
      <c r="D2561">
        <v>2</v>
      </c>
      <c r="E2561">
        <v>0.66659999999999997</v>
      </c>
      <c r="F2561">
        <v>0</v>
      </c>
      <c r="G2561" t="s">
        <v>122</v>
      </c>
      <c r="H2561" s="27">
        <v>2024</v>
      </c>
      <c r="I2561" t="str">
        <f>VLOOKUP(A2561,'Store Data'!$E:$F,2,0)</f>
        <v>Acura</v>
      </c>
      <c r="J2561" t="str">
        <f>VLOOKUP(A2561,'Store Data'!$A:$B,2,0)</f>
        <v>Southern CA</v>
      </c>
    </row>
    <row r="2562" spans="1:10" x14ac:dyDescent="0.2">
      <c r="A2562" t="s">
        <v>36</v>
      </c>
      <c r="B2562" t="s">
        <v>143</v>
      </c>
      <c r="C2562">
        <v>130</v>
      </c>
      <c r="D2562">
        <v>101</v>
      </c>
      <c r="E2562">
        <v>0.77690000000000003</v>
      </c>
      <c r="F2562">
        <v>30</v>
      </c>
      <c r="G2562" t="s">
        <v>122</v>
      </c>
      <c r="H2562" s="27">
        <v>2024</v>
      </c>
      <c r="I2562" t="str">
        <f>VLOOKUP(A2562,'Store Data'!$E:$F,2,0)</f>
        <v>Toyota</v>
      </c>
      <c r="J2562" t="str">
        <f>VLOOKUP(A2562,'Store Data'!$A:$B,2,0)</f>
        <v>Southern CA</v>
      </c>
    </row>
    <row r="2563" spans="1:10" x14ac:dyDescent="0.2">
      <c r="A2563" t="s">
        <v>36</v>
      </c>
      <c r="B2563" t="s">
        <v>144</v>
      </c>
      <c r="C2563">
        <v>88</v>
      </c>
      <c r="D2563">
        <v>61</v>
      </c>
      <c r="E2563">
        <v>0.69310000000000005</v>
      </c>
      <c r="F2563">
        <v>16</v>
      </c>
      <c r="G2563" t="s">
        <v>122</v>
      </c>
      <c r="H2563" s="27">
        <v>2024</v>
      </c>
      <c r="I2563" t="str">
        <f>VLOOKUP(A2563,'Store Data'!$E:$F,2,0)</f>
        <v>Toyota</v>
      </c>
      <c r="J2563" t="str">
        <f>VLOOKUP(A2563,'Store Data'!$A:$B,2,0)</f>
        <v>Southern CA</v>
      </c>
    </row>
    <row r="2564" spans="1:10" x14ac:dyDescent="0.2">
      <c r="A2564" t="s">
        <v>36</v>
      </c>
      <c r="B2564" t="s">
        <v>145</v>
      </c>
      <c r="C2564">
        <v>25</v>
      </c>
      <c r="D2564">
        <v>19</v>
      </c>
      <c r="E2564">
        <v>0.76</v>
      </c>
      <c r="F2564">
        <v>2</v>
      </c>
      <c r="G2564" t="s">
        <v>122</v>
      </c>
      <c r="H2564" s="27">
        <v>2024</v>
      </c>
      <c r="I2564" t="str">
        <f>VLOOKUP(A2564,'Store Data'!$E:$F,2,0)</f>
        <v>Toyota</v>
      </c>
      <c r="J2564" t="str">
        <f>VLOOKUP(A2564,'Store Data'!$A:$B,2,0)</f>
        <v>Southern CA</v>
      </c>
    </row>
    <row r="2565" spans="1:10" x14ac:dyDescent="0.2">
      <c r="A2565" t="s">
        <v>37</v>
      </c>
      <c r="B2565" t="s">
        <v>143</v>
      </c>
      <c r="C2565">
        <v>24</v>
      </c>
      <c r="D2565">
        <v>22</v>
      </c>
      <c r="E2565">
        <v>0.91659999999999997</v>
      </c>
      <c r="F2565">
        <v>1</v>
      </c>
      <c r="G2565" t="s">
        <v>122</v>
      </c>
      <c r="H2565" s="27">
        <v>2024</v>
      </c>
      <c r="I2565" t="str">
        <f>VLOOKUP(A2565,'Store Data'!$E:$F,2,0)</f>
        <v>Land Rover</v>
      </c>
      <c r="J2565" t="str">
        <f>VLOOKUP(A2565,'Store Data'!$A:$B,2,0)</f>
        <v>Arizona</v>
      </c>
    </row>
    <row r="2566" spans="1:10" x14ac:dyDescent="0.2">
      <c r="A2566" t="s">
        <v>37</v>
      </c>
      <c r="B2566" t="s">
        <v>144</v>
      </c>
      <c r="C2566">
        <v>35</v>
      </c>
      <c r="D2566">
        <v>23</v>
      </c>
      <c r="E2566">
        <v>0.65710000000000002</v>
      </c>
      <c r="F2566">
        <v>0</v>
      </c>
      <c r="G2566" t="s">
        <v>122</v>
      </c>
      <c r="H2566" s="27">
        <v>2024</v>
      </c>
      <c r="I2566" t="str">
        <f>VLOOKUP(A2566,'Store Data'!$E:$F,2,0)</f>
        <v>Land Rover</v>
      </c>
      <c r="J2566" t="str">
        <f>VLOOKUP(A2566,'Store Data'!$A:$B,2,0)</f>
        <v>Arizona</v>
      </c>
    </row>
    <row r="2567" spans="1:10" x14ac:dyDescent="0.2">
      <c r="A2567" t="s">
        <v>37</v>
      </c>
      <c r="B2567" t="s">
        <v>145</v>
      </c>
      <c r="C2567">
        <v>32</v>
      </c>
      <c r="D2567">
        <v>29</v>
      </c>
      <c r="E2567">
        <v>0.90620000000000001</v>
      </c>
      <c r="F2567">
        <v>1</v>
      </c>
      <c r="G2567" t="s">
        <v>122</v>
      </c>
      <c r="H2567" s="27">
        <v>2024</v>
      </c>
      <c r="I2567" t="str">
        <f>VLOOKUP(A2567,'Store Data'!$E:$F,2,0)</f>
        <v>Land Rover</v>
      </c>
      <c r="J2567" t="str">
        <f>VLOOKUP(A2567,'Store Data'!$A:$B,2,0)</f>
        <v>Arizona</v>
      </c>
    </row>
    <row r="2568" spans="1:10" x14ac:dyDescent="0.2">
      <c r="A2568" t="s">
        <v>39</v>
      </c>
      <c r="B2568" t="s">
        <v>143</v>
      </c>
      <c r="C2568">
        <v>80</v>
      </c>
      <c r="D2568">
        <v>72</v>
      </c>
      <c r="E2568">
        <v>0.9</v>
      </c>
      <c r="F2568">
        <v>8</v>
      </c>
      <c r="G2568" t="s">
        <v>122</v>
      </c>
      <c r="H2568" s="27">
        <v>2024</v>
      </c>
      <c r="I2568" t="str">
        <f>VLOOKUP(A2568,'Store Data'!$E:$F,2,0)</f>
        <v>Lexus</v>
      </c>
      <c r="J2568" t="str">
        <f>VLOOKUP(A2568,'Store Data'!$A:$B,2,0)</f>
        <v>Southern CA</v>
      </c>
    </row>
    <row r="2569" spans="1:10" x14ac:dyDescent="0.2">
      <c r="A2569" t="s">
        <v>39</v>
      </c>
      <c r="B2569" t="s">
        <v>144</v>
      </c>
      <c r="C2569">
        <v>60</v>
      </c>
      <c r="D2569">
        <v>35</v>
      </c>
      <c r="E2569">
        <v>0.58330000000000004</v>
      </c>
      <c r="F2569">
        <v>2</v>
      </c>
      <c r="G2569" t="s">
        <v>122</v>
      </c>
      <c r="H2569" s="27">
        <v>2024</v>
      </c>
      <c r="I2569" t="str">
        <f>VLOOKUP(A2569,'Store Data'!$E:$F,2,0)</f>
        <v>Lexus</v>
      </c>
      <c r="J2569" t="str">
        <f>VLOOKUP(A2569,'Store Data'!$A:$B,2,0)</f>
        <v>Southern CA</v>
      </c>
    </row>
    <row r="2570" spans="1:10" x14ac:dyDescent="0.2">
      <c r="A2570" t="s">
        <v>39</v>
      </c>
      <c r="B2570" t="s">
        <v>145</v>
      </c>
      <c r="C2570">
        <v>26</v>
      </c>
      <c r="D2570">
        <v>23</v>
      </c>
      <c r="E2570">
        <v>0.88460000000000005</v>
      </c>
      <c r="F2570">
        <v>6</v>
      </c>
      <c r="G2570" t="s">
        <v>122</v>
      </c>
      <c r="H2570" s="27">
        <v>2024</v>
      </c>
      <c r="I2570" t="str">
        <f>VLOOKUP(A2570,'Store Data'!$E:$F,2,0)</f>
        <v>Lexus</v>
      </c>
      <c r="J2570" t="str">
        <f>VLOOKUP(A2570,'Store Data'!$A:$B,2,0)</f>
        <v>Southern CA</v>
      </c>
    </row>
    <row r="2571" spans="1:10" x14ac:dyDescent="0.2">
      <c r="A2571" t="s">
        <v>38</v>
      </c>
      <c r="B2571" t="s">
        <v>143</v>
      </c>
      <c r="C2571">
        <v>79</v>
      </c>
      <c r="D2571">
        <v>69</v>
      </c>
      <c r="E2571">
        <v>0.87339999999999995</v>
      </c>
      <c r="F2571">
        <v>6</v>
      </c>
      <c r="G2571" t="s">
        <v>122</v>
      </c>
      <c r="H2571" s="27">
        <v>2024</v>
      </c>
      <c r="I2571" t="str">
        <f>VLOOKUP(A2571,'Store Data'!$E:$F,2,0)</f>
        <v>Lexus</v>
      </c>
      <c r="J2571" t="str">
        <f>VLOOKUP(A2571,'Store Data'!$A:$B,2,0)</f>
        <v>Texas</v>
      </c>
    </row>
    <row r="2572" spans="1:10" x14ac:dyDescent="0.2">
      <c r="A2572" t="s">
        <v>38</v>
      </c>
      <c r="B2572" t="s">
        <v>144</v>
      </c>
      <c r="C2572">
        <v>81</v>
      </c>
      <c r="D2572">
        <v>61</v>
      </c>
      <c r="E2572">
        <v>0.753</v>
      </c>
      <c r="F2572">
        <v>18</v>
      </c>
      <c r="G2572" t="s">
        <v>122</v>
      </c>
      <c r="H2572" s="27">
        <v>2024</v>
      </c>
      <c r="I2572" t="str">
        <f>VLOOKUP(A2572,'Store Data'!$E:$F,2,0)</f>
        <v>Lexus</v>
      </c>
      <c r="J2572" t="str">
        <f>VLOOKUP(A2572,'Store Data'!$A:$B,2,0)</f>
        <v>Texas</v>
      </c>
    </row>
    <row r="2573" spans="1:10" x14ac:dyDescent="0.2">
      <c r="A2573" t="s">
        <v>38</v>
      </c>
      <c r="B2573" t="s">
        <v>145</v>
      </c>
      <c r="C2573">
        <v>27</v>
      </c>
      <c r="D2573">
        <v>19</v>
      </c>
      <c r="E2573">
        <v>0.70369999999999999</v>
      </c>
      <c r="F2573">
        <v>3</v>
      </c>
      <c r="G2573" t="s">
        <v>122</v>
      </c>
      <c r="H2573" s="27">
        <v>2024</v>
      </c>
      <c r="I2573" t="str">
        <f>VLOOKUP(A2573,'Store Data'!$E:$F,2,0)</f>
        <v>Lexus</v>
      </c>
      <c r="J2573" t="str">
        <f>VLOOKUP(A2573,'Store Data'!$A:$B,2,0)</f>
        <v>Texas</v>
      </c>
    </row>
    <row r="2574" spans="1:10" x14ac:dyDescent="0.2">
      <c r="A2574" t="s">
        <v>40</v>
      </c>
      <c r="B2574" t="s">
        <v>143</v>
      </c>
      <c r="C2574">
        <v>8</v>
      </c>
      <c r="D2574">
        <v>8</v>
      </c>
      <c r="E2574">
        <v>1</v>
      </c>
      <c r="F2574">
        <v>0</v>
      </c>
      <c r="G2574" t="s">
        <v>122</v>
      </c>
      <c r="H2574" s="27">
        <v>2024</v>
      </c>
      <c r="I2574" t="str">
        <f>VLOOKUP(A2574,'Store Data'!$E:$F,2,0)</f>
        <v>Lincoln</v>
      </c>
      <c r="J2574" t="str">
        <f>VLOOKUP(A2574,'Store Data'!$A:$B,2,0)</f>
        <v>Orange County</v>
      </c>
    </row>
    <row r="2575" spans="1:10" x14ac:dyDescent="0.2">
      <c r="A2575" t="s">
        <v>40</v>
      </c>
      <c r="B2575" t="s">
        <v>144</v>
      </c>
      <c r="C2575">
        <v>6</v>
      </c>
      <c r="D2575">
        <v>4</v>
      </c>
      <c r="E2575">
        <v>0.66659999999999997</v>
      </c>
      <c r="F2575">
        <v>0</v>
      </c>
      <c r="G2575" t="s">
        <v>122</v>
      </c>
      <c r="H2575" s="27">
        <v>2024</v>
      </c>
      <c r="I2575" t="str">
        <f>VLOOKUP(A2575,'Store Data'!$E:$F,2,0)</f>
        <v>Lincoln</v>
      </c>
      <c r="J2575" t="str">
        <f>VLOOKUP(A2575,'Store Data'!$A:$B,2,0)</f>
        <v>Orange County</v>
      </c>
    </row>
    <row r="2576" spans="1:10" x14ac:dyDescent="0.2">
      <c r="A2576" t="s">
        <v>40</v>
      </c>
      <c r="B2576" t="s">
        <v>145</v>
      </c>
      <c r="C2576">
        <v>2</v>
      </c>
      <c r="D2576">
        <v>1</v>
      </c>
      <c r="E2576">
        <v>0.5</v>
      </c>
      <c r="F2576">
        <v>0</v>
      </c>
      <c r="G2576" t="s">
        <v>122</v>
      </c>
      <c r="H2576" s="27">
        <v>2024</v>
      </c>
      <c r="I2576" t="str">
        <f>VLOOKUP(A2576,'Store Data'!$E:$F,2,0)</f>
        <v>Lincoln</v>
      </c>
      <c r="J2576" t="str">
        <f>VLOOKUP(A2576,'Store Data'!$A:$B,2,0)</f>
        <v>Orange County</v>
      </c>
    </row>
    <row r="2577" spans="1:10" x14ac:dyDescent="0.2">
      <c r="A2577" t="s">
        <v>44</v>
      </c>
      <c r="B2577" t="s">
        <v>143</v>
      </c>
      <c r="C2577">
        <v>20</v>
      </c>
      <c r="D2577">
        <v>15</v>
      </c>
      <c r="E2577">
        <v>0.75</v>
      </c>
      <c r="F2577">
        <v>0</v>
      </c>
      <c r="G2577" t="s">
        <v>122</v>
      </c>
      <c r="H2577" s="27">
        <v>2024</v>
      </c>
      <c r="I2577" t="str">
        <f>VLOOKUP(A2577,'Store Data'!$E:$F,2,0)</f>
        <v>MINI</v>
      </c>
      <c r="J2577" t="str">
        <f>VLOOKUP(A2577,'Store Data'!$A:$B,2,0)</f>
        <v>Arizona</v>
      </c>
    </row>
    <row r="2578" spans="1:10" x14ac:dyDescent="0.2">
      <c r="A2578" t="s">
        <v>44</v>
      </c>
      <c r="B2578" t="s">
        <v>144</v>
      </c>
      <c r="C2578">
        <v>13</v>
      </c>
      <c r="D2578">
        <v>8</v>
      </c>
      <c r="E2578">
        <v>0.61529999999999996</v>
      </c>
      <c r="F2578">
        <v>2</v>
      </c>
      <c r="G2578" t="s">
        <v>122</v>
      </c>
      <c r="H2578" s="27">
        <v>2024</v>
      </c>
      <c r="I2578" t="str">
        <f>VLOOKUP(A2578,'Store Data'!$E:$F,2,0)</f>
        <v>MINI</v>
      </c>
      <c r="J2578" t="str">
        <f>VLOOKUP(A2578,'Store Data'!$A:$B,2,0)</f>
        <v>Arizona</v>
      </c>
    </row>
    <row r="2579" spans="1:10" x14ac:dyDescent="0.2">
      <c r="A2579" t="s">
        <v>44</v>
      </c>
      <c r="B2579" t="s">
        <v>145</v>
      </c>
      <c r="C2579">
        <v>8</v>
      </c>
      <c r="D2579">
        <v>4</v>
      </c>
      <c r="E2579">
        <v>0.5</v>
      </c>
      <c r="F2579">
        <v>2</v>
      </c>
      <c r="G2579" t="s">
        <v>122</v>
      </c>
      <c r="H2579" s="27">
        <v>2024</v>
      </c>
      <c r="I2579" t="str">
        <f>VLOOKUP(A2579,'Store Data'!$E:$F,2,0)</f>
        <v>MINI</v>
      </c>
      <c r="J2579" t="str">
        <f>VLOOKUP(A2579,'Store Data'!$A:$B,2,0)</f>
        <v>Arizona</v>
      </c>
    </row>
    <row r="2580" spans="1:10" x14ac:dyDescent="0.2">
      <c r="A2580" t="s">
        <v>45</v>
      </c>
      <c r="B2580" t="s">
        <v>143</v>
      </c>
      <c r="C2580">
        <v>12</v>
      </c>
      <c r="D2580">
        <v>10</v>
      </c>
      <c r="E2580">
        <v>0.83330000000000004</v>
      </c>
      <c r="F2580">
        <v>2</v>
      </c>
      <c r="G2580" t="s">
        <v>122</v>
      </c>
      <c r="H2580" s="27">
        <v>2024</v>
      </c>
      <c r="I2580" t="str">
        <f>VLOOKUP(A2580,'Store Data'!$E:$F,2,0)</f>
        <v>MINI</v>
      </c>
      <c r="J2580" t="str">
        <f>VLOOKUP(A2580,'Store Data'!$A:$B,2,0)</f>
        <v>Southern CA</v>
      </c>
    </row>
    <row r="2581" spans="1:10" x14ac:dyDescent="0.2">
      <c r="A2581" t="s">
        <v>45</v>
      </c>
      <c r="B2581" t="s">
        <v>144</v>
      </c>
      <c r="C2581">
        <v>6</v>
      </c>
      <c r="D2581">
        <v>4</v>
      </c>
      <c r="E2581">
        <v>0.66659999999999997</v>
      </c>
      <c r="F2581">
        <v>0</v>
      </c>
      <c r="G2581" t="s">
        <v>122</v>
      </c>
      <c r="H2581" s="27">
        <v>2024</v>
      </c>
      <c r="I2581" t="str">
        <f>VLOOKUP(A2581,'Store Data'!$E:$F,2,0)</f>
        <v>MINI</v>
      </c>
      <c r="J2581" t="str">
        <f>VLOOKUP(A2581,'Store Data'!$A:$B,2,0)</f>
        <v>Southern CA</v>
      </c>
    </row>
    <row r="2582" spans="1:10" x14ac:dyDescent="0.2">
      <c r="A2582" t="s">
        <v>45</v>
      </c>
      <c r="B2582" t="s">
        <v>145</v>
      </c>
      <c r="C2582">
        <v>2</v>
      </c>
      <c r="D2582">
        <v>1</v>
      </c>
      <c r="E2582">
        <v>0.5</v>
      </c>
      <c r="F2582">
        <v>0</v>
      </c>
      <c r="G2582" t="s">
        <v>122</v>
      </c>
      <c r="H2582" s="27">
        <v>2024</v>
      </c>
      <c r="I2582" t="str">
        <f>VLOOKUP(A2582,'Store Data'!$E:$F,2,0)</f>
        <v>MINI</v>
      </c>
      <c r="J2582" t="str">
        <f>VLOOKUP(A2582,'Store Data'!$A:$B,2,0)</f>
        <v>Southern CA</v>
      </c>
    </row>
    <row r="2583" spans="1:10" x14ac:dyDescent="0.2">
      <c r="A2583" t="s">
        <v>48</v>
      </c>
      <c r="B2583" t="s">
        <v>143</v>
      </c>
      <c r="C2583">
        <v>8</v>
      </c>
      <c r="D2583">
        <v>6</v>
      </c>
      <c r="E2583">
        <v>0.75</v>
      </c>
      <c r="F2583">
        <v>0</v>
      </c>
      <c r="G2583" t="s">
        <v>122</v>
      </c>
      <c r="H2583" s="27">
        <v>2024</v>
      </c>
      <c r="I2583" t="str">
        <f>VLOOKUP(A2583,'Store Data'!$E:$F,2,0)</f>
        <v>MINI</v>
      </c>
      <c r="J2583" t="str">
        <f>VLOOKUP(A2583,'Store Data'!$A:$B,2,0)</f>
        <v>Northern CA</v>
      </c>
    </row>
    <row r="2584" spans="1:10" x14ac:dyDescent="0.2">
      <c r="A2584" t="s">
        <v>48</v>
      </c>
      <c r="B2584" t="s">
        <v>144</v>
      </c>
      <c r="C2584">
        <v>6</v>
      </c>
      <c r="D2584">
        <v>2</v>
      </c>
      <c r="E2584">
        <v>0.33329999999999999</v>
      </c>
      <c r="F2584">
        <v>0</v>
      </c>
      <c r="G2584" t="s">
        <v>122</v>
      </c>
      <c r="H2584" s="27">
        <v>2024</v>
      </c>
      <c r="I2584" t="str">
        <f>VLOOKUP(A2584,'Store Data'!$E:$F,2,0)</f>
        <v>MINI</v>
      </c>
      <c r="J2584" t="str">
        <f>VLOOKUP(A2584,'Store Data'!$A:$B,2,0)</f>
        <v>Northern CA</v>
      </c>
    </row>
    <row r="2585" spans="1:10" x14ac:dyDescent="0.2">
      <c r="A2585" t="s">
        <v>48</v>
      </c>
      <c r="B2585" t="s">
        <v>145</v>
      </c>
      <c r="C2585">
        <v>3</v>
      </c>
      <c r="D2585">
        <v>2</v>
      </c>
      <c r="E2585">
        <v>0.66659999999999997</v>
      </c>
      <c r="F2585">
        <v>0</v>
      </c>
      <c r="G2585" t="s">
        <v>122</v>
      </c>
      <c r="H2585" s="27">
        <v>2024</v>
      </c>
      <c r="I2585" t="str">
        <f>VLOOKUP(A2585,'Store Data'!$E:$F,2,0)</f>
        <v>MINI</v>
      </c>
      <c r="J2585" t="str">
        <f>VLOOKUP(A2585,'Store Data'!$A:$B,2,0)</f>
        <v>Northern CA</v>
      </c>
    </row>
    <row r="2586" spans="1:10" x14ac:dyDescent="0.2">
      <c r="A2586" t="s">
        <v>53</v>
      </c>
      <c r="B2586" t="s">
        <v>143</v>
      </c>
      <c r="C2586">
        <v>6</v>
      </c>
      <c r="D2586">
        <v>5</v>
      </c>
      <c r="E2586">
        <v>0.83330000000000004</v>
      </c>
      <c r="F2586">
        <v>1</v>
      </c>
      <c r="G2586" t="s">
        <v>122</v>
      </c>
      <c r="H2586" s="27">
        <v>2024</v>
      </c>
      <c r="I2586" t="str">
        <f>VLOOKUP(A2586,'Store Data'!$E:$F,2,0)</f>
        <v>MINI</v>
      </c>
      <c r="J2586" t="str">
        <f>VLOOKUP(A2586,'Store Data'!$A:$B,2,0)</f>
        <v>Orange County</v>
      </c>
    </row>
    <row r="2587" spans="1:10" x14ac:dyDescent="0.2">
      <c r="A2587" t="s">
        <v>53</v>
      </c>
      <c r="B2587" t="s">
        <v>144</v>
      </c>
      <c r="C2587">
        <v>5</v>
      </c>
      <c r="D2587">
        <v>5</v>
      </c>
      <c r="E2587">
        <v>1</v>
      </c>
      <c r="F2587">
        <v>0</v>
      </c>
      <c r="G2587" t="s">
        <v>122</v>
      </c>
      <c r="H2587" s="27">
        <v>2024</v>
      </c>
      <c r="I2587" t="str">
        <f>VLOOKUP(A2587,'Store Data'!$E:$F,2,0)</f>
        <v>MINI</v>
      </c>
      <c r="J2587" t="str">
        <f>VLOOKUP(A2587,'Store Data'!$A:$B,2,0)</f>
        <v>Orange County</v>
      </c>
    </row>
    <row r="2588" spans="1:10" x14ac:dyDescent="0.2">
      <c r="A2588" t="s">
        <v>53</v>
      </c>
      <c r="B2588" t="s">
        <v>145</v>
      </c>
      <c r="C2588">
        <v>3</v>
      </c>
      <c r="D2588">
        <v>2</v>
      </c>
      <c r="E2588">
        <v>0.66659999999999997</v>
      </c>
      <c r="F2588">
        <v>0</v>
      </c>
      <c r="G2588" t="s">
        <v>122</v>
      </c>
      <c r="H2588" s="27">
        <v>2024</v>
      </c>
      <c r="I2588" t="str">
        <f>VLOOKUP(A2588,'Store Data'!$E:$F,2,0)</f>
        <v>MINI</v>
      </c>
      <c r="J2588" t="str">
        <f>VLOOKUP(A2588,'Store Data'!$A:$B,2,0)</f>
        <v>Orange County</v>
      </c>
    </row>
    <row r="2589" spans="1:10" x14ac:dyDescent="0.2">
      <c r="A2589" t="s">
        <v>58</v>
      </c>
      <c r="B2589" t="s">
        <v>143</v>
      </c>
      <c r="C2589">
        <v>24</v>
      </c>
      <c r="D2589">
        <v>19</v>
      </c>
      <c r="E2589">
        <v>0.79159999999999997</v>
      </c>
      <c r="F2589">
        <v>0</v>
      </c>
      <c r="G2589" t="s">
        <v>122</v>
      </c>
      <c r="H2589" s="27">
        <v>2024</v>
      </c>
      <c r="I2589" t="str">
        <f>VLOOKUP(A2589,'Store Data'!$E:$F,2,0)</f>
        <v>MINI</v>
      </c>
      <c r="J2589" t="str">
        <f>VLOOKUP(A2589,'Store Data'!$A:$B,2,0)</f>
        <v>Southern CA</v>
      </c>
    </row>
    <row r="2590" spans="1:10" x14ac:dyDescent="0.2">
      <c r="A2590" t="s">
        <v>58</v>
      </c>
      <c r="B2590" t="s">
        <v>144</v>
      </c>
      <c r="C2590">
        <v>5</v>
      </c>
      <c r="D2590">
        <v>2</v>
      </c>
      <c r="E2590">
        <v>0.4</v>
      </c>
      <c r="F2590">
        <v>1</v>
      </c>
      <c r="G2590" t="s">
        <v>122</v>
      </c>
      <c r="H2590" s="27">
        <v>2024</v>
      </c>
      <c r="I2590" t="str">
        <f>VLOOKUP(A2590,'Store Data'!$E:$F,2,0)</f>
        <v>MINI</v>
      </c>
      <c r="J2590" t="str">
        <f>VLOOKUP(A2590,'Store Data'!$A:$B,2,0)</f>
        <v>Southern CA</v>
      </c>
    </row>
    <row r="2591" spans="1:10" x14ac:dyDescent="0.2">
      <c r="A2591" t="s">
        <v>58</v>
      </c>
      <c r="B2591" t="s">
        <v>145</v>
      </c>
      <c r="C2591">
        <v>8</v>
      </c>
      <c r="D2591">
        <v>5</v>
      </c>
      <c r="E2591">
        <v>0.625</v>
      </c>
      <c r="F2591">
        <v>1</v>
      </c>
      <c r="G2591" t="s">
        <v>122</v>
      </c>
      <c r="H2591" s="27">
        <v>2024</v>
      </c>
      <c r="I2591" t="str">
        <f>VLOOKUP(A2591,'Store Data'!$E:$F,2,0)</f>
        <v>MINI</v>
      </c>
      <c r="J2591" t="str">
        <f>VLOOKUP(A2591,'Store Data'!$A:$B,2,0)</f>
        <v>Southern CA</v>
      </c>
    </row>
    <row r="2592" spans="1:10" x14ac:dyDescent="0.2">
      <c r="A2592" t="s">
        <v>41</v>
      </c>
      <c r="B2592" t="s">
        <v>143</v>
      </c>
      <c r="C2592">
        <v>31</v>
      </c>
      <c r="D2592">
        <v>23</v>
      </c>
      <c r="E2592">
        <v>0.7419</v>
      </c>
      <c r="F2592">
        <v>3</v>
      </c>
      <c r="G2592" t="s">
        <v>122</v>
      </c>
      <c r="H2592" s="27">
        <v>2024</v>
      </c>
      <c r="I2592" t="str">
        <f>VLOOKUP(A2592,'Store Data'!$E:$F,2,0)</f>
        <v>Mazda</v>
      </c>
      <c r="J2592" t="str">
        <f>VLOOKUP(A2592,'Store Data'!$A:$B,2,0)</f>
        <v>Southern CA</v>
      </c>
    </row>
    <row r="2593" spans="1:10" x14ac:dyDescent="0.2">
      <c r="A2593" t="s">
        <v>41</v>
      </c>
      <c r="B2593" t="s">
        <v>144</v>
      </c>
      <c r="C2593">
        <v>35</v>
      </c>
      <c r="D2593">
        <v>20</v>
      </c>
      <c r="E2593">
        <v>0.57140000000000002</v>
      </c>
      <c r="F2593">
        <v>2</v>
      </c>
      <c r="G2593" t="s">
        <v>122</v>
      </c>
      <c r="H2593" s="27">
        <v>2024</v>
      </c>
      <c r="I2593" t="str">
        <f>VLOOKUP(A2593,'Store Data'!$E:$F,2,0)</f>
        <v>Mazda</v>
      </c>
      <c r="J2593" t="str">
        <f>VLOOKUP(A2593,'Store Data'!$A:$B,2,0)</f>
        <v>Southern CA</v>
      </c>
    </row>
    <row r="2594" spans="1:10" x14ac:dyDescent="0.2">
      <c r="A2594" t="s">
        <v>41</v>
      </c>
      <c r="B2594" t="s">
        <v>145</v>
      </c>
      <c r="C2594">
        <v>9</v>
      </c>
      <c r="D2594">
        <v>7</v>
      </c>
      <c r="E2594">
        <v>0.77769999999999995</v>
      </c>
      <c r="F2594">
        <v>1</v>
      </c>
      <c r="G2594" t="s">
        <v>122</v>
      </c>
      <c r="H2594" s="27">
        <v>2024</v>
      </c>
      <c r="I2594" t="str">
        <f>VLOOKUP(A2594,'Store Data'!$E:$F,2,0)</f>
        <v>Mazda</v>
      </c>
      <c r="J2594" t="str">
        <f>VLOOKUP(A2594,'Store Data'!$A:$B,2,0)</f>
        <v>Southern CA</v>
      </c>
    </row>
    <row r="2595" spans="1:10" x14ac:dyDescent="0.2">
      <c r="A2595" t="s">
        <v>42</v>
      </c>
      <c r="B2595" t="s">
        <v>143</v>
      </c>
      <c r="C2595">
        <v>42</v>
      </c>
      <c r="D2595">
        <v>39</v>
      </c>
      <c r="E2595">
        <v>0.92849999999999999</v>
      </c>
      <c r="F2595">
        <v>3</v>
      </c>
      <c r="G2595" t="s">
        <v>122</v>
      </c>
      <c r="H2595" s="27">
        <v>2024</v>
      </c>
      <c r="I2595" t="str">
        <f>VLOOKUP(A2595,'Store Data'!$E:$F,2,0)</f>
        <v>Mercedes-Benz</v>
      </c>
      <c r="J2595" t="str">
        <f>VLOOKUP(A2595,'Store Data'!$A:$B,2,0)</f>
        <v>Arizona</v>
      </c>
    </row>
    <row r="2596" spans="1:10" x14ac:dyDescent="0.2">
      <c r="A2596" t="s">
        <v>42</v>
      </c>
      <c r="B2596" t="s">
        <v>144</v>
      </c>
      <c r="C2596">
        <v>18</v>
      </c>
      <c r="D2596">
        <v>14</v>
      </c>
      <c r="E2596">
        <v>0.77769999999999995</v>
      </c>
      <c r="F2596">
        <v>0</v>
      </c>
      <c r="G2596" t="s">
        <v>122</v>
      </c>
      <c r="H2596" s="27">
        <v>2024</v>
      </c>
      <c r="I2596" t="str">
        <f>VLOOKUP(A2596,'Store Data'!$E:$F,2,0)</f>
        <v>Mercedes-Benz</v>
      </c>
      <c r="J2596" t="str">
        <f>VLOOKUP(A2596,'Store Data'!$A:$B,2,0)</f>
        <v>Arizona</v>
      </c>
    </row>
    <row r="2597" spans="1:10" x14ac:dyDescent="0.2">
      <c r="A2597" t="s">
        <v>42</v>
      </c>
      <c r="B2597" t="s">
        <v>145</v>
      </c>
      <c r="C2597">
        <v>27</v>
      </c>
      <c r="D2597">
        <v>20</v>
      </c>
      <c r="E2597">
        <v>0.74070000000000003</v>
      </c>
      <c r="F2597">
        <v>1</v>
      </c>
      <c r="G2597" t="s">
        <v>122</v>
      </c>
      <c r="H2597" s="27">
        <v>2024</v>
      </c>
      <c r="I2597" t="str">
        <f>VLOOKUP(A2597,'Store Data'!$E:$F,2,0)</f>
        <v>Mercedes-Benz</v>
      </c>
      <c r="J2597" t="str">
        <f>VLOOKUP(A2597,'Store Data'!$A:$B,2,0)</f>
        <v>Arizona</v>
      </c>
    </row>
    <row r="2598" spans="1:10" x14ac:dyDescent="0.2">
      <c r="A2598" t="s">
        <v>43</v>
      </c>
      <c r="B2598" t="s">
        <v>143</v>
      </c>
      <c r="C2598">
        <v>50</v>
      </c>
      <c r="D2598">
        <v>44</v>
      </c>
      <c r="E2598">
        <v>0.88</v>
      </c>
      <c r="F2598">
        <v>4</v>
      </c>
      <c r="G2598" t="s">
        <v>122</v>
      </c>
      <c r="H2598" s="27">
        <v>2024</v>
      </c>
      <c r="I2598" t="str">
        <f>VLOOKUP(A2598,'Store Data'!$E:$F,2,0)</f>
        <v>Mercedes-Benz</v>
      </c>
      <c r="J2598" t="str">
        <f>VLOOKUP(A2598,'Store Data'!$A:$B,2,0)</f>
        <v>Southern CA</v>
      </c>
    </row>
    <row r="2599" spans="1:10" x14ac:dyDescent="0.2">
      <c r="A2599" t="s">
        <v>43</v>
      </c>
      <c r="B2599" t="s">
        <v>144</v>
      </c>
      <c r="C2599">
        <v>17</v>
      </c>
      <c r="D2599">
        <v>16</v>
      </c>
      <c r="E2599">
        <v>0.94110000000000005</v>
      </c>
      <c r="F2599">
        <v>0</v>
      </c>
      <c r="G2599" t="s">
        <v>122</v>
      </c>
      <c r="H2599" s="27">
        <v>2024</v>
      </c>
      <c r="I2599" t="str">
        <f>VLOOKUP(A2599,'Store Data'!$E:$F,2,0)</f>
        <v>Mercedes-Benz</v>
      </c>
      <c r="J2599" t="str">
        <f>VLOOKUP(A2599,'Store Data'!$A:$B,2,0)</f>
        <v>Southern CA</v>
      </c>
    </row>
    <row r="2600" spans="1:10" x14ac:dyDescent="0.2">
      <c r="A2600" t="s">
        <v>43</v>
      </c>
      <c r="B2600" t="s">
        <v>145</v>
      </c>
      <c r="C2600">
        <v>13</v>
      </c>
      <c r="D2600">
        <v>8</v>
      </c>
      <c r="E2600">
        <v>0.61529999999999996</v>
      </c>
      <c r="F2600">
        <v>0</v>
      </c>
      <c r="G2600" t="s">
        <v>122</v>
      </c>
      <c r="H2600" s="27">
        <v>2024</v>
      </c>
      <c r="I2600" t="str">
        <f>VLOOKUP(A2600,'Store Data'!$E:$F,2,0)</f>
        <v>Mercedes-Benz</v>
      </c>
      <c r="J2600" t="str">
        <f>VLOOKUP(A2600,'Store Data'!$A:$B,2,0)</f>
        <v>Southern CA</v>
      </c>
    </row>
    <row r="2601" spans="1:10" x14ac:dyDescent="0.2">
      <c r="A2601" t="s">
        <v>130</v>
      </c>
      <c r="B2601" t="s">
        <v>144</v>
      </c>
      <c r="C2601">
        <v>7</v>
      </c>
      <c r="D2601">
        <v>3</v>
      </c>
      <c r="E2601">
        <v>0.42849999999999999</v>
      </c>
      <c r="F2601">
        <v>0</v>
      </c>
      <c r="G2601" t="s">
        <v>122</v>
      </c>
      <c r="H2601" s="27">
        <v>2024</v>
      </c>
      <c r="I2601" t="str">
        <f>VLOOKUP(A2601,'Store Data'!$E:$F,2,0)</f>
        <v>Group</v>
      </c>
      <c r="J2601" t="str">
        <f>VLOOKUP(A2601,'Store Data'!$A:$B,2,0)</f>
        <v>Arizona</v>
      </c>
    </row>
    <row r="2602" spans="1:10" x14ac:dyDescent="0.2">
      <c r="A2602" t="s">
        <v>130</v>
      </c>
      <c r="B2602" t="s">
        <v>145</v>
      </c>
      <c r="C2602">
        <v>12</v>
      </c>
      <c r="D2602">
        <v>6</v>
      </c>
      <c r="E2602">
        <v>0.5</v>
      </c>
      <c r="F2602">
        <v>0</v>
      </c>
      <c r="G2602" t="s">
        <v>122</v>
      </c>
      <c r="H2602" s="27">
        <v>2024</v>
      </c>
      <c r="I2602" t="str">
        <f>VLOOKUP(A2602,'Store Data'!$E:$F,2,0)</f>
        <v>Group</v>
      </c>
      <c r="J2602" t="str">
        <f>VLOOKUP(A2602,'Store Data'!$A:$B,2,0)</f>
        <v>Arizona</v>
      </c>
    </row>
    <row r="2603" spans="1:10" x14ac:dyDescent="0.2">
      <c r="A2603" t="s">
        <v>60</v>
      </c>
      <c r="B2603" t="s">
        <v>143</v>
      </c>
      <c r="C2603">
        <v>48</v>
      </c>
      <c r="D2603">
        <v>46</v>
      </c>
      <c r="E2603">
        <v>0.95830000000000004</v>
      </c>
      <c r="F2603">
        <v>7</v>
      </c>
      <c r="G2603" t="s">
        <v>122</v>
      </c>
      <c r="H2603" s="27">
        <v>2024</v>
      </c>
      <c r="I2603" t="str">
        <f>VLOOKUP(A2603,'Store Data'!$E:$F,2,0)</f>
        <v>BMW</v>
      </c>
      <c r="J2603" t="str">
        <f>VLOOKUP(A2603,'Store Data'!$A:$B,2,0)</f>
        <v>Northern CA</v>
      </c>
    </row>
    <row r="2604" spans="1:10" x14ac:dyDescent="0.2">
      <c r="A2604" t="s">
        <v>60</v>
      </c>
      <c r="B2604" t="s">
        <v>144</v>
      </c>
      <c r="C2604">
        <v>45</v>
      </c>
      <c r="D2604">
        <v>38</v>
      </c>
      <c r="E2604">
        <v>0.84440000000000004</v>
      </c>
      <c r="F2604">
        <v>5</v>
      </c>
      <c r="G2604" t="s">
        <v>122</v>
      </c>
      <c r="H2604" s="27">
        <v>2024</v>
      </c>
      <c r="I2604" t="str">
        <f>VLOOKUP(A2604,'Store Data'!$E:$F,2,0)</f>
        <v>BMW</v>
      </c>
      <c r="J2604" t="str">
        <f>VLOOKUP(A2604,'Store Data'!$A:$B,2,0)</f>
        <v>Northern CA</v>
      </c>
    </row>
    <row r="2605" spans="1:10" x14ac:dyDescent="0.2">
      <c r="A2605" t="s">
        <v>60</v>
      </c>
      <c r="B2605" t="s">
        <v>145</v>
      </c>
      <c r="C2605">
        <v>18</v>
      </c>
      <c r="D2605">
        <v>12</v>
      </c>
      <c r="E2605">
        <v>0.66659999999999997</v>
      </c>
      <c r="F2605">
        <v>6</v>
      </c>
      <c r="G2605" t="s">
        <v>122</v>
      </c>
      <c r="H2605" s="27">
        <v>2024</v>
      </c>
      <c r="I2605" t="str">
        <f>VLOOKUP(A2605,'Store Data'!$E:$F,2,0)</f>
        <v>BMW</v>
      </c>
      <c r="J2605" t="str">
        <f>VLOOKUP(A2605,'Store Data'!$A:$B,2,0)</f>
        <v>Northern CA</v>
      </c>
    </row>
    <row r="2606" spans="1:10" x14ac:dyDescent="0.2">
      <c r="A2606" t="s">
        <v>62</v>
      </c>
      <c r="B2606" t="s">
        <v>143</v>
      </c>
      <c r="C2606">
        <v>48</v>
      </c>
      <c r="D2606">
        <v>42</v>
      </c>
      <c r="E2606">
        <v>0.875</v>
      </c>
      <c r="F2606">
        <v>1</v>
      </c>
      <c r="G2606" t="s">
        <v>122</v>
      </c>
      <c r="H2606" s="27">
        <v>2024</v>
      </c>
      <c r="I2606" t="str">
        <f>VLOOKUP(A2606,'Store Data'!$E:$F,2,0)</f>
        <v>Porsche</v>
      </c>
      <c r="J2606" t="str">
        <f>VLOOKUP(A2606,'Store Data'!$A:$B,2,0)</f>
        <v>Arizona</v>
      </c>
    </row>
    <row r="2607" spans="1:10" x14ac:dyDescent="0.2">
      <c r="A2607" t="s">
        <v>62</v>
      </c>
      <c r="B2607" t="s">
        <v>144</v>
      </c>
      <c r="C2607">
        <v>25</v>
      </c>
      <c r="D2607">
        <v>11</v>
      </c>
      <c r="E2607">
        <v>0.44</v>
      </c>
      <c r="F2607">
        <v>0</v>
      </c>
      <c r="G2607" t="s">
        <v>122</v>
      </c>
      <c r="H2607" s="27">
        <v>2024</v>
      </c>
      <c r="I2607" t="str">
        <f>VLOOKUP(A2607,'Store Data'!$E:$F,2,0)</f>
        <v>Porsche</v>
      </c>
      <c r="J2607" t="str">
        <f>VLOOKUP(A2607,'Store Data'!$A:$B,2,0)</f>
        <v>Arizona</v>
      </c>
    </row>
    <row r="2608" spans="1:10" x14ac:dyDescent="0.2">
      <c r="A2608" t="s">
        <v>62</v>
      </c>
      <c r="B2608" t="s">
        <v>145</v>
      </c>
      <c r="C2608">
        <v>13</v>
      </c>
      <c r="D2608">
        <v>8</v>
      </c>
      <c r="E2608">
        <v>0.61529999999999996</v>
      </c>
      <c r="F2608">
        <v>0</v>
      </c>
      <c r="G2608" t="s">
        <v>122</v>
      </c>
      <c r="H2608" s="27">
        <v>2024</v>
      </c>
      <c r="I2608" t="str">
        <f>VLOOKUP(A2608,'Store Data'!$E:$F,2,0)</f>
        <v>Porsche</v>
      </c>
      <c r="J2608" t="str">
        <f>VLOOKUP(A2608,'Store Data'!$A:$B,2,0)</f>
        <v>Arizona</v>
      </c>
    </row>
    <row r="2609" spans="1:10" x14ac:dyDescent="0.2">
      <c r="A2609" t="s">
        <v>64</v>
      </c>
      <c r="B2609" t="s">
        <v>143</v>
      </c>
      <c r="C2609">
        <v>21</v>
      </c>
      <c r="D2609">
        <v>20</v>
      </c>
      <c r="E2609">
        <v>0.95230000000000004</v>
      </c>
      <c r="F2609">
        <v>1</v>
      </c>
      <c r="G2609" t="s">
        <v>122</v>
      </c>
      <c r="H2609" s="27">
        <v>2024</v>
      </c>
      <c r="I2609" t="str">
        <f>VLOOKUP(A2609,'Store Data'!$E:$F,2,0)</f>
        <v>Porsche</v>
      </c>
      <c r="J2609" t="str">
        <f>VLOOKUP(A2609,'Store Data'!$A:$B,2,0)</f>
        <v>Northern CA</v>
      </c>
    </row>
    <row r="2610" spans="1:10" x14ac:dyDescent="0.2">
      <c r="A2610" t="s">
        <v>64</v>
      </c>
      <c r="B2610" t="s">
        <v>144</v>
      </c>
      <c r="C2610">
        <v>16</v>
      </c>
      <c r="D2610">
        <v>15</v>
      </c>
      <c r="E2610">
        <v>0.9375</v>
      </c>
      <c r="F2610">
        <v>2</v>
      </c>
      <c r="G2610" t="s">
        <v>122</v>
      </c>
      <c r="H2610" s="27">
        <v>2024</v>
      </c>
      <c r="I2610" t="str">
        <f>VLOOKUP(A2610,'Store Data'!$E:$F,2,0)</f>
        <v>Porsche</v>
      </c>
      <c r="J2610" t="str">
        <f>VLOOKUP(A2610,'Store Data'!$A:$B,2,0)</f>
        <v>Northern CA</v>
      </c>
    </row>
    <row r="2611" spans="1:10" x14ac:dyDescent="0.2">
      <c r="A2611" t="s">
        <v>64</v>
      </c>
      <c r="B2611" t="s">
        <v>145</v>
      </c>
      <c r="C2611">
        <v>4</v>
      </c>
      <c r="D2611">
        <v>3</v>
      </c>
      <c r="E2611">
        <v>0.75</v>
      </c>
      <c r="F2611">
        <v>0</v>
      </c>
      <c r="G2611" t="s">
        <v>122</v>
      </c>
      <c r="H2611" s="27">
        <v>2024</v>
      </c>
      <c r="I2611" t="str">
        <f>VLOOKUP(A2611,'Store Data'!$E:$F,2,0)</f>
        <v>Porsche</v>
      </c>
      <c r="J2611" t="str">
        <f>VLOOKUP(A2611,'Store Data'!$A:$B,2,0)</f>
        <v>Northern CA</v>
      </c>
    </row>
    <row r="2612" spans="1:10" x14ac:dyDescent="0.2">
      <c r="A2612" t="s">
        <v>66</v>
      </c>
      <c r="B2612" t="s">
        <v>143</v>
      </c>
      <c r="C2612">
        <v>86</v>
      </c>
      <c r="D2612">
        <v>76</v>
      </c>
      <c r="E2612">
        <v>0.88370000000000004</v>
      </c>
      <c r="F2612">
        <v>13</v>
      </c>
      <c r="G2612" t="s">
        <v>122</v>
      </c>
      <c r="H2612" s="27">
        <v>2024</v>
      </c>
      <c r="I2612" t="str">
        <f>VLOOKUP(A2612,'Store Data'!$E:$F,2,0)</f>
        <v>Honda</v>
      </c>
      <c r="J2612" t="str">
        <f>VLOOKUP(A2612,'Store Data'!$A:$B,2,0)</f>
        <v>Texas</v>
      </c>
    </row>
    <row r="2613" spans="1:10" x14ac:dyDescent="0.2">
      <c r="A2613" t="s">
        <v>66</v>
      </c>
      <c r="B2613" t="s">
        <v>144</v>
      </c>
      <c r="C2613">
        <v>59</v>
      </c>
      <c r="D2613">
        <v>40</v>
      </c>
      <c r="E2613">
        <v>0.67789999999999995</v>
      </c>
      <c r="F2613">
        <v>5</v>
      </c>
      <c r="G2613" t="s">
        <v>122</v>
      </c>
      <c r="H2613" s="27">
        <v>2024</v>
      </c>
      <c r="I2613" t="str">
        <f>VLOOKUP(A2613,'Store Data'!$E:$F,2,0)</f>
        <v>Honda</v>
      </c>
      <c r="J2613" t="str">
        <f>VLOOKUP(A2613,'Store Data'!$A:$B,2,0)</f>
        <v>Texas</v>
      </c>
    </row>
    <row r="2614" spans="1:10" x14ac:dyDescent="0.2">
      <c r="A2614" t="s">
        <v>66</v>
      </c>
      <c r="B2614" t="s">
        <v>145</v>
      </c>
      <c r="C2614">
        <v>58</v>
      </c>
      <c r="D2614">
        <v>47</v>
      </c>
      <c r="E2614">
        <v>0.81030000000000002</v>
      </c>
      <c r="F2614">
        <v>12</v>
      </c>
      <c r="G2614" t="s">
        <v>122</v>
      </c>
      <c r="H2614" s="27">
        <v>2024</v>
      </c>
      <c r="I2614" t="str">
        <f>VLOOKUP(A2614,'Store Data'!$E:$F,2,0)</f>
        <v>Honda</v>
      </c>
      <c r="J2614" t="str">
        <f>VLOOKUP(A2614,'Store Data'!$A:$B,2,0)</f>
        <v>Texas</v>
      </c>
    </row>
    <row r="2615" spans="1:10" x14ac:dyDescent="0.2">
      <c r="A2615" t="s">
        <v>67</v>
      </c>
      <c r="B2615" t="s">
        <v>143</v>
      </c>
      <c r="C2615">
        <v>76</v>
      </c>
      <c r="D2615">
        <v>39</v>
      </c>
      <c r="E2615">
        <v>0.5131</v>
      </c>
      <c r="F2615">
        <v>0</v>
      </c>
      <c r="G2615" t="s">
        <v>122</v>
      </c>
      <c r="H2615" s="27">
        <v>2024</v>
      </c>
      <c r="I2615" t="str">
        <f>VLOOKUP(A2615,'Store Data'!$E:$F,2,0)</f>
        <v>Hyundai</v>
      </c>
      <c r="J2615" t="str">
        <f>VLOOKUP(A2615,'Store Data'!$A:$B,2,0)</f>
        <v>Texas</v>
      </c>
    </row>
    <row r="2616" spans="1:10" x14ac:dyDescent="0.2">
      <c r="A2616" t="s">
        <v>67</v>
      </c>
      <c r="B2616" t="s">
        <v>144</v>
      </c>
      <c r="C2616">
        <v>63</v>
      </c>
      <c r="D2616">
        <v>55</v>
      </c>
      <c r="E2616">
        <v>0.873</v>
      </c>
      <c r="F2616">
        <v>11</v>
      </c>
      <c r="G2616" t="s">
        <v>122</v>
      </c>
      <c r="H2616" s="27">
        <v>2024</v>
      </c>
      <c r="I2616" t="str">
        <f>VLOOKUP(A2616,'Store Data'!$E:$F,2,0)</f>
        <v>Hyundai</v>
      </c>
      <c r="J2616" t="str">
        <f>VLOOKUP(A2616,'Store Data'!$A:$B,2,0)</f>
        <v>Texas</v>
      </c>
    </row>
    <row r="2617" spans="1:10" x14ac:dyDescent="0.2">
      <c r="A2617" t="s">
        <v>67</v>
      </c>
      <c r="B2617" t="s">
        <v>145</v>
      </c>
      <c r="C2617">
        <v>21</v>
      </c>
      <c r="D2617">
        <v>19</v>
      </c>
      <c r="E2617">
        <v>0.90469999999999995</v>
      </c>
      <c r="F2617">
        <v>4</v>
      </c>
      <c r="G2617" t="s">
        <v>122</v>
      </c>
      <c r="H2617" s="27">
        <v>2024</v>
      </c>
      <c r="I2617" t="str">
        <f>VLOOKUP(A2617,'Store Data'!$E:$F,2,0)</f>
        <v>Hyundai</v>
      </c>
      <c r="J2617" t="str">
        <f>VLOOKUP(A2617,'Store Data'!$A:$B,2,0)</f>
        <v>Texas</v>
      </c>
    </row>
    <row r="2618" spans="1:10" x14ac:dyDescent="0.2">
      <c r="A2618" t="s">
        <v>68</v>
      </c>
      <c r="B2618" t="s">
        <v>143</v>
      </c>
      <c r="C2618">
        <v>31</v>
      </c>
      <c r="D2618">
        <v>27</v>
      </c>
      <c r="E2618">
        <v>0.87090000000000001</v>
      </c>
      <c r="F2618">
        <v>0</v>
      </c>
      <c r="G2618" t="s">
        <v>122</v>
      </c>
      <c r="H2618" s="27">
        <v>2024</v>
      </c>
      <c r="I2618" t="str">
        <f>VLOOKUP(A2618,'Store Data'!$E:$F,2,0)</f>
        <v>Toyota</v>
      </c>
      <c r="J2618" t="str">
        <f>VLOOKUP(A2618,'Store Data'!$A:$B,2,0)</f>
        <v>Texas</v>
      </c>
    </row>
    <row r="2619" spans="1:10" x14ac:dyDescent="0.2">
      <c r="A2619" t="s">
        <v>68</v>
      </c>
      <c r="B2619" t="s">
        <v>144</v>
      </c>
      <c r="C2619">
        <v>180</v>
      </c>
      <c r="D2619">
        <v>87</v>
      </c>
      <c r="E2619">
        <v>0.48330000000000001</v>
      </c>
      <c r="F2619">
        <v>1</v>
      </c>
      <c r="G2619" t="s">
        <v>122</v>
      </c>
      <c r="H2619" s="27">
        <v>2024</v>
      </c>
      <c r="I2619" t="str">
        <f>VLOOKUP(A2619,'Store Data'!$E:$F,2,0)</f>
        <v>Toyota</v>
      </c>
      <c r="J2619" t="str">
        <f>VLOOKUP(A2619,'Store Data'!$A:$B,2,0)</f>
        <v>Texas</v>
      </c>
    </row>
    <row r="2620" spans="1:10" x14ac:dyDescent="0.2">
      <c r="A2620" t="s">
        <v>68</v>
      </c>
      <c r="B2620" t="s">
        <v>145</v>
      </c>
      <c r="C2620">
        <v>17</v>
      </c>
      <c r="D2620">
        <v>15</v>
      </c>
      <c r="E2620">
        <v>0.88229999999999997</v>
      </c>
      <c r="F2620">
        <v>0</v>
      </c>
      <c r="G2620" t="s">
        <v>122</v>
      </c>
      <c r="H2620" s="27">
        <v>2024</v>
      </c>
      <c r="I2620" t="str">
        <f>VLOOKUP(A2620,'Store Data'!$E:$F,2,0)</f>
        <v>Toyota</v>
      </c>
      <c r="J2620" t="str">
        <f>VLOOKUP(A2620,'Store Data'!$A:$B,2,0)</f>
        <v>Texas</v>
      </c>
    </row>
    <row r="2621" spans="1:10" x14ac:dyDescent="0.2">
      <c r="A2621" t="s">
        <v>69</v>
      </c>
      <c r="B2621" t="s">
        <v>143</v>
      </c>
      <c r="C2621">
        <v>8</v>
      </c>
      <c r="D2621">
        <v>8</v>
      </c>
      <c r="E2621">
        <v>1</v>
      </c>
      <c r="F2621">
        <v>0</v>
      </c>
      <c r="G2621" t="s">
        <v>122</v>
      </c>
      <c r="H2621" s="27">
        <v>2024</v>
      </c>
      <c r="I2621" t="str">
        <f>VLOOKUP(A2621,'Store Data'!$E:$F,2,0)</f>
        <v>Maserati</v>
      </c>
      <c r="J2621" t="str">
        <f>VLOOKUP(A2621,'Store Data'!$A:$B,2,0)</f>
        <v>Arizona</v>
      </c>
    </row>
    <row r="2622" spans="1:10" x14ac:dyDescent="0.2">
      <c r="A2622" t="s">
        <v>69</v>
      </c>
      <c r="B2622" t="s">
        <v>144</v>
      </c>
      <c r="C2622">
        <v>3</v>
      </c>
      <c r="D2622">
        <v>2</v>
      </c>
      <c r="E2622">
        <v>0.66659999999999997</v>
      </c>
      <c r="F2622">
        <v>0</v>
      </c>
      <c r="G2622" t="s">
        <v>122</v>
      </c>
      <c r="H2622" s="27">
        <v>2024</v>
      </c>
      <c r="I2622" t="str">
        <f>VLOOKUP(A2622,'Store Data'!$E:$F,2,0)</f>
        <v>Maserati</v>
      </c>
      <c r="J2622" t="str">
        <f>VLOOKUP(A2622,'Store Data'!$A:$B,2,0)</f>
        <v>Arizona</v>
      </c>
    </row>
    <row r="2623" spans="1:10" x14ac:dyDescent="0.2">
      <c r="A2623" t="s">
        <v>69</v>
      </c>
      <c r="B2623" t="s">
        <v>145</v>
      </c>
      <c r="C2623">
        <v>3</v>
      </c>
      <c r="D2623">
        <v>2</v>
      </c>
      <c r="E2623">
        <v>0.66659999999999997</v>
      </c>
      <c r="F2623">
        <v>0</v>
      </c>
      <c r="G2623" t="s">
        <v>122</v>
      </c>
      <c r="H2623" s="27">
        <v>2024</v>
      </c>
      <c r="I2623" t="str">
        <f>VLOOKUP(A2623,'Store Data'!$E:$F,2,0)</f>
        <v>Maserati</v>
      </c>
      <c r="J2623" t="str">
        <f>VLOOKUP(A2623,'Store Data'!$A:$B,2,0)</f>
        <v>Arizona</v>
      </c>
    </row>
    <row r="2624" spans="1:10" x14ac:dyDescent="0.2">
      <c r="A2624" t="s">
        <v>70</v>
      </c>
      <c r="B2624" t="s">
        <v>143</v>
      </c>
      <c r="C2624">
        <v>23</v>
      </c>
      <c r="D2624">
        <v>18</v>
      </c>
      <c r="E2624">
        <v>0.78259999999999996</v>
      </c>
      <c r="F2624">
        <v>2</v>
      </c>
      <c r="G2624" t="s">
        <v>122</v>
      </c>
      <c r="H2624" s="27">
        <v>2024</v>
      </c>
      <c r="I2624" t="str">
        <f>VLOOKUP(A2624,'Store Data'!$E:$F,2,0)</f>
        <v>Subaru</v>
      </c>
      <c r="J2624" t="str">
        <f>VLOOKUP(A2624,'Store Data'!$A:$B,2,0)</f>
        <v>Orange County</v>
      </c>
    </row>
    <row r="2625" spans="1:10" x14ac:dyDescent="0.2">
      <c r="A2625" t="s">
        <v>70</v>
      </c>
      <c r="B2625" t="s">
        <v>144</v>
      </c>
      <c r="C2625">
        <v>27</v>
      </c>
      <c r="D2625">
        <v>18</v>
      </c>
      <c r="E2625">
        <v>0.66659999999999997</v>
      </c>
      <c r="F2625">
        <v>1</v>
      </c>
      <c r="G2625" t="s">
        <v>122</v>
      </c>
      <c r="H2625" s="27">
        <v>2024</v>
      </c>
      <c r="I2625" t="str">
        <f>VLOOKUP(A2625,'Store Data'!$E:$F,2,0)</f>
        <v>Subaru</v>
      </c>
      <c r="J2625" t="str">
        <f>VLOOKUP(A2625,'Store Data'!$A:$B,2,0)</f>
        <v>Orange County</v>
      </c>
    </row>
    <row r="2626" spans="1:10" x14ac:dyDescent="0.2">
      <c r="A2626" t="s">
        <v>70</v>
      </c>
      <c r="B2626" t="s">
        <v>145</v>
      </c>
      <c r="C2626">
        <v>8</v>
      </c>
      <c r="D2626">
        <v>8</v>
      </c>
      <c r="E2626">
        <v>1</v>
      </c>
      <c r="F2626">
        <v>1</v>
      </c>
      <c r="G2626" t="s">
        <v>122</v>
      </c>
      <c r="H2626" s="27">
        <v>2024</v>
      </c>
      <c r="I2626" t="str">
        <f>VLOOKUP(A2626,'Store Data'!$E:$F,2,0)</f>
        <v>Subaru</v>
      </c>
      <c r="J2626" t="str">
        <f>VLOOKUP(A2626,'Store Data'!$A:$B,2,0)</f>
        <v>Orange County</v>
      </c>
    </row>
    <row r="2627" spans="1:10" x14ac:dyDescent="0.2">
      <c r="A2627" t="s">
        <v>73</v>
      </c>
      <c r="B2627" t="s">
        <v>143</v>
      </c>
      <c r="C2627">
        <v>95</v>
      </c>
      <c r="D2627">
        <v>80</v>
      </c>
      <c r="E2627">
        <v>0.84209999999999996</v>
      </c>
      <c r="F2627">
        <v>17</v>
      </c>
      <c r="G2627" t="s">
        <v>122</v>
      </c>
      <c r="H2627" s="27">
        <v>2024</v>
      </c>
      <c r="I2627" t="str">
        <f>VLOOKUP(A2627,'Store Data'!$E:$F,2,0)</f>
        <v>Toyota</v>
      </c>
      <c r="J2627" t="str">
        <f>VLOOKUP(A2627,'Store Data'!$A:$B,2,0)</f>
        <v>Northern CA</v>
      </c>
    </row>
    <row r="2628" spans="1:10" x14ac:dyDescent="0.2">
      <c r="A2628" t="s">
        <v>73</v>
      </c>
      <c r="B2628" t="s">
        <v>144</v>
      </c>
      <c r="C2628">
        <v>21</v>
      </c>
      <c r="D2628">
        <v>17</v>
      </c>
      <c r="E2628">
        <v>0.8095</v>
      </c>
      <c r="F2628">
        <v>2</v>
      </c>
      <c r="G2628" t="s">
        <v>122</v>
      </c>
      <c r="H2628" s="27">
        <v>2024</v>
      </c>
      <c r="I2628" t="str">
        <f>VLOOKUP(A2628,'Store Data'!$E:$F,2,0)</f>
        <v>Toyota</v>
      </c>
      <c r="J2628" t="str">
        <f>VLOOKUP(A2628,'Store Data'!$A:$B,2,0)</f>
        <v>Northern CA</v>
      </c>
    </row>
    <row r="2629" spans="1:10" x14ac:dyDescent="0.2">
      <c r="A2629" t="s">
        <v>73</v>
      </c>
      <c r="B2629" t="s">
        <v>145</v>
      </c>
      <c r="C2629">
        <v>18</v>
      </c>
      <c r="D2629">
        <v>13</v>
      </c>
      <c r="E2629">
        <v>0.72219999999999995</v>
      </c>
      <c r="F2629">
        <v>2</v>
      </c>
      <c r="G2629" t="s">
        <v>122</v>
      </c>
      <c r="H2629" s="27">
        <v>2024</v>
      </c>
      <c r="I2629" t="str">
        <f>VLOOKUP(A2629,'Store Data'!$E:$F,2,0)</f>
        <v>Toyota</v>
      </c>
      <c r="J2629" t="str">
        <f>VLOOKUP(A2629,'Store Data'!$A:$B,2,0)</f>
        <v>Northern CA</v>
      </c>
    </row>
    <row r="2630" spans="1:10" x14ac:dyDescent="0.2">
      <c r="A2630" t="s">
        <v>75</v>
      </c>
      <c r="B2630" t="s">
        <v>143</v>
      </c>
      <c r="C2630">
        <v>64</v>
      </c>
      <c r="D2630">
        <v>56</v>
      </c>
      <c r="E2630">
        <v>0.875</v>
      </c>
      <c r="F2630">
        <v>11</v>
      </c>
      <c r="G2630" t="s">
        <v>122</v>
      </c>
      <c r="H2630" s="27">
        <v>2024</v>
      </c>
      <c r="I2630" t="str">
        <f>VLOOKUP(A2630,'Store Data'!$E:$F,2,0)</f>
        <v>Toyota</v>
      </c>
      <c r="J2630" t="str">
        <f>VLOOKUP(A2630,'Store Data'!$A:$B,2,0)</f>
        <v>Texas</v>
      </c>
    </row>
    <row r="2631" spans="1:10" x14ac:dyDescent="0.2">
      <c r="A2631" t="s">
        <v>75</v>
      </c>
      <c r="B2631" t="s">
        <v>144</v>
      </c>
      <c r="C2631">
        <v>35</v>
      </c>
      <c r="D2631">
        <v>21</v>
      </c>
      <c r="E2631">
        <v>0.6</v>
      </c>
      <c r="F2631">
        <v>3</v>
      </c>
      <c r="G2631" t="s">
        <v>122</v>
      </c>
      <c r="H2631" s="27">
        <v>2024</v>
      </c>
      <c r="I2631" t="str">
        <f>VLOOKUP(A2631,'Store Data'!$E:$F,2,0)</f>
        <v>Toyota</v>
      </c>
      <c r="J2631" t="str">
        <f>VLOOKUP(A2631,'Store Data'!$A:$B,2,0)</f>
        <v>Texas</v>
      </c>
    </row>
    <row r="2632" spans="1:10" x14ac:dyDescent="0.2">
      <c r="A2632" t="s">
        <v>75</v>
      </c>
      <c r="B2632" t="s">
        <v>145</v>
      </c>
      <c r="C2632">
        <v>35</v>
      </c>
      <c r="D2632">
        <v>27</v>
      </c>
      <c r="E2632">
        <v>0.77139999999999997</v>
      </c>
      <c r="F2632">
        <v>0</v>
      </c>
      <c r="G2632" t="s">
        <v>122</v>
      </c>
      <c r="H2632" s="27">
        <v>2024</v>
      </c>
      <c r="I2632" t="str">
        <f>VLOOKUP(A2632,'Store Data'!$E:$F,2,0)</f>
        <v>Toyota</v>
      </c>
      <c r="J2632" t="str">
        <f>VLOOKUP(A2632,'Store Data'!$A:$B,2,0)</f>
        <v>Texas</v>
      </c>
    </row>
    <row r="2633" spans="1:10" x14ac:dyDescent="0.2">
      <c r="A2633" t="s">
        <v>77</v>
      </c>
      <c r="B2633" t="s">
        <v>143</v>
      </c>
      <c r="C2633">
        <v>38</v>
      </c>
      <c r="D2633">
        <v>34</v>
      </c>
      <c r="E2633">
        <v>0.89470000000000005</v>
      </c>
      <c r="F2633">
        <v>8</v>
      </c>
      <c r="G2633" t="s">
        <v>122</v>
      </c>
      <c r="H2633" s="27">
        <v>2024</v>
      </c>
      <c r="I2633" t="str">
        <f>VLOOKUP(A2633,'Store Data'!$E:$F,2,0)</f>
        <v>Toyota</v>
      </c>
      <c r="J2633" t="str">
        <f>VLOOKUP(A2633,'Store Data'!$A:$B,2,0)</f>
        <v>Arizona</v>
      </c>
    </row>
    <row r="2634" spans="1:10" x14ac:dyDescent="0.2">
      <c r="A2634" t="s">
        <v>77</v>
      </c>
      <c r="B2634" t="s">
        <v>144</v>
      </c>
      <c r="C2634">
        <v>59</v>
      </c>
      <c r="D2634">
        <v>36</v>
      </c>
      <c r="E2634">
        <v>0.61009999999999998</v>
      </c>
      <c r="F2634">
        <v>4</v>
      </c>
      <c r="G2634" t="s">
        <v>122</v>
      </c>
      <c r="H2634" s="27">
        <v>2024</v>
      </c>
      <c r="I2634" t="str">
        <f>VLOOKUP(A2634,'Store Data'!$E:$F,2,0)</f>
        <v>Toyota</v>
      </c>
      <c r="J2634" t="str">
        <f>VLOOKUP(A2634,'Store Data'!$A:$B,2,0)</f>
        <v>Arizona</v>
      </c>
    </row>
    <row r="2635" spans="1:10" x14ac:dyDescent="0.2">
      <c r="A2635" t="s">
        <v>77</v>
      </c>
      <c r="B2635" t="s">
        <v>145</v>
      </c>
      <c r="C2635">
        <v>13</v>
      </c>
      <c r="D2635">
        <v>5</v>
      </c>
      <c r="E2635">
        <v>0.3846</v>
      </c>
      <c r="F2635">
        <v>2</v>
      </c>
      <c r="G2635" t="s">
        <v>122</v>
      </c>
      <c r="H2635" s="27">
        <v>2024</v>
      </c>
      <c r="I2635" t="str">
        <f>VLOOKUP(A2635,'Store Data'!$E:$F,2,0)</f>
        <v>Toyota</v>
      </c>
      <c r="J2635" t="str">
        <f>VLOOKUP(A2635,'Store Data'!$A:$B,2,0)</f>
        <v>Arizona</v>
      </c>
    </row>
    <row r="2636" spans="1:10" x14ac:dyDescent="0.2">
      <c r="A2636" t="s">
        <v>79</v>
      </c>
      <c r="B2636" t="s">
        <v>143</v>
      </c>
      <c r="C2636">
        <v>12</v>
      </c>
      <c r="D2636">
        <v>10</v>
      </c>
      <c r="E2636">
        <v>0.83330000000000004</v>
      </c>
      <c r="F2636">
        <v>0</v>
      </c>
      <c r="G2636" t="s">
        <v>122</v>
      </c>
      <c r="H2636" s="27">
        <v>2024</v>
      </c>
      <c r="I2636" t="str">
        <f>VLOOKUP(A2636,'Store Data'!$E:$F,2,0)</f>
        <v>Volkswagen</v>
      </c>
      <c r="J2636" t="str">
        <f>VLOOKUP(A2636,'Store Data'!$A:$B,2,0)</f>
        <v>Arizona</v>
      </c>
    </row>
    <row r="2637" spans="1:10" x14ac:dyDescent="0.2">
      <c r="A2637" t="s">
        <v>79</v>
      </c>
      <c r="B2637" t="s">
        <v>144</v>
      </c>
      <c r="C2637">
        <v>13</v>
      </c>
      <c r="D2637">
        <v>8</v>
      </c>
      <c r="E2637">
        <v>0.61529999999999996</v>
      </c>
      <c r="F2637">
        <v>0</v>
      </c>
      <c r="G2637" t="s">
        <v>122</v>
      </c>
      <c r="H2637" s="27">
        <v>2024</v>
      </c>
      <c r="I2637" t="str">
        <f>VLOOKUP(A2637,'Store Data'!$E:$F,2,0)</f>
        <v>Volkswagen</v>
      </c>
      <c r="J2637" t="str">
        <f>VLOOKUP(A2637,'Store Data'!$A:$B,2,0)</f>
        <v>Arizona</v>
      </c>
    </row>
    <row r="2638" spans="1:10" x14ac:dyDescent="0.2">
      <c r="A2638" t="s">
        <v>79</v>
      </c>
      <c r="B2638" t="s">
        <v>145</v>
      </c>
      <c r="C2638">
        <v>5</v>
      </c>
      <c r="D2638">
        <v>4</v>
      </c>
      <c r="E2638">
        <v>0.8</v>
      </c>
      <c r="F2638">
        <v>0</v>
      </c>
      <c r="G2638" t="s">
        <v>122</v>
      </c>
      <c r="H2638" s="27">
        <v>2024</v>
      </c>
      <c r="I2638" t="str">
        <f>VLOOKUP(A2638,'Store Data'!$E:$F,2,0)</f>
        <v>Volkswagen</v>
      </c>
      <c r="J2638" t="str">
        <f>VLOOKUP(A2638,'Store Data'!$A:$B,2,0)</f>
        <v>Arizona</v>
      </c>
    </row>
    <row r="2639" spans="1:10" x14ac:dyDescent="0.2">
      <c r="A2639" t="s">
        <v>81</v>
      </c>
      <c r="B2639" t="s">
        <v>143</v>
      </c>
      <c r="C2639">
        <v>17</v>
      </c>
      <c r="D2639">
        <v>14</v>
      </c>
      <c r="E2639">
        <v>0.82350000000000001</v>
      </c>
      <c r="F2639">
        <v>0</v>
      </c>
      <c r="G2639" t="s">
        <v>122</v>
      </c>
      <c r="H2639" s="27">
        <v>2024</v>
      </c>
      <c r="I2639" t="str">
        <f>VLOOKUP(A2639,'Store Data'!$E:$F,2,0)</f>
        <v>Volkswagen</v>
      </c>
      <c r="J2639" t="str">
        <f>VLOOKUP(A2639,'Store Data'!$A:$B,2,0)</f>
        <v>Orange County</v>
      </c>
    </row>
    <row r="2640" spans="1:10" x14ac:dyDescent="0.2">
      <c r="A2640" t="s">
        <v>81</v>
      </c>
      <c r="B2640" t="s">
        <v>144</v>
      </c>
      <c r="C2640">
        <v>21</v>
      </c>
      <c r="D2640">
        <v>10</v>
      </c>
      <c r="E2640">
        <v>0.47610000000000002</v>
      </c>
      <c r="F2640">
        <v>0</v>
      </c>
      <c r="G2640" t="s">
        <v>122</v>
      </c>
      <c r="H2640" s="27">
        <v>2024</v>
      </c>
      <c r="I2640" t="str">
        <f>VLOOKUP(A2640,'Store Data'!$E:$F,2,0)</f>
        <v>Volkswagen</v>
      </c>
      <c r="J2640" t="str">
        <f>VLOOKUP(A2640,'Store Data'!$A:$B,2,0)</f>
        <v>Orange County</v>
      </c>
    </row>
    <row r="2641" spans="1:10" x14ac:dyDescent="0.2">
      <c r="A2641" t="s">
        <v>81</v>
      </c>
      <c r="B2641" t="s">
        <v>145</v>
      </c>
      <c r="C2641">
        <v>2</v>
      </c>
      <c r="D2641">
        <v>1</v>
      </c>
      <c r="E2641">
        <v>0.5</v>
      </c>
      <c r="F2641">
        <v>0</v>
      </c>
      <c r="G2641" t="s">
        <v>122</v>
      </c>
      <c r="H2641" s="27">
        <v>2024</v>
      </c>
      <c r="I2641" t="str">
        <f>VLOOKUP(A2641,'Store Data'!$E:$F,2,0)</f>
        <v>Volkswagen</v>
      </c>
      <c r="J2641" t="str">
        <f>VLOOKUP(A2641,'Store Data'!$A:$B,2,0)</f>
        <v>Orange County</v>
      </c>
    </row>
    <row r="2642" spans="1:10" x14ac:dyDescent="0.2">
      <c r="A2642" t="s">
        <v>11</v>
      </c>
      <c r="B2642" t="s">
        <v>143</v>
      </c>
      <c r="C2642">
        <v>29</v>
      </c>
      <c r="D2642">
        <v>23</v>
      </c>
      <c r="E2642">
        <v>0.79310000000000003</v>
      </c>
      <c r="F2642">
        <v>2</v>
      </c>
      <c r="G2642" t="s">
        <v>1</v>
      </c>
      <c r="H2642" s="27">
        <v>2024</v>
      </c>
      <c r="I2642" t="str">
        <f>VLOOKUP(A2642,'Store Data'!$E:$F,2,0)</f>
        <v>Acura</v>
      </c>
      <c r="J2642" t="str">
        <f>VLOOKUP(A2642,'Store Data'!$A:$B,2,0)</f>
        <v>Arizona</v>
      </c>
    </row>
    <row r="2643" spans="1:10" x14ac:dyDescent="0.2">
      <c r="A2643" t="s">
        <v>11</v>
      </c>
      <c r="B2643" t="s">
        <v>144</v>
      </c>
      <c r="C2643">
        <v>25</v>
      </c>
      <c r="D2643">
        <v>4</v>
      </c>
      <c r="E2643">
        <v>0.16</v>
      </c>
      <c r="F2643">
        <v>0</v>
      </c>
      <c r="G2643" t="s">
        <v>1</v>
      </c>
      <c r="H2643" s="27">
        <v>2024</v>
      </c>
      <c r="I2643" t="str">
        <f>VLOOKUP(A2643,'Store Data'!$E:$F,2,0)</f>
        <v>Acura</v>
      </c>
      <c r="J2643" t="str">
        <f>VLOOKUP(A2643,'Store Data'!$A:$B,2,0)</f>
        <v>Arizona</v>
      </c>
    </row>
    <row r="2644" spans="1:10" x14ac:dyDescent="0.2">
      <c r="A2644" t="s">
        <v>11</v>
      </c>
      <c r="B2644" t="s">
        <v>145</v>
      </c>
      <c r="C2644">
        <v>10</v>
      </c>
      <c r="D2644">
        <v>5</v>
      </c>
      <c r="E2644">
        <v>0.5</v>
      </c>
      <c r="F2644">
        <v>2</v>
      </c>
      <c r="G2644" t="s">
        <v>1</v>
      </c>
      <c r="H2644" s="27">
        <v>2024</v>
      </c>
      <c r="I2644" t="str">
        <f>VLOOKUP(A2644,'Store Data'!$E:$F,2,0)</f>
        <v>Acura</v>
      </c>
      <c r="J2644" t="str">
        <f>VLOOKUP(A2644,'Store Data'!$A:$B,2,0)</f>
        <v>Arizona</v>
      </c>
    </row>
    <row r="2645" spans="1:10" x14ac:dyDescent="0.2">
      <c r="A2645" t="s">
        <v>16</v>
      </c>
      <c r="B2645" t="s">
        <v>143</v>
      </c>
      <c r="C2645">
        <v>15</v>
      </c>
      <c r="D2645">
        <v>13</v>
      </c>
      <c r="E2645">
        <v>0.86660000000000004</v>
      </c>
      <c r="F2645">
        <v>2</v>
      </c>
      <c r="G2645" t="s">
        <v>1</v>
      </c>
      <c r="H2645" s="27">
        <v>2024</v>
      </c>
      <c r="I2645" t="str">
        <f>VLOOKUP(A2645,'Store Data'!$E:$F,2,0)</f>
        <v>Acura</v>
      </c>
      <c r="J2645" t="str">
        <f>VLOOKUP(A2645,'Store Data'!$A:$B,2,0)</f>
        <v>Southern CA</v>
      </c>
    </row>
    <row r="2646" spans="1:10" x14ac:dyDescent="0.2">
      <c r="A2646" t="s">
        <v>16</v>
      </c>
      <c r="B2646" t="s">
        <v>144</v>
      </c>
      <c r="C2646">
        <v>7</v>
      </c>
      <c r="D2646">
        <v>6</v>
      </c>
      <c r="E2646">
        <v>0.85709999999999997</v>
      </c>
      <c r="F2646">
        <v>2</v>
      </c>
      <c r="G2646" t="s">
        <v>1</v>
      </c>
      <c r="H2646" s="27">
        <v>2024</v>
      </c>
      <c r="I2646" t="str">
        <f>VLOOKUP(A2646,'Store Data'!$E:$F,2,0)</f>
        <v>Acura</v>
      </c>
      <c r="J2646" t="str">
        <f>VLOOKUP(A2646,'Store Data'!$A:$B,2,0)</f>
        <v>Southern CA</v>
      </c>
    </row>
    <row r="2647" spans="1:10" x14ac:dyDescent="0.2">
      <c r="A2647" t="s">
        <v>16</v>
      </c>
      <c r="B2647" t="s">
        <v>145</v>
      </c>
      <c r="C2647">
        <v>3</v>
      </c>
      <c r="D2647">
        <v>3</v>
      </c>
      <c r="E2647">
        <v>1</v>
      </c>
      <c r="F2647">
        <v>2</v>
      </c>
      <c r="G2647" t="s">
        <v>1</v>
      </c>
      <c r="H2647" s="27">
        <v>2024</v>
      </c>
      <c r="I2647" t="str">
        <f>VLOOKUP(A2647,'Store Data'!$E:$F,2,0)</f>
        <v>Acura</v>
      </c>
      <c r="J2647" t="str">
        <f>VLOOKUP(A2647,'Store Data'!$A:$B,2,0)</f>
        <v>Southern CA</v>
      </c>
    </row>
    <row r="2648" spans="1:10" x14ac:dyDescent="0.2">
      <c r="A2648" t="s">
        <v>17</v>
      </c>
      <c r="B2648" t="s">
        <v>143</v>
      </c>
      <c r="C2648">
        <v>19</v>
      </c>
      <c r="D2648">
        <v>16</v>
      </c>
      <c r="E2648">
        <v>0.84209999999999996</v>
      </c>
      <c r="F2648">
        <v>3</v>
      </c>
      <c r="G2648" t="s">
        <v>1</v>
      </c>
      <c r="H2648" s="27">
        <v>2024</v>
      </c>
      <c r="I2648" t="str">
        <f>VLOOKUP(A2648,'Store Data'!$E:$F,2,0)</f>
        <v>Audi</v>
      </c>
      <c r="J2648" t="str">
        <f>VLOOKUP(A2648,'Store Data'!$A:$B,2,0)</f>
        <v>Arizona</v>
      </c>
    </row>
    <row r="2649" spans="1:10" x14ac:dyDescent="0.2">
      <c r="A2649" t="s">
        <v>17</v>
      </c>
      <c r="B2649" t="s">
        <v>144</v>
      </c>
      <c r="C2649">
        <v>9</v>
      </c>
      <c r="D2649">
        <v>6</v>
      </c>
      <c r="E2649">
        <v>0.66659999999999997</v>
      </c>
      <c r="F2649">
        <v>1</v>
      </c>
      <c r="G2649" t="s">
        <v>1</v>
      </c>
      <c r="H2649" s="27">
        <v>2024</v>
      </c>
      <c r="I2649" t="str">
        <f>VLOOKUP(A2649,'Store Data'!$E:$F,2,0)</f>
        <v>Audi</v>
      </c>
      <c r="J2649" t="str">
        <f>VLOOKUP(A2649,'Store Data'!$A:$B,2,0)</f>
        <v>Arizona</v>
      </c>
    </row>
    <row r="2650" spans="1:10" x14ac:dyDescent="0.2">
      <c r="A2650" t="s">
        <v>17</v>
      </c>
      <c r="B2650" t="s">
        <v>145</v>
      </c>
      <c r="C2650">
        <v>13</v>
      </c>
      <c r="D2650">
        <v>9</v>
      </c>
      <c r="E2650">
        <v>0.69230000000000003</v>
      </c>
      <c r="F2650">
        <v>1</v>
      </c>
      <c r="G2650" t="s">
        <v>1</v>
      </c>
      <c r="H2650" s="27">
        <v>2024</v>
      </c>
      <c r="I2650" t="str">
        <f>VLOOKUP(A2650,'Store Data'!$E:$F,2,0)</f>
        <v>Audi</v>
      </c>
      <c r="J2650" t="str">
        <f>VLOOKUP(A2650,'Store Data'!$A:$B,2,0)</f>
        <v>Arizona</v>
      </c>
    </row>
    <row r="2651" spans="1:10" x14ac:dyDescent="0.2">
      <c r="A2651" t="s">
        <v>18</v>
      </c>
      <c r="B2651" t="s">
        <v>143</v>
      </c>
      <c r="C2651">
        <v>15</v>
      </c>
      <c r="D2651">
        <v>13</v>
      </c>
      <c r="E2651">
        <v>0.86660000000000004</v>
      </c>
      <c r="F2651">
        <v>1</v>
      </c>
      <c r="G2651" t="s">
        <v>1</v>
      </c>
      <c r="H2651" s="27">
        <v>2024</v>
      </c>
      <c r="I2651" t="str">
        <f>VLOOKUP(A2651,'Store Data'!$E:$F,2,0)</f>
        <v>Audi</v>
      </c>
      <c r="J2651" t="str">
        <f>VLOOKUP(A2651,'Store Data'!$A:$B,2,0)</f>
        <v>Southern CA</v>
      </c>
    </row>
    <row r="2652" spans="1:10" x14ac:dyDescent="0.2">
      <c r="A2652" t="s">
        <v>18</v>
      </c>
      <c r="B2652" t="s">
        <v>144</v>
      </c>
      <c r="C2652">
        <v>14</v>
      </c>
      <c r="D2652">
        <v>6</v>
      </c>
      <c r="E2652">
        <v>0.42849999999999999</v>
      </c>
      <c r="F2652">
        <v>0</v>
      </c>
      <c r="G2652" t="s">
        <v>1</v>
      </c>
      <c r="H2652" s="27">
        <v>2024</v>
      </c>
      <c r="I2652" t="str">
        <f>VLOOKUP(A2652,'Store Data'!$E:$F,2,0)</f>
        <v>Audi</v>
      </c>
      <c r="J2652" t="str">
        <f>VLOOKUP(A2652,'Store Data'!$A:$B,2,0)</f>
        <v>Southern CA</v>
      </c>
    </row>
    <row r="2653" spans="1:10" x14ac:dyDescent="0.2">
      <c r="A2653" t="s">
        <v>18</v>
      </c>
      <c r="B2653" t="s">
        <v>145</v>
      </c>
      <c r="C2653">
        <v>4</v>
      </c>
      <c r="D2653">
        <v>3</v>
      </c>
      <c r="E2653">
        <v>0.75</v>
      </c>
      <c r="F2653">
        <v>0</v>
      </c>
      <c r="G2653" t="s">
        <v>1</v>
      </c>
      <c r="H2653" s="27">
        <v>2024</v>
      </c>
      <c r="I2653" t="str">
        <f>VLOOKUP(A2653,'Store Data'!$E:$F,2,0)</f>
        <v>Audi</v>
      </c>
      <c r="J2653" t="str">
        <f>VLOOKUP(A2653,'Store Data'!$A:$B,2,0)</f>
        <v>Southern CA</v>
      </c>
    </row>
    <row r="2654" spans="1:10" x14ac:dyDescent="0.2">
      <c r="A2654" t="s">
        <v>19</v>
      </c>
      <c r="B2654" t="s">
        <v>143</v>
      </c>
      <c r="C2654">
        <v>18</v>
      </c>
      <c r="D2654">
        <v>16</v>
      </c>
      <c r="E2654">
        <v>0.88880000000000003</v>
      </c>
      <c r="F2654">
        <v>1</v>
      </c>
      <c r="G2654" t="s">
        <v>1</v>
      </c>
      <c r="H2654" s="27">
        <v>2024</v>
      </c>
      <c r="I2654" t="str">
        <f>VLOOKUP(A2654,'Store Data'!$E:$F,2,0)</f>
        <v>Audi</v>
      </c>
      <c r="J2654" t="str">
        <f>VLOOKUP(A2654,'Store Data'!$A:$B,2,0)</f>
        <v>Orange County</v>
      </c>
    </row>
    <row r="2655" spans="1:10" x14ac:dyDescent="0.2">
      <c r="A2655" t="s">
        <v>19</v>
      </c>
      <c r="B2655" t="s">
        <v>144</v>
      </c>
      <c r="C2655">
        <v>9</v>
      </c>
      <c r="D2655">
        <v>7</v>
      </c>
      <c r="E2655">
        <v>0.77769999999999995</v>
      </c>
      <c r="F2655">
        <v>0</v>
      </c>
      <c r="G2655" t="s">
        <v>1</v>
      </c>
      <c r="H2655" s="27">
        <v>2024</v>
      </c>
      <c r="I2655" t="str">
        <f>VLOOKUP(A2655,'Store Data'!$E:$F,2,0)</f>
        <v>Audi</v>
      </c>
      <c r="J2655" t="str">
        <f>VLOOKUP(A2655,'Store Data'!$A:$B,2,0)</f>
        <v>Orange County</v>
      </c>
    </row>
    <row r="2656" spans="1:10" x14ac:dyDescent="0.2">
      <c r="A2656" t="s">
        <v>19</v>
      </c>
      <c r="B2656" t="s">
        <v>145</v>
      </c>
      <c r="C2656">
        <v>3</v>
      </c>
      <c r="D2656">
        <v>1</v>
      </c>
      <c r="E2656">
        <v>0.33329999999999999</v>
      </c>
      <c r="F2656">
        <v>0</v>
      </c>
      <c r="G2656" t="s">
        <v>1</v>
      </c>
      <c r="H2656" s="27">
        <v>2024</v>
      </c>
      <c r="I2656" t="str">
        <f>VLOOKUP(A2656,'Store Data'!$E:$F,2,0)</f>
        <v>Audi</v>
      </c>
      <c r="J2656" t="str">
        <f>VLOOKUP(A2656,'Store Data'!$A:$B,2,0)</f>
        <v>Orange County</v>
      </c>
    </row>
    <row r="2657" spans="1:10" x14ac:dyDescent="0.2">
      <c r="A2657" t="s">
        <v>20</v>
      </c>
      <c r="B2657" t="s">
        <v>143</v>
      </c>
      <c r="C2657">
        <v>28</v>
      </c>
      <c r="D2657">
        <v>27</v>
      </c>
      <c r="E2657">
        <v>0.96419999999999995</v>
      </c>
      <c r="F2657">
        <v>1</v>
      </c>
      <c r="G2657" t="s">
        <v>1</v>
      </c>
      <c r="H2657" s="27">
        <v>2024</v>
      </c>
      <c r="I2657" t="str">
        <f>VLOOKUP(A2657,'Store Data'!$E:$F,2,0)</f>
        <v>Audi</v>
      </c>
      <c r="J2657" t="str">
        <f>VLOOKUP(A2657,'Store Data'!$A:$B,2,0)</f>
        <v>Arizona</v>
      </c>
    </row>
    <row r="2658" spans="1:10" x14ac:dyDescent="0.2">
      <c r="A2658" t="s">
        <v>20</v>
      </c>
      <c r="B2658" t="s">
        <v>144</v>
      </c>
      <c r="C2658">
        <v>14</v>
      </c>
      <c r="D2658">
        <v>9</v>
      </c>
      <c r="E2658">
        <v>0.64280000000000004</v>
      </c>
      <c r="F2658">
        <v>1</v>
      </c>
      <c r="G2658" t="s">
        <v>1</v>
      </c>
      <c r="H2658" s="27">
        <v>2024</v>
      </c>
      <c r="I2658" t="str">
        <f>VLOOKUP(A2658,'Store Data'!$E:$F,2,0)</f>
        <v>Audi</v>
      </c>
      <c r="J2658" t="str">
        <f>VLOOKUP(A2658,'Store Data'!$A:$B,2,0)</f>
        <v>Arizona</v>
      </c>
    </row>
    <row r="2659" spans="1:10" x14ac:dyDescent="0.2">
      <c r="A2659" t="s">
        <v>20</v>
      </c>
      <c r="B2659" t="s">
        <v>145</v>
      </c>
      <c r="C2659">
        <v>29</v>
      </c>
      <c r="D2659">
        <v>23</v>
      </c>
      <c r="E2659">
        <v>0.79310000000000003</v>
      </c>
      <c r="F2659">
        <v>2</v>
      </c>
      <c r="G2659" t="s">
        <v>1</v>
      </c>
      <c r="H2659" s="27">
        <v>2024</v>
      </c>
      <c r="I2659" t="str">
        <f>VLOOKUP(A2659,'Store Data'!$E:$F,2,0)</f>
        <v>Audi</v>
      </c>
      <c r="J2659" t="str">
        <f>VLOOKUP(A2659,'Store Data'!$A:$B,2,0)</f>
        <v>Arizona</v>
      </c>
    </row>
    <row r="2660" spans="1:10" x14ac:dyDescent="0.2">
      <c r="A2660" t="s">
        <v>110</v>
      </c>
      <c r="B2660" t="s">
        <v>143</v>
      </c>
      <c r="C2660">
        <v>73</v>
      </c>
      <c r="D2660">
        <v>69</v>
      </c>
      <c r="E2660">
        <v>0.94520000000000004</v>
      </c>
      <c r="F2660">
        <v>11</v>
      </c>
      <c r="G2660" t="s">
        <v>1</v>
      </c>
      <c r="H2660" s="27">
        <v>2024</v>
      </c>
      <c r="I2660" t="str">
        <f>VLOOKUP(A2660,'Store Data'!$E:$F,2,0)</f>
        <v>Audi</v>
      </c>
      <c r="J2660" t="str">
        <f>VLOOKUP(A2660,'Store Data'!$A:$B,2,0)</f>
        <v>Northern CA</v>
      </c>
    </row>
    <row r="2661" spans="1:10" x14ac:dyDescent="0.2">
      <c r="A2661" t="s">
        <v>110</v>
      </c>
      <c r="B2661" t="s">
        <v>144</v>
      </c>
      <c r="C2661">
        <v>41</v>
      </c>
      <c r="D2661">
        <v>35</v>
      </c>
      <c r="E2661">
        <v>0.85360000000000003</v>
      </c>
      <c r="F2661">
        <v>13</v>
      </c>
      <c r="G2661" t="s">
        <v>1</v>
      </c>
      <c r="H2661" s="27">
        <v>2024</v>
      </c>
      <c r="I2661" t="str">
        <f>VLOOKUP(A2661,'Store Data'!$E:$F,2,0)</f>
        <v>Audi</v>
      </c>
      <c r="J2661" t="str">
        <f>VLOOKUP(A2661,'Store Data'!$A:$B,2,0)</f>
        <v>Northern CA</v>
      </c>
    </row>
    <row r="2662" spans="1:10" x14ac:dyDescent="0.2">
      <c r="A2662" t="s">
        <v>110</v>
      </c>
      <c r="B2662" t="s">
        <v>145</v>
      </c>
      <c r="C2662">
        <v>23</v>
      </c>
      <c r="D2662">
        <v>17</v>
      </c>
      <c r="E2662">
        <v>0.73909999999999998</v>
      </c>
      <c r="F2662">
        <v>5</v>
      </c>
      <c r="G2662" t="s">
        <v>1</v>
      </c>
      <c r="H2662" s="27">
        <v>2024</v>
      </c>
      <c r="I2662" t="str">
        <f>VLOOKUP(A2662,'Store Data'!$E:$F,2,0)</f>
        <v>Audi</v>
      </c>
      <c r="J2662" t="str">
        <f>VLOOKUP(A2662,'Store Data'!$A:$B,2,0)</f>
        <v>Northern CA</v>
      </c>
    </row>
    <row r="2663" spans="1:10" x14ac:dyDescent="0.2">
      <c r="A2663" t="s">
        <v>21</v>
      </c>
      <c r="B2663" t="s">
        <v>143</v>
      </c>
      <c r="C2663">
        <v>16</v>
      </c>
      <c r="D2663">
        <v>12</v>
      </c>
      <c r="E2663">
        <v>0.75</v>
      </c>
      <c r="F2663">
        <v>1</v>
      </c>
      <c r="G2663" t="s">
        <v>1</v>
      </c>
      <c r="H2663" s="27">
        <v>2024</v>
      </c>
      <c r="I2663" t="str">
        <f>VLOOKUP(A2663,'Store Data'!$E:$F,2,0)</f>
        <v>Audi</v>
      </c>
      <c r="J2663" t="str">
        <f>VLOOKUP(A2663,'Store Data'!$A:$B,2,0)</f>
        <v>Orange County</v>
      </c>
    </row>
    <row r="2664" spans="1:10" x14ac:dyDescent="0.2">
      <c r="A2664" t="s">
        <v>21</v>
      </c>
      <c r="B2664" t="s">
        <v>144</v>
      </c>
      <c r="C2664">
        <v>19</v>
      </c>
      <c r="D2664">
        <v>13</v>
      </c>
      <c r="E2664">
        <v>0.68420000000000003</v>
      </c>
      <c r="F2664">
        <v>0</v>
      </c>
      <c r="G2664" t="s">
        <v>1</v>
      </c>
      <c r="H2664" s="27">
        <v>2024</v>
      </c>
      <c r="I2664" t="str">
        <f>VLOOKUP(A2664,'Store Data'!$E:$F,2,0)</f>
        <v>Audi</v>
      </c>
      <c r="J2664" t="str">
        <f>VLOOKUP(A2664,'Store Data'!$A:$B,2,0)</f>
        <v>Orange County</v>
      </c>
    </row>
    <row r="2665" spans="1:10" x14ac:dyDescent="0.2">
      <c r="A2665" t="s">
        <v>21</v>
      </c>
      <c r="B2665" t="s">
        <v>145</v>
      </c>
      <c r="C2665">
        <v>4</v>
      </c>
      <c r="D2665">
        <v>4</v>
      </c>
      <c r="E2665">
        <v>1</v>
      </c>
      <c r="F2665">
        <v>0</v>
      </c>
      <c r="G2665" t="s">
        <v>1</v>
      </c>
      <c r="H2665" s="27">
        <v>2024</v>
      </c>
      <c r="I2665" t="str">
        <f>VLOOKUP(A2665,'Store Data'!$E:$F,2,0)</f>
        <v>Audi</v>
      </c>
      <c r="J2665" t="str">
        <f>VLOOKUP(A2665,'Store Data'!$A:$B,2,0)</f>
        <v>Orange County</v>
      </c>
    </row>
    <row r="2666" spans="1:10" x14ac:dyDescent="0.2">
      <c r="A2666" t="s">
        <v>22</v>
      </c>
      <c r="B2666" t="s">
        <v>143</v>
      </c>
      <c r="C2666">
        <v>70</v>
      </c>
      <c r="D2666">
        <v>65</v>
      </c>
      <c r="E2666">
        <v>0.92849999999999999</v>
      </c>
      <c r="F2666">
        <v>12</v>
      </c>
      <c r="G2666" t="s">
        <v>1</v>
      </c>
      <c r="H2666" s="27">
        <v>2024</v>
      </c>
      <c r="I2666" t="str">
        <f>VLOOKUP(A2666,'Store Data'!$E:$F,2,0)</f>
        <v>BMW</v>
      </c>
      <c r="J2666" t="str">
        <f>VLOOKUP(A2666,'Store Data'!$A:$B,2,0)</f>
        <v>Arizona</v>
      </c>
    </row>
    <row r="2667" spans="1:10" x14ac:dyDescent="0.2">
      <c r="A2667" t="s">
        <v>22</v>
      </c>
      <c r="B2667" t="s">
        <v>144</v>
      </c>
      <c r="C2667">
        <v>38</v>
      </c>
      <c r="D2667">
        <v>26</v>
      </c>
      <c r="E2667">
        <v>0.68420000000000003</v>
      </c>
      <c r="F2667">
        <v>2</v>
      </c>
      <c r="G2667" t="s">
        <v>1</v>
      </c>
      <c r="H2667" s="27">
        <v>2024</v>
      </c>
      <c r="I2667" t="str">
        <f>VLOOKUP(A2667,'Store Data'!$E:$F,2,0)</f>
        <v>BMW</v>
      </c>
      <c r="J2667" t="str">
        <f>VLOOKUP(A2667,'Store Data'!$A:$B,2,0)</f>
        <v>Arizona</v>
      </c>
    </row>
    <row r="2668" spans="1:10" x14ac:dyDescent="0.2">
      <c r="A2668" t="s">
        <v>22</v>
      </c>
      <c r="B2668" t="s">
        <v>145</v>
      </c>
      <c r="C2668">
        <v>59</v>
      </c>
      <c r="D2668">
        <v>43</v>
      </c>
      <c r="E2668">
        <v>0.7288</v>
      </c>
      <c r="F2668">
        <v>10</v>
      </c>
      <c r="G2668" t="s">
        <v>1</v>
      </c>
      <c r="H2668" s="27">
        <v>2024</v>
      </c>
      <c r="I2668" t="str">
        <f>VLOOKUP(A2668,'Store Data'!$E:$F,2,0)</f>
        <v>BMW</v>
      </c>
      <c r="J2668" t="str">
        <f>VLOOKUP(A2668,'Store Data'!$A:$B,2,0)</f>
        <v>Arizona</v>
      </c>
    </row>
    <row r="2669" spans="1:10" x14ac:dyDescent="0.2">
      <c r="A2669" t="s">
        <v>23</v>
      </c>
      <c r="B2669" t="s">
        <v>143</v>
      </c>
      <c r="C2669">
        <v>52</v>
      </c>
      <c r="D2669">
        <v>51</v>
      </c>
      <c r="E2669">
        <v>0.98070000000000002</v>
      </c>
      <c r="F2669">
        <v>0</v>
      </c>
      <c r="G2669" t="s">
        <v>1</v>
      </c>
      <c r="H2669" s="27">
        <v>2024</v>
      </c>
      <c r="I2669" t="str">
        <f>VLOOKUP(A2669,'Store Data'!$E:$F,2,0)</f>
        <v>BMW</v>
      </c>
      <c r="J2669" t="str">
        <f>VLOOKUP(A2669,'Store Data'!$A:$B,2,0)</f>
        <v>Texas</v>
      </c>
    </row>
    <row r="2670" spans="1:10" x14ac:dyDescent="0.2">
      <c r="A2670" t="s">
        <v>23</v>
      </c>
      <c r="B2670" t="s">
        <v>144</v>
      </c>
      <c r="C2670">
        <v>58</v>
      </c>
      <c r="D2670">
        <v>44</v>
      </c>
      <c r="E2670">
        <v>0.75860000000000005</v>
      </c>
      <c r="F2670">
        <v>0</v>
      </c>
      <c r="G2670" t="s">
        <v>1</v>
      </c>
      <c r="H2670" s="27">
        <v>2024</v>
      </c>
      <c r="I2670" t="str">
        <f>VLOOKUP(A2670,'Store Data'!$E:$F,2,0)</f>
        <v>BMW</v>
      </c>
      <c r="J2670" t="str">
        <f>VLOOKUP(A2670,'Store Data'!$A:$B,2,0)</f>
        <v>Texas</v>
      </c>
    </row>
    <row r="2671" spans="1:10" x14ac:dyDescent="0.2">
      <c r="A2671" t="s">
        <v>23</v>
      </c>
      <c r="B2671" t="s">
        <v>145</v>
      </c>
      <c r="C2671">
        <v>62</v>
      </c>
      <c r="D2671">
        <v>43</v>
      </c>
      <c r="E2671">
        <v>0.69350000000000001</v>
      </c>
      <c r="F2671">
        <v>0</v>
      </c>
      <c r="G2671" t="s">
        <v>1</v>
      </c>
      <c r="H2671" s="27">
        <v>2024</v>
      </c>
      <c r="I2671" t="str">
        <f>VLOOKUP(A2671,'Store Data'!$E:$F,2,0)</f>
        <v>BMW</v>
      </c>
      <c r="J2671" t="str">
        <f>VLOOKUP(A2671,'Store Data'!$A:$B,2,0)</f>
        <v>Texas</v>
      </c>
    </row>
    <row r="2672" spans="1:10" x14ac:dyDescent="0.2">
      <c r="A2672" t="s">
        <v>24</v>
      </c>
      <c r="B2672" t="s">
        <v>143</v>
      </c>
      <c r="C2672">
        <v>36</v>
      </c>
      <c r="D2672">
        <v>29</v>
      </c>
      <c r="E2672">
        <v>0.80549999999999999</v>
      </c>
      <c r="F2672">
        <v>5</v>
      </c>
      <c r="G2672" t="s">
        <v>1</v>
      </c>
      <c r="H2672" s="27">
        <v>2024</v>
      </c>
      <c r="I2672" t="str">
        <f>VLOOKUP(A2672,'Store Data'!$E:$F,2,0)</f>
        <v>BMW</v>
      </c>
      <c r="J2672" t="str">
        <f>VLOOKUP(A2672,'Store Data'!$A:$B,2,0)</f>
        <v>Southern CA</v>
      </c>
    </row>
    <row r="2673" spans="1:10" x14ac:dyDescent="0.2">
      <c r="A2673" t="s">
        <v>24</v>
      </c>
      <c r="B2673" t="s">
        <v>144</v>
      </c>
      <c r="C2673">
        <v>13</v>
      </c>
      <c r="D2673">
        <v>7</v>
      </c>
      <c r="E2673">
        <v>0.53839999999999999</v>
      </c>
      <c r="F2673">
        <v>1</v>
      </c>
      <c r="G2673" t="s">
        <v>1</v>
      </c>
      <c r="H2673" s="27">
        <v>2024</v>
      </c>
      <c r="I2673" t="str">
        <f>VLOOKUP(A2673,'Store Data'!$E:$F,2,0)</f>
        <v>BMW</v>
      </c>
      <c r="J2673" t="str">
        <f>VLOOKUP(A2673,'Store Data'!$A:$B,2,0)</f>
        <v>Southern CA</v>
      </c>
    </row>
    <row r="2674" spans="1:10" x14ac:dyDescent="0.2">
      <c r="A2674" t="s">
        <v>24</v>
      </c>
      <c r="B2674" t="s">
        <v>145</v>
      </c>
      <c r="C2674">
        <v>12</v>
      </c>
      <c r="D2674">
        <v>9</v>
      </c>
      <c r="E2674">
        <v>0.75</v>
      </c>
      <c r="F2674">
        <v>0</v>
      </c>
      <c r="G2674" t="s">
        <v>1</v>
      </c>
      <c r="H2674" s="27">
        <v>2024</v>
      </c>
      <c r="I2674" t="str">
        <f>VLOOKUP(A2674,'Store Data'!$E:$F,2,0)</f>
        <v>BMW</v>
      </c>
      <c r="J2674" t="str">
        <f>VLOOKUP(A2674,'Store Data'!$A:$B,2,0)</f>
        <v>Southern CA</v>
      </c>
    </row>
    <row r="2675" spans="1:10" x14ac:dyDescent="0.2">
      <c r="A2675" t="s">
        <v>25</v>
      </c>
      <c r="B2675" t="s">
        <v>143</v>
      </c>
      <c r="C2675">
        <v>78</v>
      </c>
      <c r="D2675">
        <v>72</v>
      </c>
      <c r="E2675">
        <v>0.92300000000000004</v>
      </c>
      <c r="F2675">
        <v>9</v>
      </c>
      <c r="G2675" t="s">
        <v>1</v>
      </c>
      <c r="H2675" s="27">
        <v>2024</v>
      </c>
      <c r="I2675" t="str">
        <f>VLOOKUP(A2675,'Store Data'!$E:$F,2,0)</f>
        <v>BMW</v>
      </c>
      <c r="J2675" t="str">
        <f>VLOOKUP(A2675,'Store Data'!$A:$B,2,0)</f>
        <v>Orange County</v>
      </c>
    </row>
    <row r="2676" spans="1:10" x14ac:dyDescent="0.2">
      <c r="A2676" t="s">
        <v>25</v>
      </c>
      <c r="B2676" t="s">
        <v>144</v>
      </c>
      <c r="C2676">
        <v>50</v>
      </c>
      <c r="D2676">
        <v>36</v>
      </c>
      <c r="E2676">
        <v>0.72</v>
      </c>
      <c r="F2676">
        <v>5</v>
      </c>
      <c r="G2676" t="s">
        <v>1</v>
      </c>
      <c r="H2676" s="27">
        <v>2024</v>
      </c>
      <c r="I2676" t="str">
        <f>VLOOKUP(A2676,'Store Data'!$E:$F,2,0)</f>
        <v>BMW</v>
      </c>
      <c r="J2676" t="str">
        <f>VLOOKUP(A2676,'Store Data'!$A:$B,2,0)</f>
        <v>Orange County</v>
      </c>
    </row>
    <row r="2677" spans="1:10" x14ac:dyDescent="0.2">
      <c r="A2677" t="s">
        <v>25</v>
      </c>
      <c r="B2677" t="s">
        <v>145</v>
      </c>
      <c r="C2677">
        <v>35</v>
      </c>
      <c r="D2677">
        <v>21</v>
      </c>
      <c r="E2677">
        <v>0.6</v>
      </c>
      <c r="F2677">
        <v>3</v>
      </c>
      <c r="G2677" t="s">
        <v>1</v>
      </c>
      <c r="H2677" s="27">
        <v>2024</v>
      </c>
      <c r="I2677" t="str">
        <f>VLOOKUP(A2677,'Store Data'!$E:$F,2,0)</f>
        <v>BMW</v>
      </c>
      <c r="J2677" t="str">
        <f>VLOOKUP(A2677,'Store Data'!$A:$B,2,0)</f>
        <v>Orange County</v>
      </c>
    </row>
    <row r="2678" spans="1:10" x14ac:dyDescent="0.2">
      <c r="A2678" t="s">
        <v>26</v>
      </c>
      <c r="B2678" t="s">
        <v>143</v>
      </c>
      <c r="C2678">
        <v>84</v>
      </c>
      <c r="D2678">
        <v>82</v>
      </c>
      <c r="E2678">
        <v>0.97609999999999997</v>
      </c>
      <c r="F2678">
        <v>18</v>
      </c>
      <c r="G2678" t="s">
        <v>1</v>
      </c>
      <c r="H2678" s="27">
        <v>2024</v>
      </c>
      <c r="I2678" t="str">
        <f>VLOOKUP(A2678,'Store Data'!$E:$F,2,0)</f>
        <v>BMW</v>
      </c>
      <c r="J2678" t="str">
        <f>VLOOKUP(A2678,'Store Data'!$A:$B,2,0)</f>
        <v>Southern CA</v>
      </c>
    </row>
    <row r="2679" spans="1:10" x14ac:dyDescent="0.2">
      <c r="A2679" t="s">
        <v>26</v>
      </c>
      <c r="B2679" t="s">
        <v>144</v>
      </c>
      <c r="C2679">
        <v>47</v>
      </c>
      <c r="D2679">
        <v>38</v>
      </c>
      <c r="E2679">
        <v>0.8085</v>
      </c>
      <c r="F2679">
        <v>7</v>
      </c>
      <c r="G2679" t="s">
        <v>1</v>
      </c>
      <c r="H2679" s="27">
        <v>2024</v>
      </c>
      <c r="I2679" t="str">
        <f>VLOOKUP(A2679,'Store Data'!$E:$F,2,0)</f>
        <v>BMW</v>
      </c>
      <c r="J2679" t="str">
        <f>VLOOKUP(A2679,'Store Data'!$A:$B,2,0)</f>
        <v>Southern CA</v>
      </c>
    </row>
    <row r="2680" spans="1:10" x14ac:dyDescent="0.2">
      <c r="A2680" t="s">
        <v>26</v>
      </c>
      <c r="B2680" t="s">
        <v>145</v>
      </c>
      <c r="C2680">
        <v>46</v>
      </c>
      <c r="D2680">
        <v>42</v>
      </c>
      <c r="E2680">
        <v>0.91300000000000003</v>
      </c>
      <c r="F2680">
        <v>5</v>
      </c>
      <c r="G2680" t="s">
        <v>1</v>
      </c>
      <c r="H2680" s="27">
        <v>2024</v>
      </c>
      <c r="I2680" t="str">
        <f>VLOOKUP(A2680,'Store Data'!$E:$F,2,0)</f>
        <v>BMW</v>
      </c>
      <c r="J2680" t="str">
        <f>VLOOKUP(A2680,'Store Data'!$A:$B,2,0)</f>
        <v>Southern CA</v>
      </c>
    </row>
    <row r="2681" spans="1:10" x14ac:dyDescent="0.2">
      <c r="A2681" t="s">
        <v>123</v>
      </c>
      <c r="B2681" t="s">
        <v>143</v>
      </c>
      <c r="C2681">
        <v>19</v>
      </c>
      <c r="D2681">
        <v>15</v>
      </c>
      <c r="E2681">
        <v>0.78939999999999999</v>
      </c>
      <c r="F2681">
        <v>1</v>
      </c>
      <c r="G2681" t="s">
        <v>1</v>
      </c>
      <c r="H2681" s="27">
        <v>2024</v>
      </c>
      <c r="I2681" t="str">
        <f>VLOOKUP(A2681,'Store Data'!$E:$F,2,0)</f>
        <v>Acura</v>
      </c>
      <c r="J2681" t="str">
        <f>VLOOKUP(A2681,'Store Data'!$A:$B,2,0)</f>
        <v>Northern CA</v>
      </c>
    </row>
    <row r="2682" spans="1:10" x14ac:dyDescent="0.2">
      <c r="A2682" t="s">
        <v>123</v>
      </c>
      <c r="B2682" t="s">
        <v>144</v>
      </c>
      <c r="C2682">
        <v>1</v>
      </c>
      <c r="D2682">
        <v>0</v>
      </c>
      <c r="E2682">
        <v>0</v>
      </c>
      <c r="F2682">
        <v>0</v>
      </c>
      <c r="G2682" t="s">
        <v>1</v>
      </c>
      <c r="H2682" s="27">
        <v>2024</v>
      </c>
      <c r="I2682" t="str">
        <f>VLOOKUP(A2682,'Store Data'!$E:$F,2,0)</f>
        <v>Acura</v>
      </c>
      <c r="J2682" t="str">
        <f>VLOOKUP(A2682,'Store Data'!$A:$B,2,0)</f>
        <v>Northern CA</v>
      </c>
    </row>
    <row r="2683" spans="1:10" x14ac:dyDescent="0.2">
      <c r="A2683" t="s">
        <v>123</v>
      </c>
      <c r="B2683" t="s">
        <v>145</v>
      </c>
      <c r="C2683">
        <v>2</v>
      </c>
      <c r="D2683">
        <v>1</v>
      </c>
      <c r="E2683">
        <v>0.5</v>
      </c>
      <c r="F2683">
        <v>0</v>
      </c>
      <c r="G2683" t="s">
        <v>1</v>
      </c>
      <c r="H2683" s="27">
        <v>2024</v>
      </c>
      <c r="I2683" t="str">
        <f>VLOOKUP(A2683,'Store Data'!$E:$F,2,0)</f>
        <v>Acura</v>
      </c>
      <c r="J2683" t="str">
        <f>VLOOKUP(A2683,'Store Data'!$A:$B,2,0)</f>
        <v>Northern CA</v>
      </c>
    </row>
    <row r="2684" spans="1:10" x14ac:dyDescent="0.2">
      <c r="A2684" t="s">
        <v>27</v>
      </c>
      <c r="B2684" t="s">
        <v>143</v>
      </c>
      <c r="C2684">
        <v>137</v>
      </c>
      <c r="D2684">
        <v>127</v>
      </c>
      <c r="E2684">
        <v>0.92700000000000005</v>
      </c>
      <c r="F2684">
        <v>26</v>
      </c>
      <c r="G2684" t="s">
        <v>1</v>
      </c>
      <c r="H2684" s="27">
        <v>2024</v>
      </c>
      <c r="I2684" t="str">
        <f>VLOOKUP(A2684,'Store Data'!$E:$F,2,0)</f>
        <v>Honda</v>
      </c>
      <c r="J2684" t="str">
        <f>VLOOKUP(A2684,'Store Data'!$A:$B,2,0)</f>
        <v>Northern CA</v>
      </c>
    </row>
    <row r="2685" spans="1:10" x14ac:dyDescent="0.2">
      <c r="A2685" t="s">
        <v>27</v>
      </c>
      <c r="B2685" t="s">
        <v>144</v>
      </c>
      <c r="C2685">
        <v>49</v>
      </c>
      <c r="D2685">
        <v>38</v>
      </c>
      <c r="E2685">
        <v>0.77549999999999997</v>
      </c>
      <c r="F2685">
        <v>4</v>
      </c>
      <c r="G2685" t="s">
        <v>1</v>
      </c>
      <c r="H2685" s="27">
        <v>2024</v>
      </c>
      <c r="I2685" t="str">
        <f>VLOOKUP(A2685,'Store Data'!$E:$F,2,0)</f>
        <v>Honda</v>
      </c>
      <c r="J2685" t="str">
        <f>VLOOKUP(A2685,'Store Data'!$A:$B,2,0)</f>
        <v>Northern CA</v>
      </c>
    </row>
    <row r="2686" spans="1:10" x14ac:dyDescent="0.2">
      <c r="A2686" t="s">
        <v>27</v>
      </c>
      <c r="B2686" t="s">
        <v>145</v>
      </c>
      <c r="C2686">
        <v>12</v>
      </c>
      <c r="D2686">
        <v>10</v>
      </c>
      <c r="E2686">
        <v>0.83330000000000004</v>
      </c>
      <c r="F2686">
        <v>4</v>
      </c>
      <c r="G2686" t="s">
        <v>1</v>
      </c>
      <c r="H2686" s="27">
        <v>2024</v>
      </c>
      <c r="I2686" t="str">
        <f>VLOOKUP(A2686,'Store Data'!$E:$F,2,0)</f>
        <v>Honda</v>
      </c>
      <c r="J2686" t="str">
        <f>VLOOKUP(A2686,'Store Data'!$A:$B,2,0)</f>
        <v>Northern CA</v>
      </c>
    </row>
    <row r="2687" spans="1:10" x14ac:dyDescent="0.2">
      <c r="A2687" t="s">
        <v>28</v>
      </c>
      <c r="B2687" t="s">
        <v>143</v>
      </c>
      <c r="C2687">
        <v>51</v>
      </c>
      <c r="D2687">
        <v>42</v>
      </c>
      <c r="E2687">
        <v>0.82350000000000001</v>
      </c>
      <c r="F2687">
        <v>6</v>
      </c>
      <c r="G2687" t="s">
        <v>1</v>
      </c>
      <c r="H2687" s="27">
        <v>2024</v>
      </c>
      <c r="I2687" t="str">
        <f>VLOOKUP(A2687,'Store Data'!$E:$F,2,0)</f>
        <v>BMW</v>
      </c>
      <c r="J2687" t="str">
        <f>VLOOKUP(A2687,'Store Data'!$A:$B,2,0)</f>
        <v>Orange County</v>
      </c>
    </row>
    <row r="2688" spans="1:10" x14ac:dyDescent="0.2">
      <c r="A2688" t="s">
        <v>28</v>
      </c>
      <c r="B2688" t="s">
        <v>144</v>
      </c>
      <c r="C2688">
        <v>86</v>
      </c>
      <c r="D2688">
        <v>46</v>
      </c>
      <c r="E2688">
        <v>0.53480000000000005</v>
      </c>
      <c r="F2688">
        <v>8</v>
      </c>
      <c r="G2688" t="s">
        <v>1</v>
      </c>
      <c r="H2688" s="27">
        <v>2024</v>
      </c>
      <c r="I2688" t="str">
        <f>VLOOKUP(A2688,'Store Data'!$E:$F,2,0)</f>
        <v>BMW</v>
      </c>
      <c r="J2688" t="str">
        <f>VLOOKUP(A2688,'Store Data'!$A:$B,2,0)</f>
        <v>Orange County</v>
      </c>
    </row>
    <row r="2689" spans="1:10" x14ac:dyDescent="0.2">
      <c r="A2689" t="s">
        <v>28</v>
      </c>
      <c r="B2689" t="s">
        <v>145</v>
      </c>
      <c r="C2689">
        <v>80</v>
      </c>
      <c r="D2689">
        <v>45</v>
      </c>
      <c r="E2689">
        <v>0.5625</v>
      </c>
      <c r="F2689">
        <v>5</v>
      </c>
      <c r="G2689" t="s">
        <v>1</v>
      </c>
      <c r="H2689" s="27">
        <v>2024</v>
      </c>
      <c r="I2689" t="str">
        <f>VLOOKUP(A2689,'Store Data'!$E:$F,2,0)</f>
        <v>BMW</v>
      </c>
      <c r="J2689" t="str">
        <f>VLOOKUP(A2689,'Store Data'!$A:$B,2,0)</f>
        <v>Orange County</v>
      </c>
    </row>
    <row r="2690" spans="1:10" x14ac:dyDescent="0.2">
      <c r="A2690" t="s">
        <v>29</v>
      </c>
      <c r="B2690" t="s">
        <v>143</v>
      </c>
      <c r="C2690">
        <v>19</v>
      </c>
      <c r="D2690">
        <v>16</v>
      </c>
      <c r="E2690">
        <v>0.84209999999999996</v>
      </c>
      <c r="F2690">
        <v>0</v>
      </c>
      <c r="G2690" t="s">
        <v>1</v>
      </c>
      <c r="H2690" s="27">
        <v>2024</v>
      </c>
      <c r="I2690" t="str">
        <f>VLOOKUP(A2690,'Store Data'!$E:$F,2,0)</f>
        <v>MINI</v>
      </c>
      <c r="J2690" t="str">
        <f>VLOOKUP(A2690,'Store Data'!$A:$B,2,0)</f>
        <v>Orange County</v>
      </c>
    </row>
    <row r="2691" spans="1:10" x14ac:dyDescent="0.2">
      <c r="A2691" t="s">
        <v>29</v>
      </c>
      <c r="B2691" t="s">
        <v>144</v>
      </c>
      <c r="C2691">
        <v>5</v>
      </c>
      <c r="D2691">
        <v>3</v>
      </c>
      <c r="E2691">
        <v>0.6</v>
      </c>
      <c r="F2691">
        <v>0</v>
      </c>
      <c r="G2691" t="s">
        <v>1</v>
      </c>
      <c r="H2691" s="27">
        <v>2024</v>
      </c>
      <c r="I2691" t="str">
        <f>VLOOKUP(A2691,'Store Data'!$E:$F,2,0)</f>
        <v>MINI</v>
      </c>
      <c r="J2691" t="str">
        <f>VLOOKUP(A2691,'Store Data'!$A:$B,2,0)</f>
        <v>Orange County</v>
      </c>
    </row>
    <row r="2692" spans="1:10" x14ac:dyDescent="0.2">
      <c r="A2692" t="s">
        <v>29</v>
      </c>
      <c r="B2692" t="s">
        <v>145</v>
      </c>
      <c r="C2692">
        <v>4</v>
      </c>
      <c r="D2692">
        <v>1</v>
      </c>
      <c r="E2692">
        <v>0.25</v>
      </c>
      <c r="F2692">
        <v>0</v>
      </c>
      <c r="G2692" t="s">
        <v>1</v>
      </c>
      <c r="H2692" s="27">
        <v>2024</v>
      </c>
      <c r="I2692" t="str">
        <f>VLOOKUP(A2692,'Store Data'!$E:$F,2,0)</f>
        <v>MINI</v>
      </c>
      <c r="J2692" t="str">
        <f>VLOOKUP(A2692,'Store Data'!$A:$B,2,0)</f>
        <v>Orange County</v>
      </c>
    </row>
    <row r="2693" spans="1:10" x14ac:dyDescent="0.2">
      <c r="A2693" t="s">
        <v>30</v>
      </c>
      <c r="B2693" t="s">
        <v>143</v>
      </c>
      <c r="C2693">
        <v>8</v>
      </c>
      <c r="D2693">
        <v>2</v>
      </c>
      <c r="E2693">
        <v>0.25</v>
      </c>
      <c r="F2693">
        <v>0</v>
      </c>
      <c r="G2693" t="s">
        <v>1</v>
      </c>
      <c r="H2693" s="27">
        <v>2024</v>
      </c>
      <c r="I2693" t="str">
        <f>VLOOKUP(A2693,'Store Data'!$E:$F,2,0)</f>
        <v>Genesis</v>
      </c>
      <c r="J2693" t="str">
        <f>VLOOKUP(A2693,'Store Data'!$A:$B,2,0)</f>
        <v>Texas</v>
      </c>
    </row>
    <row r="2694" spans="1:10" x14ac:dyDescent="0.2">
      <c r="A2694" t="s">
        <v>30</v>
      </c>
      <c r="B2694" t="s">
        <v>144</v>
      </c>
      <c r="C2694">
        <v>9</v>
      </c>
      <c r="D2694">
        <v>7</v>
      </c>
      <c r="E2694">
        <v>0.77769999999999995</v>
      </c>
      <c r="F2694">
        <v>1</v>
      </c>
      <c r="G2694" t="s">
        <v>1</v>
      </c>
      <c r="H2694" s="27">
        <v>2024</v>
      </c>
      <c r="I2694" t="str">
        <f>VLOOKUP(A2694,'Store Data'!$E:$F,2,0)</f>
        <v>Genesis</v>
      </c>
      <c r="J2694" t="str">
        <f>VLOOKUP(A2694,'Store Data'!$A:$B,2,0)</f>
        <v>Texas</v>
      </c>
    </row>
    <row r="2695" spans="1:10" x14ac:dyDescent="0.2">
      <c r="A2695" t="s">
        <v>30</v>
      </c>
      <c r="B2695" t="s">
        <v>145</v>
      </c>
      <c r="C2695">
        <v>15</v>
      </c>
      <c r="D2695">
        <v>8</v>
      </c>
      <c r="E2695">
        <v>0.5333</v>
      </c>
      <c r="F2695">
        <v>1</v>
      </c>
      <c r="G2695" t="s">
        <v>1</v>
      </c>
      <c r="H2695" s="27">
        <v>2024</v>
      </c>
      <c r="I2695" t="str">
        <f>VLOOKUP(A2695,'Store Data'!$E:$F,2,0)</f>
        <v>Genesis</v>
      </c>
      <c r="J2695" t="str">
        <f>VLOOKUP(A2695,'Store Data'!$A:$B,2,0)</f>
        <v>Texas</v>
      </c>
    </row>
    <row r="2696" spans="1:10" x14ac:dyDescent="0.2">
      <c r="A2696" t="s">
        <v>31</v>
      </c>
      <c r="B2696" t="s">
        <v>143</v>
      </c>
      <c r="C2696">
        <v>46</v>
      </c>
      <c r="D2696">
        <v>40</v>
      </c>
      <c r="E2696">
        <v>0.86950000000000005</v>
      </c>
      <c r="F2696">
        <v>11</v>
      </c>
      <c r="G2696" t="s">
        <v>1</v>
      </c>
      <c r="H2696" s="27">
        <v>2024</v>
      </c>
      <c r="I2696" t="str">
        <f>VLOOKUP(A2696,'Store Data'!$E:$F,2,0)</f>
        <v>Honda</v>
      </c>
      <c r="J2696" t="str">
        <f>VLOOKUP(A2696,'Store Data'!$A:$B,2,0)</f>
        <v>Texas</v>
      </c>
    </row>
    <row r="2697" spans="1:10" x14ac:dyDescent="0.2">
      <c r="A2697" t="s">
        <v>31</v>
      </c>
      <c r="B2697" t="s">
        <v>144</v>
      </c>
      <c r="C2697">
        <v>41</v>
      </c>
      <c r="D2697">
        <v>13</v>
      </c>
      <c r="E2697">
        <v>0.317</v>
      </c>
      <c r="F2697">
        <v>0</v>
      </c>
      <c r="G2697" t="s">
        <v>1</v>
      </c>
      <c r="H2697" s="27">
        <v>2024</v>
      </c>
      <c r="I2697" t="str">
        <f>VLOOKUP(A2697,'Store Data'!$E:$F,2,0)</f>
        <v>Honda</v>
      </c>
      <c r="J2697" t="str">
        <f>VLOOKUP(A2697,'Store Data'!$A:$B,2,0)</f>
        <v>Texas</v>
      </c>
    </row>
    <row r="2698" spans="1:10" x14ac:dyDescent="0.2">
      <c r="A2698" t="s">
        <v>31</v>
      </c>
      <c r="B2698" t="s">
        <v>145</v>
      </c>
      <c r="C2698">
        <v>23</v>
      </c>
      <c r="D2698">
        <v>10</v>
      </c>
      <c r="E2698">
        <v>0.43469999999999998</v>
      </c>
      <c r="F2698">
        <v>1</v>
      </c>
      <c r="G2698" t="s">
        <v>1</v>
      </c>
      <c r="H2698" s="27">
        <v>2024</v>
      </c>
      <c r="I2698" t="str">
        <f>VLOOKUP(A2698,'Store Data'!$E:$F,2,0)</f>
        <v>Honda</v>
      </c>
      <c r="J2698" t="str">
        <f>VLOOKUP(A2698,'Store Data'!$A:$B,2,0)</f>
        <v>Texas</v>
      </c>
    </row>
    <row r="2699" spans="1:10" x14ac:dyDescent="0.2">
      <c r="A2699" t="s">
        <v>32</v>
      </c>
      <c r="B2699" t="s">
        <v>143</v>
      </c>
      <c r="C2699">
        <v>38</v>
      </c>
      <c r="D2699">
        <v>35</v>
      </c>
      <c r="E2699">
        <v>0.92100000000000004</v>
      </c>
      <c r="F2699">
        <v>3</v>
      </c>
      <c r="G2699" t="s">
        <v>1</v>
      </c>
      <c r="H2699" s="27">
        <v>2024</v>
      </c>
      <c r="I2699" t="str">
        <f>VLOOKUP(A2699,'Store Data'!$E:$F,2,0)</f>
        <v>Honda</v>
      </c>
      <c r="J2699" t="str">
        <f>VLOOKUP(A2699,'Store Data'!$A:$B,2,0)</f>
        <v>Northern CA</v>
      </c>
    </row>
    <row r="2700" spans="1:10" x14ac:dyDescent="0.2">
      <c r="A2700" t="s">
        <v>32</v>
      </c>
      <c r="B2700" t="s">
        <v>144</v>
      </c>
      <c r="C2700">
        <v>41</v>
      </c>
      <c r="D2700">
        <v>32</v>
      </c>
      <c r="E2700">
        <v>0.78039999999999998</v>
      </c>
      <c r="F2700">
        <v>1</v>
      </c>
      <c r="G2700" t="s">
        <v>1</v>
      </c>
      <c r="H2700" s="27">
        <v>2024</v>
      </c>
      <c r="I2700" t="str">
        <f>VLOOKUP(A2700,'Store Data'!$E:$F,2,0)</f>
        <v>Honda</v>
      </c>
      <c r="J2700" t="str">
        <f>VLOOKUP(A2700,'Store Data'!$A:$B,2,0)</f>
        <v>Northern CA</v>
      </c>
    </row>
    <row r="2701" spans="1:10" x14ac:dyDescent="0.2">
      <c r="A2701" t="s">
        <v>32</v>
      </c>
      <c r="B2701" t="s">
        <v>145</v>
      </c>
      <c r="C2701">
        <v>18</v>
      </c>
      <c r="D2701">
        <v>13</v>
      </c>
      <c r="E2701">
        <v>0.72219999999999995</v>
      </c>
      <c r="F2701">
        <v>4</v>
      </c>
      <c r="G2701" t="s">
        <v>1</v>
      </c>
      <c r="H2701" s="27">
        <v>2024</v>
      </c>
      <c r="I2701" t="str">
        <f>VLOOKUP(A2701,'Store Data'!$E:$F,2,0)</f>
        <v>Honda</v>
      </c>
      <c r="J2701" t="str">
        <f>VLOOKUP(A2701,'Store Data'!$A:$B,2,0)</f>
        <v>Northern CA</v>
      </c>
    </row>
    <row r="2702" spans="1:10" x14ac:dyDescent="0.2">
      <c r="A2702" t="s">
        <v>33</v>
      </c>
      <c r="B2702" t="s">
        <v>143</v>
      </c>
      <c r="C2702">
        <v>35</v>
      </c>
      <c r="D2702">
        <v>25</v>
      </c>
      <c r="E2702">
        <v>0.71419999999999995</v>
      </c>
      <c r="F2702">
        <v>5</v>
      </c>
      <c r="G2702" t="s">
        <v>1</v>
      </c>
      <c r="H2702" s="27">
        <v>2024</v>
      </c>
      <c r="I2702" t="str">
        <f>VLOOKUP(A2702,'Store Data'!$E:$F,2,0)</f>
        <v>Honda</v>
      </c>
      <c r="J2702" t="str">
        <f>VLOOKUP(A2702,'Store Data'!$A:$B,2,0)</f>
        <v>Southern CA</v>
      </c>
    </row>
    <row r="2703" spans="1:10" x14ac:dyDescent="0.2">
      <c r="A2703" t="s">
        <v>33</v>
      </c>
      <c r="B2703" t="s">
        <v>144</v>
      </c>
      <c r="C2703">
        <v>19</v>
      </c>
      <c r="D2703">
        <v>16</v>
      </c>
      <c r="E2703">
        <v>0.84209999999999996</v>
      </c>
      <c r="F2703">
        <v>0</v>
      </c>
      <c r="G2703" t="s">
        <v>1</v>
      </c>
      <c r="H2703" s="27">
        <v>2024</v>
      </c>
      <c r="I2703" t="str">
        <f>VLOOKUP(A2703,'Store Data'!$E:$F,2,0)</f>
        <v>Honda</v>
      </c>
      <c r="J2703" t="str">
        <f>VLOOKUP(A2703,'Store Data'!$A:$B,2,0)</f>
        <v>Southern CA</v>
      </c>
    </row>
    <row r="2704" spans="1:10" x14ac:dyDescent="0.2">
      <c r="A2704" t="s">
        <v>33</v>
      </c>
      <c r="B2704" t="s">
        <v>145</v>
      </c>
      <c r="C2704">
        <v>6</v>
      </c>
      <c r="D2704">
        <v>5</v>
      </c>
      <c r="E2704">
        <v>0.83330000000000004</v>
      </c>
      <c r="F2704">
        <v>0</v>
      </c>
      <c r="G2704" t="s">
        <v>1</v>
      </c>
      <c r="H2704" s="27">
        <v>2024</v>
      </c>
      <c r="I2704" t="str">
        <f>VLOOKUP(A2704,'Store Data'!$E:$F,2,0)</f>
        <v>Honda</v>
      </c>
      <c r="J2704" t="str">
        <f>VLOOKUP(A2704,'Store Data'!$A:$B,2,0)</f>
        <v>Southern CA</v>
      </c>
    </row>
    <row r="2705" spans="1:10" x14ac:dyDescent="0.2">
      <c r="A2705" t="s">
        <v>34</v>
      </c>
      <c r="B2705" t="s">
        <v>143</v>
      </c>
      <c r="C2705">
        <v>17</v>
      </c>
      <c r="D2705">
        <v>15</v>
      </c>
      <c r="E2705">
        <v>0.88229999999999997</v>
      </c>
      <c r="F2705">
        <v>4</v>
      </c>
      <c r="G2705" t="s">
        <v>1</v>
      </c>
      <c r="H2705" s="27">
        <v>2024</v>
      </c>
      <c r="I2705" t="str">
        <f>VLOOKUP(A2705,'Store Data'!$E:$F,2,0)</f>
        <v>Hyundai</v>
      </c>
      <c r="J2705" t="str">
        <f>VLOOKUP(A2705,'Store Data'!$A:$B,2,0)</f>
        <v>Texas</v>
      </c>
    </row>
    <row r="2706" spans="1:10" x14ac:dyDescent="0.2">
      <c r="A2706" t="s">
        <v>34</v>
      </c>
      <c r="B2706" t="s">
        <v>144</v>
      </c>
      <c r="C2706">
        <v>7</v>
      </c>
      <c r="D2706">
        <v>1</v>
      </c>
      <c r="E2706">
        <v>0.14280000000000001</v>
      </c>
      <c r="F2706">
        <v>0</v>
      </c>
      <c r="G2706" t="s">
        <v>1</v>
      </c>
      <c r="H2706" s="27">
        <v>2024</v>
      </c>
      <c r="I2706" t="str">
        <f>VLOOKUP(A2706,'Store Data'!$E:$F,2,0)</f>
        <v>Hyundai</v>
      </c>
      <c r="J2706" t="str">
        <f>VLOOKUP(A2706,'Store Data'!$A:$B,2,0)</f>
        <v>Texas</v>
      </c>
    </row>
    <row r="2707" spans="1:10" x14ac:dyDescent="0.2">
      <c r="A2707" t="s">
        <v>34</v>
      </c>
      <c r="B2707" t="s">
        <v>145</v>
      </c>
      <c r="C2707">
        <v>10</v>
      </c>
      <c r="D2707">
        <v>1</v>
      </c>
      <c r="E2707">
        <v>0.1</v>
      </c>
      <c r="F2707">
        <v>0</v>
      </c>
      <c r="G2707" t="s">
        <v>1</v>
      </c>
      <c r="H2707" s="27">
        <v>2024</v>
      </c>
      <c r="I2707" t="str">
        <f>VLOOKUP(A2707,'Store Data'!$E:$F,2,0)</f>
        <v>Hyundai</v>
      </c>
      <c r="J2707" t="str">
        <f>VLOOKUP(A2707,'Store Data'!$A:$B,2,0)</f>
        <v>Texas</v>
      </c>
    </row>
    <row r="2708" spans="1:10" x14ac:dyDescent="0.2">
      <c r="A2708" t="s">
        <v>35</v>
      </c>
      <c r="B2708" t="s">
        <v>143</v>
      </c>
      <c r="C2708">
        <v>31</v>
      </c>
      <c r="D2708">
        <v>30</v>
      </c>
      <c r="E2708">
        <v>0.9677</v>
      </c>
      <c r="F2708">
        <v>2</v>
      </c>
      <c r="G2708" t="s">
        <v>1</v>
      </c>
      <c r="H2708" s="27">
        <v>2024</v>
      </c>
      <c r="I2708" t="str">
        <f>VLOOKUP(A2708,'Store Data'!$E:$F,2,0)</f>
        <v>Acura</v>
      </c>
      <c r="J2708" t="str">
        <f>VLOOKUP(A2708,'Store Data'!$A:$B,2,0)</f>
        <v>Southern CA</v>
      </c>
    </row>
    <row r="2709" spans="1:10" x14ac:dyDescent="0.2">
      <c r="A2709" t="s">
        <v>35</v>
      </c>
      <c r="B2709" t="s">
        <v>144</v>
      </c>
      <c r="C2709">
        <v>12</v>
      </c>
      <c r="D2709">
        <v>7</v>
      </c>
      <c r="E2709">
        <v>0.58330000000000004</v>
      </c>
      <c r="F2709">
        <v>2</v>
      </c>
      <c r="G2709" t="s">
        <v>1</v>
      </c>
      <c r="H2709" s="27">
        <v>2024</v>
      </c>
      <c r="I2709" t="str">
        <f>VLOOKUP(A2709,'Store Data'!$E:$F,2,0)</f>
        <v>Acura</v>
      </c>
      <c r="J2709" t="str">
        <f>VLOOKUP(A2709,'Store Data'!$A:$B,2,0)</f>
        <v>Southern CA</v>
      </c>
    </row>
    <row r="2710" spans="1:10" x14ac:dyDescent="0.2">
      <c r="A2710" t="s">
        <v>35</v>
      </c>
      <c r="B2710" t="s">
        <v>145</v>
      </c>
      <c r="C2710">
        <v>9</v>
      </c>
      <c r="D2710">
        <v>8</v>
      </c>
      <c r="E2710">
        <v>0.88880000000000003</v>
      </c>
      <c r="F2710">
        <v>1</v>
      </c>
      <c r="G2710" t="s">
        <v>1</v>
      </c>
      <c r="H2710" s="27">
        <v>2024</v>
      </c>
      <c r="I2710" t="str">
        <f>VLOOKUP(A2710,'Store Data'!$E:$F,2,0)</f>
        <v>Acura</v>
      </c>
      <c r="J2710" t="str">
        <f>VLOOKUP(A2710,'Store Data'!$A:$B,2,0)</f>
        <v>Southern CA</v>
      </c>
    </row>
    <row r="2711" spans="1:10" x14ac:dyDescent="0.2">
      <c r="A2711" t="s">
        <v>36</v>
      </c>
      <c r="B2711" t="s">
        <v>143</v>
      </c>
      <c r="C2711">
        <v>129</v>
      </c>
      <c r="D2711">
        <v>112</v>
      </c>
      <c r="E2711">
        <v>0.86819999999999997</v>
      </c>
      <c r="F2711">
        <v>37</v>
      </c>
      <c r="G2711" t="s">
        <v>1</v>
      </c>
      <c r="H2711" s="27">
        <v>2024</v>
      </c>
      <c r="I2711" t="str">
        <f>VLOOKUP(A2711,'Store Data'!$E:$F,2,0)</f>
        <v>Toyota</v>
      </c>
      <c r="J2711" t="str">
        <f>VLOOKUP(A2711,'Store Data'!$A:$B,2,0)</f>
        <v>Southern CA</v>
      </c>
    </row>
    <row r="2712" spans="1:10" x14ac:dyDescent="0.2">
      <c r="A2712" t="s">
        <v>36</v>
      </c>
      <c r="B2712" t="s">
        <v>144</v>
      </c>
      <c r="C2712">
        <v>109</v>
      </c>
      <c r="D2712">
        <v>72</v>
      </c>
      <c r="E2712">
        <v>0.66049999999999998</v>
      </c>
      <c r="F2712">
        <v>10</v>
      </c>
      <c r="G2712" t="s">
        <v>1</v>
      </c>
      <c r="H2712" s="27">
        <v>2024</v>
      </c>
      <c r="I2712" t="str">
        <f>VLOOKUP(A2712,'Store Data'!$E:$F,2,0)</f>
        <v>Toyota</v>
      </c>
      <c r="J2712" t="str">
        <f>VLOOKUP(A2712,'Store Data'!$A:$B,2,0)</f>
        <v>Southern CA</v>
      </c>
    </row>
    <row r="2713" spans="1:10" x14ac:dyDescent="0.2">
      <c r="A2713" t="s">
        <v>36</v>
      </c>
      <c r="B2713" t="s">
        <v>145</v>
      </c>
      <c r="C2713">
        <v>25</v>
      </c>
      <c r="D2713">
        <v>20</v>
      </c>
      <c r="E2713">
        <v>0.8</v>
      </c>
      <c r="F2713">
        <v>1</v>
      </c>
      <c r="G2713" t="s">
        <v>1</v>
      </c>
      <c r="H2713" s="27">
        <v>2024</v>
      </c>
      <c r="I2713" t="str">
        <f>VLOOKUP(A2713,'Store Data'!$E:$F,2,0)</f>
        <v>Toyota</v>
      </c>
      <c r="J2713" t="str">
        <f>VLOOKUP(A2713,'Store Data'!$A:$B,2,0)</f>
        <v>Southern CA</v>
      </c>
    </row>
    <row r="2714" spans="1:10" x14ac:dyDescent="0.2">
      <c r="A2714" t="s">
        <v>37</v>
      </c>
      <c r="B2714" t="s">
        <v>143</v>
      </c>
      <c r="C2714">
        <v>31</v>
      </c>
      <c r="D2714">
        <v>28</v>
      </c>
      <c r="E2714">
        <v>0.9032</v>
      </c>
      <c r="F2714">
        <v>4</v>
      </c>
      <c r="G2714" t="s">
        <v>1</v>
      </c>
      <c r="H2714" s="27">
        <v>2024</v>
      </c>
      <c r="I2714" t="str">
        <f>VLOOKUP(A2714,'Store Data'!$E:$F,2,0)</f>
        <v>Land Rover</v>
      </c>
      <c r="J2714" t="str">
        <f>VLOOKUP(A2714,'Store Data'!$A:$B,2,0)</f>
        <v>Arizona</v>
      </c>
    </row>
    <row r="2715" spans="1:10" x14ac:dyDescent="0.2">
      <c r="A2715" t="s">
        <v>37</v>
      </c>
      <c r="B2715" t="s">
        <v>144</v>
      </c>
      <c r="C2715">
        <v>32</v>
      </c>
      <c r="D2715">
        <v>18</v>
      </c>
      <c r="E2715">
        <v>0.5625</v>
      </c>
      <c r="F2715">
        <v>2</v>
      </c>
      <c r="G2715" t="s">
        <v>1</v>
      </c>
      <c r="H2715" s="27">
        <v>2024</v>
      </c>
      <c r="I2715" t="str">
        <f>VLOOKUP(A2715,'Store Data'!$E:$F,2,0)</f>
        <v>Land Rover</v>
      </c>
      <c r="J2715" t="str">
        <f>VLOOKUP(A2715,'Store Data'!$A:$B,2,0)</f>
        <v>Arizona</v>
      </c>
    </row>
    <row r="2716" spans="1:10" x14ac:dyDescent="0.2">
      <c r="A2716" t="s">
        <v>37</v>
      </c>
      <c r="B2716" t="s">
        <v>145</v>
      </c>
      <c r="C2716">
        <v>34</v>
      </c>
      <c r="D2716">
        <v>32</v>
      </c>
      <c r="E2716">
        <v>0.94110000000000005</v>
      </c>
      <c r="F2716">
        <v>6</v>
      </c>
      <c r="G2716" t="s">
        <v>1</v>
      </c>
      <c r="H2716" s="27">
        <v>2024</v>
      </c>
      <c r="I2716" t="str">
        <f>VLOOKUP(A2716,'Store Data'!$E:$F,2,0)</f>
        <v>Land Rover</v>
      </c>
      <c r="J2716" t="str">
        <f>VLOOKUP(A2716,'Store Data'!$A:$B,2,0)</f>
        <v>Arizona</v>
      </c>
    </row>
    <row r="2717" spans="1:10" x14ac:dyDescent="0.2">
      <c r="A2717" t="s">
        <v>39</v>
      </c>
      <c r="B2717" t="s">
        <v>143</v>
      </c>
      <c r="C2717">
        <v>74</v>
      </c>
      <c r="D2717">
        <v>64</v>
      </c>
      <c r="E2717">
        <v>0.86480000000000001</v>
      </c>
      <c r="F2717">
        <v>11</v>
      </c>
      <c r="G2717" t="s">
        <v>1</v>
      </c>
      <c r="H2717" s="27">
        <v>2024</v>
      </c>
      <c r="I2717" t="str">
        <f>VLOOKUP(A2717,'Store Data'!$E:$F,2,0)</f>
        <v>Lexus</v>
      </c>
      <c r="J2717" t="str">
        <f>VLOOKUP(A2717,'Store Data'!$A:$B,2,0)</f>
        <v>Southern CA</v>
      </c>
    </row>
    <row r="2718" spans="1:10" x14ac:dyDescent="0.2">
      <c r="A2718" t="s">
        <v>39</v>
      </c>
      <c r="B2718" t="s">
        <v>144</v>
      </c>
      <c r="C2718">
        <v>69</v>
      </c>
      <c r="D2718">
        <v>46</v>
      </c>
      <c r="E2718">
        <v>0.66659999999999997</v>
      </c>
      <c r="F2718">
        <v>8</v>
      </c>
      <c r="G2718" t="s">
        <v>1</v>
      </c>
      <c r="H2718" s="27">
        <v>2024</v>
      </c>
      <c r="I2718" t="str">
        <f>VLOOKUP(A2718,'Store Data'!$E:$F,2,0)</f>
        <v>Lexus</v>
      </c>
      <c r="J2718" t="str">
        <f>VLOOKUP(A2718,'Store Data'!$A:$B,2,0)</f>
        <v>Southern CA</v>
      </c>
    </row>
    <row r="2719" spans="1:10" x14ac:dyDescent="0.2">
      <c r="A2719" t="s">
        <v>39</v>
      </c>
      <c r="B2719" t="s">
        <v>145</v>
      </c>
      <c r="C2719">
        <v>22</v>
      </c>
      <c r="D2719">
        <v>18</v>
      </c>
      <c r="E2719">
        <v>0.81810000000000005</v>
      </c>
      <c r="F2719">
        <v>5</v>
      </c>
      <c r="G2719" t="s">
        <v>1</v>
      </c>
      <c r="H2719" s="27">
        <v>2024</v>
      </c>
      <c r="I2719" t="str">
        <f>VLOOKUP(A2719,'Store Data'!$E:$F,2,0)</f>
        <v>Lexus</v>
      </c>
      <c r="J2719" t="str">
        <f>VLOOKUP(A2719,'Store Data'!$A:$B,2,0)</f>
        <v>Southern CA</v>
      </c>
    </row>
    <row r="2720" spans="1:10" x14ac:dyDescent="0.2">
      <c r="A2720" t="s">
        <v>38</v>
      </c>
      <c r="B2720" t="s">
        <v>143</v>
      </c>
      <c r="C2720">
        <v>71</v>
      </c>
      <c r="D2720">
        <v>61</v>
      </c>
      <c r="E2720">
        <v>0.85909999999999997</v>
      </c>
      <c r="F2720">
        <v>3</v>
      </c>
      <c r="G2720" t="s">
        <v>1</v>
      </c>
      <c r="H2720" s="27">
        <v>2024</v>
      </c>
      <c r="I2720" t="str">
        <f>VLOOKUP(A2720,'Store Data'!$E:$F,2,0)</f>
        <v>Lexus</v>
      </c>
      <c r="J2720" t="str">
        <f>VLOOKUP(A2720,'Store Data'!$A:$B,2,0)</f>
        <v>Texas</v>
      </c>
    </row>
    <row r="2721" spans="1:10" x14ac:dyDescent="0.2">
      <c r="A2721" t="s">
        <v>38</v>
      </c>
      <c r="B2721" t="s">
        <v>144</v>
      </c>
      <c r="C2721">
        <v>118</v>
      </c>
      <c r="D2721">
        <v>93</v>
      </c>
      <c r="E2721">
        <v>0.78810000000000002</v>
      </c>
      <c r="F2721">
        <v>27</v>
      </c>
      <c r="G2721" t="s">
        <v>1</v>
      </c>
      <c r="H2721" s="27">
        <v>2024</v>
      </c>
      <c r="I2721" t="str">
        <f>VLOOKUP(A2721,'Store Data'!$E:$F,2,0)</f>
        <v>Lexus</v>
      </c>
      <c r="J2721" t="str">
        <f>VLOOKUP(A2721,'Store Data'!$A:$B,2,0)</f>
        <v>Texas</v>
      </c>
    </row>
    <row r="2722" spans="1:10" x14ac:dyDescent="0.2">
      <c r="A2722" t="s">
        <v>38</v>
      </c>
      <c r="B2722" t="s">
        <v>145</v>
      </c>
      <c r="C2722">
        <v>36</v>
      </c>
      <c r="D2722">
        <v>31</v>
      </c>
      <c r="E2722">
        <v>0.86109999999999998</v>
      </c>
      <c r="F2722">
        <v>8</v>
      </c>
      <c r="G2722" t="s">
        <v>1</v>
      </c>
      <c r="H2722" s="27">
        <v>2024</v>
      </c>
      <c r="I2722" t="str">
        <f>VLOOKUP(A2722,'Store Data'!$E:$F,2,0)</f>
        <v>Lexus</v>
      </c>
      <c r="J2722" t="str">
        <f>VLOOKUP(A2722,'Store Data'!$A:$B,2,0)</f>
        <v>Texas</v>
      </c>
    </row>
    <row r="2723" spans="1:10" x14ac:dyDescent="0.2">
      <c r="A2723" t="s">
        <v>40</v>
      </c>
      <c r="B2723" t="s">
        <v>143</v>
      </c>
      <c r="C2723">
        <v>14</v>
      </c>
      <c r="D2723">
        <v>13</v>
      </c>
      <c r="E2723">
        <v>0.92849999999999999</v>
      </c>
      <c r="F2723">
        <v>2</v>
      </c>
      <c r="G2723" t="s">
        <v>1</v>
      </c>
      <c r="H2723" s="27">
        <v>2024</v>
      </c>
      <c r="I2723" t="str">
        <f>VLOOKUP(A2723,'Store Data'!$E:$F,2,0)</f>
        <v>Lincoln</v>
      </c>
      <c r="J2723" t="str">
        <f>VLOOKUP(A2723,'Store Data'!$A:$B,2,0)</f>
        <v>Orange County</v>
      </c>
    </row>
    <row r="2724" spans="1:10" x14ac:dyDescent="0.2">
      <c r="A2724" t="s">
        <v>40</v>
      </c>
      <c r="B2724" t="s">
        <v>144</v>
      </c>
      <c r="C2724">
        <v>4</v>
      </c>
      <c r="D2724">
        <v>3</v>
      </c>
      <c r="E2724">
        <v>0.75</v>
      </c>
      <c r="F2724">
        <v>0</v>
      </c>
      <c r="G2724" t="s">
        <v>1</v>
      </c>
      <c r="H2724" s="27">
        <v>2024</v>
      </c>
      <c r="I2724" t="str">
        <f>VLOOKUP(A2724,'Store Data'!$E:$F,2,0)</f>
        <v>Lincoln</v>
      </c>
      <c r="J2724" t="str">
        <f>VLOOKUP(A2724,'Store Data'!$A:$B,2,0)</f>
        <v>Orange County</v>
      </c>
    </row>
    <row r="2725" spans="1:10" x14ac:dyDescent="0.2">
      <c r="A2725" t="s">
        <v>40</v>
      </c>
      <c r="B2725" t="s">
        <v>145</v>
      </c>
      <c r="C2725">
        <v>1</v>
      </c>
      <c r="D2725">
        <v>0</v>
      </c>
      <c r="E2725">
        <v>0</v>
      </c>
      <c r="F2725">
        <v>0</v>
      </c>
      <c r="G2725" t="s">
        <v>1</v>
      </c>
      <c r="H2725" s="27">
        <v>2024</v>
      </c>
      <c r="I2725" t="str">
        <f>VLOOKUP(A2725,'Store Data'!$E:$F,2,0)</f>
        <v>Lincoln</v>
      </c>
      <c r="J2725" t="str">
        <f>VLOOKUP(A2725,'Store Data'!$A:$B,2,0)</f>
        <v>Orange County</v>
      </c>
    </row>
    <row r="2726" spans="1:10" x14ac:dyDescent="0.2">
      <c r="A2726" t="s">
        <v>44</v>
      </c>
      <c r="B2726" t="s">
        <v>143</v>
      </c>
      <c r="C2726">
        <v>14</v>
      </c>
      <c r="D2726">
        <v>14</v>
      </c>
      <c r="E2726">
        <v>1</v>
      </c>
      <c r="F2726">
        <v>0</v>
      </c>
      <c r="G2726" t="s">
        <v>1</v>
      </c>
      <c r="H2726" s="27">
        <v>2024</v>
      </c>
      <c r="I2726" t="str">
        <f>VLOOKUP(A2726,'Store Data'!$E:$F,2,0)</f>
        <v>MINI</v>
      </c>
      <c r="J2726" t="str">
        <f>VLOOKUP(A2726,'Store Data'!$A:$B,2,0)</f>
        <v>Arizona</v>
      </c>
    </row>
    <row r="2727" spans="1:10" x14ac:dyDescent="0.2">
      <c r="A2727" t="s">
        <v>44</v>
      </c>
      <c r="B2727" t="s">
        <v>144</v>
      </c>
      <c r="C2727">
        <v>8</v>
      </c>
      <c r="D2727">
        <v>6</v>
      </c>
      <c r="E2727">
        <v>0.75</v>
      </c>
      <c r="F2727">
        <v>0</v>
      </c>
      <c r="G2727" t="s">
        <v>1</v>
      </c>
      <c r="H2727" s="27">
        <v>2024</v>
      </c>
      <c r="I2727" t="str">
        <f>VLOOKUP(A2727,'Store Data'!$E:$F,2,0)</f>
        <v>MINI</v>
      </c>
      <c r="J2727" t="str">
        <f>VLOOKUP(A2727,'Store Data'!$A:$B,2,0)</f>
        <v>Arizona</v>
      </c>
    </row>
    <row r="2728" spans="1:10" x14ac:dyDescent="0.2">
      <c r="A2728" t="s">
        <v>44</v>
      </c>
      <c r="B2728" t="s">
        <v>145</v>
      </c>
      <c r="C2728">
        <v>10</v>
      </c>
      <c r="D2728">
        <v>7</v>
      </c>
      <c r="E2728">
        <v>0.7</v>
      </c>
      <c r="F2728">
        <v>0</v>
      </c>
      <c r="G2728" t="s">
        <v>1</v>
      </c>
      <c r="H2728" s="27">
        <v>2024</v>
      </c>
      <c r="I2728" t="str">
        <f>VLOOKUP(A2728,'Store Data'!$E:$F,2,0)</f>
        <v>MINI</v>
      </c>
      <c r="J2728" t="str">
        <f>VLOOKUP(A2728,'Store Data'!$A:$B,2,0)</f>
        <v>Arizona</v>
      </c>
    </row>
    <row r="2729" spans="1:10" x14ac:dyDescent="0.2">
      <c r="A2729" t="s">
        <v>45</v>
      </c>
      <c r="B2729" t="s">
        <v>143</v>
      </c>
      <c r="C2729">
        <v>3</v>
      </c>
      <c r="D2729">
        <v>2</v>
      </c>
      <c r="E2729">
        <v>0.66659999999999997</v>
      </c>
      <c r="F2729">
        <v>0</v>
      </c>
      <c r="G2729" t="s">
        <v>1</v>
      </c>
      <c r="H2729" s="27">
        <v>2024</v>
      </c>
      <c r="I2729" t="str">
        <f>VLOOKUP(A2729,'Store Data'!$E:$F,2,0)</f>
        <v>MINI</v>
      </c>
      <c r="J2729" t="str">
        <f>VLOOKUP(A2729,'Store Data'!$A:$B,2,0)</f>
        <v>Southern CA</v>
      </c>
    </row>
    <row r="2730" spans="1:10" x14ac:dyDescent="0.2">
      <c r="A2730" t="s">
        <v>45</v>
      </c>
      <c r="B2730" t="s">
        <v>144</v>
      </c>
      <c r="C2730">
        <v>2</v>
      </c>
      <c r="D2730">
        <v>1</v>
      </c>
      <c r="E2730">
        <v>0.5</v>
      </c>
      <c r="F2730">
        <v>0</v>
      </c>
      <c r="G2730" t="s">
        <v>1</v>
      </c>
      <c r="H2730" s="27">
        <v>2024</v>
      </c>
      <c r="I2730" t="str">
        <f>VLOOKUP(A2730,'Store Data'!$E:$F,2,0)</f>
        <v>MINI</v>
      </c>
      <c r="J2730" t="str">
        <f>VLOOKUP(A2730,'Store Data'!$A:$B,2,0)</f>
        <v>Southern CA</v>
      </c>
    </row>
    <row r="2731" spans="1:10" x14ac:dyDescent="0.2">
      <c r="A2731" t="s">
        <v>45</v>
      </c>
      <c r="B2731" t="s">
        <v>145</v>
      </c>
      <c r="C2731">
        <v>1</v>
      </c>
      <c r="D2731">
        <v>1</v>
      </c>
      <c r="E2731">
        <v>1</v>
      </c>
      <c r="F2731">
        <v>0</v>
      </c>
      <c r="G2731" t="s">
        <v>1</v>
      </c>
      <c r="H2731" s="27">
        <v>2024</v>
      </c>
      <c r="I2731" t="str">
        <f>VLOOKUP(A2731,'Store Data'!$E:$F,2,0)</f>
        <v>MINI</v>
      </c>
      <c r="J2731" t="str">
        <f>VLOOKUP(A2731,'Store Data'!$A:$B,2,0)</f>
        <v>Southern CA</v>
      </c>
    </row>
    <row r="2732" spans="1:10" x14ac:dyDescent="0.2">
      <c r="A2732" t="s">
        <v>48</v>
      </c>
      <c r="B2732" t="s">
        <v>143</v>
      </c>
      <c r="C2732">
        <v>7</v>
      </c>
      <c r="D2732">
        <v>6</v>
      </c>
      <c r="E2732">
        <v>0.85709999999999997</v>
      </c>
      <c r="F2732">
        <v>1</v>
      </c>
      <c r="G2732" t="s">
        <v>1</v>
      </c>
      <c r="H2732" s="27">
        <v>2024</v>
      </c>
      <c r="I2732" t="str">
        <f>VLOOKUP(A2732,'Store Data'!$E:$F,2,0)</f>
        <v>MINI</v>
      </c>
      <c r="J2732" t="str">
        <f>VLOOKUP(A2732,'Store Data'!$A:$B,2,0)</f>
        <v>Northern CA</v>
      </c>
    </row>
    <row r="2733" spans="1:10" x14ac:dyDescent="0.2">
      <c r="A2733" t="s">
        <v>48</v>
      </c>
      <c r="B2733" t="s">
        <v>144</v>
      </c>
      <c r="C2733">
        <v>4</v>
      </c>
      <c r="D2733">
        <v>4</v>
      </c>
      <c r="E2733">
        <v>1</v>
      </c>
      <c r="F2733">
        <v>0</v>
      </c>
      <c r="G2733" t="s">
        <v>1</v>
      </c>
      <c r="H2733" s="27">
        <v>2024</v>
      </c>
      <c r="I2733" t="str">
        <f>VLOOKUP(A2733,'Store Data'!$E:$F,2,0)</f>
        <v>MINI</v>
      </c>
      <c r="J2733" t="str">
        <f>VLOOKUP(A2733,'Store Data'!$A:$B,2,0)</f>
        <v>Northern CA</v>
      </c>
    </row>
    <row r="2734" spans="1:10" x14ac:dyDescent="0.2">
      <c r="A2734" t="s">
        <v>48</v>
      </c>
      <c r="B2734" t="s">
        <v>145</v>
      </c>
      <c r="C2734">
        <v>4</v>
      </c>
      <c r="D2734">
        <v>2</v>
      </c>
      <c r="E2734">
        <v>0.5</v>
      </c>
      <c r="F2734">
        <v>0</v>
      </c>
      <c r="G2734" t="s">
        <v>1</v>
      </c>
      <c r="H2734" s="27">
        <v>2024</v>
      </c>
      <c r="I2734" t="str">
        <f>VLOOKUP(A2734,'Store Data'!$E:$F,2,0)</f>
        <v>MINI</v>
      </c>
      <c r="J2734" t="str">
        <f>VLOOKUP(A2734,'Store Data'!$A:$B,2,0)</f>
        <v>Northern CA</v>
      </c>
    </row>
    <row r="2735" spans="1:10" x14ac:dyDescent="0.2">
      <c r="A2735" t="s">
        <v>53</v>
      </c>
      <c r="B2735" t="s">
        <v>143</v>
      </c>
      <c r="C2735">
        <v>10</v>
      </c>
      <c r="D2735">
        <v>8</v>
      </c>
      <c r="E2735">
        <v>0.8</v>
      </c>
      <c r="F2735">
        <v>0</v>
      </c>
      <c r="G2735" t="s">
        <v>1</v>
      </c>
      <c r="H2735" s="27">
        <v>2024</v>
      </c>
      <c r="I2735" t="str">
        <f>VLOOKUP(A2735,'Store Data'!$E:$F,2,0)</f>
        <v>MINI</v>
      </c>
      <c r="J2735" t="str">
        <f>VLOOKUP(A2735,'Store Data'!$A:$B,2,0)</f>
        <v>Orange County</v>
      </c>
    </row>
    <row r="2736" spans="1:10" x14ac:dyDescent="0.2">
      <c r="A2736" t="s">
        <v>53</v>
      </c>
      <c r="B2736" t="s">
        <v>144</v>
      </c>
      <c r="C2736">
        <v>4</v>
      </c>
      <c r="D2736">
        <v>3</v>
      </c>
      <c r="E2736">
        <v>0.75</v>
      </c>
      <c r="F2736">
        <v>0</v>
      </c>
      <c r="G2736" t="s">
        <v>1</v>
      </c>
      <c r="H2736" s="27">
        <v>2024</v>
      </c>
      <c r="I2736" t="str">
        <f>VLOOKUP(A2736,'Store Data'!$E:$F,2,0)</f>
        <v>MINI</v>
      </c>
      <c r="J2736" t="str">
        <f>VLOOKUP(A2736,'Store Data'!$A:$B,2,0)</f>
        <v>Orange County</v>
      </c>
    </row>
    <row r="2737" spans="1:10" x14ac:dyDescent="0.2">
      <c r="A2737" t="s">
        <v>53</v>
      </c>
      <c r="B2737" t="s">
        <v>145</v>
      </c>
      <c r="C2737">
        <v>4</v>
      </c>
      <c r="D2737">
        <v>4</v>
      </c>
      <c r="E2737">
        <v>1</v>
      </c>
      <c r="F2737">
        <v>0</v>
      </c>
      <c r="G2737" t="s">
        <v>1</v>
      </c>
      <c r="H2737" s="27">
        <v>2024</v>
      </c>
      <c r="I2737" t="str">
        <f>VLOOKUP(A2737,'Store Data'!$E:$F,2,0)</f>
        <v>MINI</v>
      </c>
      <c r="J2737" t="str">
        <f>VLOOKUP(A2737,'Store Data'!$A:$B,2,0)</f>
        <v>Orange County</v>
      </c>
    </row>
    <row r="2738" spans="1:10" x14ac:dyDescent="0.2">
      <c r="A2738" t="s">
        <v>58</v>
      </c>
      <c r="B2738" t="s">
        <v>143</v>
      </c>
      <c r="C2738">
        <v>27</v>
      </c>
      <c r="D2738">
        <v>20</v>
      </c>
      <c r="E2738">
        <v>0.74070000000000003</v>
      </c>
      <c r="F2738">
        <v>3</v>
      </c>
      <c r="G2738" t="s">
        <v>1</v>
      </c>
      <c r="H2738" s="27">
        <v>2024</v>
      </c>
      <c r="I2738" t="str">
        <f>VLOOKUP(A2738,'Store Data'!$E:$F,2,0)</f>
        <v>MINI</v>
      </c>
      <c r="J2738" t="str">
        <f>VLOOKUP(A2738,'Store Data'!$A:$B,2,0)</f>
        <v>Southern CA</v>
      </c>
    </row>
    <row r="2739" spans="1:10" x14ac:dyDescent="0.2">
      <c r="A2739" t="s">
        <v>58</v>
      </c>
      <c r="B2739" t="s">
        <v>144</v>
      </c>
      <c r="C2739">
        <v>6</v>
      </c>
      <c r="D2739">
        <v>5</v>
      </c>
      <c r="E2739">
        <v>0.83330000000000004</v>
      </c>
      <c r="F2739">
        <v>1</v>
      </c>
      <c r="G2739" t="s">
        <v>1</v>
      </c>
      <c r="H2739" s="27">
        <v>2024</v>
      </c>
      <c r="I2739" t="str">
        <f>VLOOKUP(A2739,'Store Data'!$E:$F,2,0)</f>
        <v>MINI</v>
      </c>
      <c r="J2739" t="str">
        <f>VLOOKUP(A2739,'Store Data'!$A:$B,2,0)</f>
        <v>Southern CA</v>
      </c>
    </row>
    <row r="2740" spans="1:10" x14ac:dyDescent="0.2">
      <c r="A2740" t="s">
        <v>58</v>
      </c>
      <c r="B2740" t="s">
        <v>145</v>
      </c>
      <c r="C2740">
        <v>7</v>
      </c>
      <c r="D2740">
        <v>4</v>
      </c>
      <c r="E2740">
        <v>0.57140000000000002</v>
      </c>
      <c r="F2740">
        <v>0</v>
      </c>
      <c r="G2740" t="s">
        <v>1</v>
      </c>
      <c r="H2740" s="27">
        <v>2024</v>
      </c>
      <c r="I2740" t="str">
        <f>VLOOKUP(A2740,'Store Data'!$E:$F,2,0)</f>
        <v>MINI</v>
      </c>
      <c r="J2740" t="str">
        <f>VLOOKUP(A2740,'Store Data'!$A:$B,2,0)</f>
        <v>Southern CA</v>
      </c>
    </row>
    <row r="2741" spans="1:10" x14ac:dyDescent="0.2">
      <c r="A2741" t="s">
        <v>41</v>
      </c>
      <c r="B2741" t="s">
        <v>143</v>
      </c>
      <c r="C2741">
        <v>46</v>
      </c>
      <c r="D2741">
        <v>40</v>
      </c>
      <c r="E2741">
        <v>0.86950000000000005</v>
      </c>
      <c r="F2741">
        <v>3</v>
      </c>
      <c r="G2741" t="s">
        <v>1</v>
      </c>
      <c r="H2741" s="27">
        <v>2024</v>
      </c>
      <c r="I2741" t="str">
        <f>VLOOKUP(A2741,'Store Data'!$E:$F,2,0)</f>
        <v>Mazda</v>
      </c>
      <c r="J2741" t="str">
        <f>VLOOKUP(A2741,'Store Data'!$A:$B,2,0)</f>
        <v>Southern CA</v>
      </c>
    </row>
    <row r="2742" spans="1:10" x14ac:dyDescent="0.2">
      <c r="A2742" t="s">
        <v>41</v>
      </c>
      <c r="B2742" t="s">
        <v>144</v>
      </c>
      <c r="C2742">
        <v>19</v>
      </c>
      <c r="D2742">
        <v>13</v>
      </c>
      <c r="E2742">
        <v>0.68420000000000003</v>
      </c>
      <c r="F2742">
        <v>0</v>
      </c>
      <c r="G2742" t="s">
        <v>1</v>
      </c>
      <c r="H2742" s="27">
        <v>2024</v>
      </c>
      <c r="I2742" t="str">
        <f>VLOOKUP(A2742,'Store Data'!$E:$F,2,0)</f>
        <v>Mazda</v>
      </c>
      <c r="J2742" t="str">
        <f>VLOOKUP(A2742,'Store Data'!$A:$B,2,0)</f>
        <v>Southern CA</v>
      </c>
    </row>
    <row r="2743" spans="1:10" x14ac:dyDescent="0.2">
      <c r="A2743" t="s">
        <v>41</v>
      </c>
      <c r="B2743" t="s">
        <v>145</v>
      </c>
      <c r="C2743">
        <v>17</v>
      </c>
      <c r="D2743">
        <v>14</v>
      </c>
      <c r="E2743">
        <v>0.82350000000000001</v>
      </c>
      <c r="F2743">
        <v>0</v>
      </c>
      <c r="G2743" t="s">
        <v>1</v>
      </c>
      <c r="H2743" s="27">
        <v>2024</v>
      </c>
      <c r="I2743" t="str">
        <f>VLOOKUP(A2743,'Store Data'!$E:$F,2,0)</f>
        <v>Mazda</v>
      </c>
      <c r="J2743" t="str">
        <f>VLOOKUP(A2743,'Store Data'!$A:$B,2,0)</f>
        <v>Southern CA</v>
      </c>
    </row>
    <row r="2744" spans="1:10" x14ac:dyDescent="0.2">
      <c r="A2744" t="s">
        <v>42</v>
      </c>
      <c r="B2744" t="s">
        <v>143</v>
      </c>
      <c r="C2744">
        <v>40</v>
      </c>
      <c r="D2744">
        <v>35</v>
      </c>
      <c r="E2744">
        <v>0.875</v>
      </c>
      <c r="F2744">
        <v>3</v>
      </c>
      <c r="G2744" t="s">
        <v>1</v>
      </c>
      <c r="H2744" s="27">
        <v>2024</v>
      </c>
      <c r="I2744" t="str">
        <f>VLOOKUP(A2744,'Store Data'!$E:$F,2,0)</f>
        <v>Mercedes-Benz</v>
      </c>
      <c r="J2744" t="str">
        <f>VLOOKUP(A2744,'Store Data'!$A:$B,2,0)</f>
        <v>Arizona</v>
      </c>
    </row>
    <row r="2745" spans="1:10" x14ac:dyDescent="0.2">
      <c r="A2745" t="s">
        <v>42</v>
      </c>
      <c r="B2745" t="s">
        <v>144</v>
      </c>
      <c r="C2745">
        <v>17</v>
      </c>
      <c r="D2745">
        <v>12</v>
      </c>
      <c r="E2745">
        <v>0.70579999999999998</v>
      </c>
      <c r="F2745">
        <v>0</v>
      </c>
      <c r="G2745" t="s">
        <v>1</v>
      </c>
      <c r="H2745" s="27">
        <v>2024</v>
      </c>
      <c r="I2745" t="str">
        <f>VLOOKUP(A2745,'Store Data'!$E:$F,2,0)</f>
        <v>Mercedes-Benz</v>
      </c>
      <c r="J2745" t="str">
        <f>VLOOKUP(A2745,'Store Data'!$A:$B,2,0)</f>
        <v>Arizona</v>
      </c>
    </row>
    <row r="2746" spans="1:10" x14ac:dyDescent="0.2">
      <c r="A2746" t="s">
        <v>42</v>
      </c>
      <c r="B2746" t="s">
        <v>145</v>
      </c>
      <c r="C2746">
        <v>19</v>
      </c>
      <c r="D2746">
        <v>13</v>
      </c>
      <c r="E2746">
        <v>0.68420000000000003</v>
      </c>
      <c r="F2746">
        <v>3</v>
      </c>
      <c r="G2746" t="s">
        <v>1</v>
      </c>
      <c r="H2746" s="27">
        <v>2024</v>
      </c>
      <c r="I2746" t="str">
        <f>VLOOKUP(A2746,'Store Data'!$E:$F,2,0)</f>
        <v>Mercedes-Benz</v>
      </c>
      <c r="J2746" t="str">
        <f>VLOOKUP(A2746,'Store Data'!$A:$B,2,0)</f>
        <v>Arizona</v>
      </c>
    </row>
    <row r="2747" spans="1:10" x14ac:dyDescent="0.2">
      <c r="A2747" t="s">
        <v>43</v>
      </c>
      <c r="B2747" t="s">
        <v>143</v>
      </c>
      <c r="C2747">
        <v>66</v>
      </c>
      <c r="D2747">
        <v>55</v>
      </c>
      <c r="E2747">
        <v>0.83330000000000004</v>
      </c>
      <c r="F2747">
        <v>4</v>
      </c>
      <c r="G2747" t="s">
        <v>1</v>
      </c>
      <c r="H2747" s="27">
        <v>2024</v>
      </c>
      <c r="I2747" t="str">
        <f>VLOOKUP(A2747,'Store Data'!$E:$F,2,0)</f>
        <v>Mercedes-Benz</v>
      </c>
      <c r="J2747" t="str">
        <f>VLOOKUP(A2747,'Store Data'!$A:$B,2,0)</f>
        <v>Southern CA</v>
      </c>
    </row>
    <row r="2748" spans="1:10" x14ac:dyDescent="0.2">
      <c r="A2748" t="s">
        <v>43</v>
      </c>
      <c r="B2748" t="s">
        <v>144</v>
      </c>
      <c r="C2748">
        <v>18</v>
      </c>
      <c r="D2748">
        <v>13</v>
      </c>
      <c r="E2748">
        <v>0.72219999999999995</v>
      </c>
      <c r="F2748">
        <v>2</v>
      </c>
      <c r="G2748" t="s">
        <v>1</v>
      </c>
      <c r="H2748" s="27">
        <v>2024</v>
      </c>
      <c r="I2748" t="str">
        <f>VLOOKUP(A2748,'Store Data'!$E:$F,2,0)</f>
        <v>Mercedes-Benz</v>
      </c>
      <c r="J2748" t="str">
        <f>VLOOKUP(A2748,'Store Data'!$A:$B,2,0)</f>
        <v>Southern CA</v>
      </c>
    </row>
    <row r="2749" spans="1:10" x14ac:dyDescent="0.2">
      <c r="A2749" t="s">
        <v>43</v>
      </c>
      <c r="B2749" t="s">
        <v>145</v>
      </c>
      <c r="C2749">
        <v>12</v>
      </c>
      <c r="D2749">
        <v>6</v>
      </c>
      <c r="E2749">
        <v>0.5</v>
      </c>
      <c r="F2749">
        <v>0</v>
      </c>
      <c r="G2749" t="s">
        <v>1</v>
      </c>
      <c r="H2749" s="27">
        <v>2024</v>
      </c>
      <c r="I2749" t="str">
        <f>VLOOKUP(A2749,'Store Data'!$E:$F,2,0)</f>
        <v>Mercedes-Benz</v>
      </c>
      <c r="J2749" t="str">
        <f>VLOOKUP(A2749,'Store Data'!$A:$B,2,0)</f>
        <v>Southern CA</v>
      </c>
    </row>
    <row r="2750" spans="1:10" x14ac:dyDescent="0.2">
      <c r="A2750" t="s">
        <v>130</v>
      </c>
      <c r="B2750" t="s">
        <v>144</v>
      </c>
      <c r="C2750">
        <v>4</v>
      </c>
      <c r="D2750">
        <v>3</v>
      </c>
      <c r="E2750">
        <v>0.75</v>
      </c>
      <c r="F2750">
        <v>0</v>
      </c>
      <c r="G2750" t="s">
        <v>1</v>
      </c>
      <c r="H2750" s="27">
        <v>2024</v>
      </c>
      <c r="I2750" t="str">
        <f>VLOOKUP(A2750,'Store Data'!$E:$F,2,0)</f>
        <v>Group</v>
      </c>
      <c r="J2750" t="str">
        <f>VLOOKUP(A2750,'Store Data'!$A:$B,2,0)</f>
        <v>Arizona</v>
      </c>
    </row>
    <row r="2751" spans="1:10" x14ac:dyDescent="0.2">
      <c r="A2751" t="s">
        <v>130</v>
      </c>
      <c r="B2751" t="s">
        <v>145</v>
      </c>
      <c r="C2751">
        <v>9</v>
      </c>
      <c r="D2751">
        <v>6</v>
      </c>
      <c r="E2751">
        <v>0.66659999999999997</v>
      </c>
      <c r="F2751">
        <v>0</v>
      </c>
      <c r="G2751" t="s">
        <v>1</v>
      </c>
      <c r="H2751" s="27">
        <v>2024</v>
      </c>
      <c r="I2751" t="str">
        <f>VLOOKUP(A2751,'Store Data'!$E:$F,2,0)</f>
        <v>Group</v>
      </c>
      <c r="J2751" t="str">
        <f>VLOOKUP(A2751,'Store Data'!$A:$B,2,0)</f>
        <v>Arizona</v>
      </c>
    </row>
    <row r="2752" spans="1:10" x14ac:dyDescent="0.2">
      <c r="A2752" t="s">
        <v>60</v>
      </c>
      <c r="B2752" t="s">
        <v>143</v>
      </c>
      <c r="C2752">
        <v>70</v>
      </c>
      <c r="D2752">
        <v>60</v>
      </c>
      <c r="E2752">
        <v>0.85709999999999997</v>
      </c>
      <c r="F2752">
        <v>5</v>
      </c>
      <c r="G2752" t="s">
        <v>1</v>
      </c>
      <c r="H2752" s="27">
        <v>2024</v>
      </c>
      <c r="I2752" t="str">
        <f>VLOOKUP(A2752,'Store Data'!$E:$F,2,0)</f>
        <v>BMW</v>
      </c>
      <c r="J2752" t="str">
        <f>VLOOKUP(A2752,'Store Data'!$A:$B,2,0)</f>
        <v>Northern CA</v>
      </c>
    </row>
    <row r="2753" spans="1:10" x14ac:dyDescent="0.2">
      <c r="A2753" t="s">
        <v>60</v>
      </c>
      <c r="B2753" t="s">
        <v>144</v>
      </c>
      <c r="C2753">
        <v>43</v>
      </c>
      <c r="D2753">
        <v>38</v>
      </c>
      <c r="E2753">
        <v>0.88370000000000004</v>
      </c>
      <c r="F2753">
        <v>4</v>
      </c>
      <c r="G2753" t="s">
        <v>1</v>
      </c>
      <c r="H2753" s="27">
        <v>2024</v>
      </c>
      <c r="I2753" t="str">
        <f>VLOOKUP(A2753,'Store Data'!$E:$F,2,0)</f>
        <v>BMW</v>
      </c>
      <c r="J2753" t="str">
        <f>VLOOKUP(A2753,'Store Data'!$A:$B,2,0)</f>
        <v>Northern CA</v>
      </c>
    </row>
    <row r="2754" spans="1:10" x14ac:dyDescent="0.2">
      <c r="A2754" t="s">
        <v>60</v>
      </c>
      <c r="B2754" t="s">
        <v>145</v>
      </c>
      <c r="C2754">
        <v>17</v>
      </c>
      <c r="D2754">
        <v>14</v>
      </c>
      <c r="E2754">
        <v>0.82350000000000001</v>
      </c>
      <c r="F2754">
        <v>6</v>
      </c>
      <c r="G2754" t="s">
        <v>1</v>
      </c>
      <c r="H2754" s="27">
        <v>2024</v>
      </c>
      <c r="I2754" t="str">
        <f>VLOOKUP(A2754,'Store Data'!$E:$F,2,0)</f>
        <v>BMW</v>
      </c>
      <c r="J2754" t="str">
        <f>VLOOKUP(A2754,'Store Data'!$A:$B,2,0)</f>
        <v>Northern CA</v>
      </c>
    </row>
    <row r="2755" spans="1:10" x14ac:dyDescent="0.2">
      <c r="A2755" t="s">
        <v>62</v>
      </c>
      <c r="B2755" t="s">
        <v>143</v>
      </c>
      <c r="C2755">
        <v>38</v>
      </c>
      <c r="D2755">
        <v>32</v>
      </c>
      <c r="E2755">
        <v>0.84209999999999996</v>
      </c>
      <c r="F2755">
        <v>1</v>
      </c>
      <c r="G2755" t="s">
        <v>1</v>
      </c>
      <c r="H2755" s="27">
        <v>2024</v>
      </c>
      <c r="I2755" t="str">
        <f>VLOOKUP(A2755,'Store Data'!$E:$F,2,0)</f>
        <v>Porsche</v>
      </c>
      <c r="J2755" t="str">
        <f>VLOOKUP(A2755,'Store Data'!$A:$B,2,0)</f>
        <v>Arizona</v>
      </c>
    </row>
    <row r="2756" spans="1:10" x14ac:dyDescent="0.2">
      <c r="A2756" t="s">
        <v>62</v>
      </c>
      <c r="B2756" t="s">
        <v>144</v>
      </c>
      <c r="C2756">
        <v>18</v>
      </c>
      <c r="D2756">
        <v>9</v>
      </c>
      <c r="E2756">
        <v>0.5</v>
      </c>
      <c r="F2756">
        <v>1</v>
      </c>
      <c r="G2756" t="s">
        <v>1</v>
      </c>
      <c r="H2756" s="27">
        <v>2024</v>
      </c>
      <c r="I2756" t="str">
        <f>VLOOKUP(A2756,'Store Data'!$E:$F,2,0)</f>
        <v>Porsche</v>
      </c>
      <c r="J2756" t="str">
        <f>VLOOKUP(A2756,'Store Data'!$A:$B,2,0)</f>
        <v>Arizona</v>
      </c>
    </row>
    <row r="2757" spans="1:10" x14ac:dyDescent="0.2">
      <c r="A2757" t="s">
        <v>62</v>
      </c>
      <c r="B2757" t="s">
        <v>145</v>
      </c>
      <c r="C2757">
        <v>7</v>
      </c>
      <c r="D2757">
        <v>4</v>
      </c>
      <c r="E2757">
        <v>0.57140000000000002</v>
      </c>
      <c r="F2757">
        <v>0</v>
      </c>
      <c r="G2757" t="s">
        <v>1</v>
      </c>
      <c r="H2757" s="27">
        <v>2024</v>
      </c>
      <c r="I2757" t="str">
        <f>VLOOKUP(A2757,'Store Data'!$E:$F,2,0)</f>
        <v>Porsche</v>
      </c>
      <c r="J2757" t="str">
        <f>VLOOKUP(A2757,'Store Data'!$A:$B,2,0)</f>
        <v>Arizona</v>
      </c>
    </row>
    <row r="2758" spans="1:10" x14ac:dyDescent="0.2">
      <c r="A2758" t="s">
        <v>64</v>
      </c>
      <c r="B2758" t="s">
        <v>143</v>
      </c>
      <c r="C2758">
        <v>26</v>
      </c>
      <c r="D2758">
        <v>24</v>
      </c>
      <c r="E2758">
        <v>0.92300000000000004</v>
      </c>
      <c r="F2758">
        <v>0</v>
      </c>
      <c r="G2758" t="s">
        <v>1</v>
      </c>
      <c r="H2758" s="27">
        <v>2024</v>
      </c>
      <c r="I2758" t="str">
        <f>VLOOKUP(A2758,'Store Data'!$E:$F,2,0)</f>
        <v>Porsche</v>
      </c>
      <c r="J2758" t="str">
        <f>VLOOKUP(A2758,'Store Data'!$A:$B,2,0)</f>
        <v>Northern CA</v>
      </c>
    </row>
    <row r="2759" spans="1:10" x14ac:dyDescent="0.2">
      <c r="A2759" t="s">
        <v>64</v>
      </c>
      <c r="B2759" t="s">
        <v>144</v>
      </c>
      <c r="C2759">
        <v>20</v>
      </c>
      <c r="D2759">
        <v>18</v>
      </c>
      <c r="E2759">
        <v>0.9</v>
      </c>
      <c r="F2759">
        <v>4</v>
      </c>
      <c r="G2759" t="s">
        <v>1</v>
      </c>
      <c r="H2759" s="27">
        <v>2024</v>
      </c>
      <c r="I2759" t="str">
        <f>VLOOKUP(A2759,'Store Data'!$E:$F,2,0)</f>
        <v>Porsche</v>
      </c>
      <c r="J2759" t="str">
        <f>VLOOKUP(A2759,'Store Data'!$A:$B,2,0)</f>
        <v>Northern CA</v>
      </c>
    </row>
    <row r="2760" spans="1:10" x14ac:dyDescent="0.2">
      <c r="A2760" t="s">
        <v>64</v>
      </c>
      <c r="B2760" t="s">
        <v>145</v>
      </c>
      <c r="C2760">
        <v>8</v>
      </c>
      <c r="D2760">
        <v>8</v>
      </c>
      <c r="E2760">
        <v>1</v>
      </c>
      <c r="F2760">
        <v>2</v>
      </c>
      <c r="G2760" t="s">
        <v>1</v>
      </c>
      <c r="H2760" s="27">
        <v>2024</v>
      </c>
      <c r="I2760" t="str">
        <f>VLOOKUP(A2760,'Store Data'!$E:$F,2,0)</f>
        <v>Porsche</v>
      </c>
      <c r="J2760" t="str">
        <f>VLOOKUP(A2760,'Store Data'!$A:$B,2,0)</f>
        <v>Northern CA</v>
      </c>
    </row>
    <row r="2761" spans="1:10" x14ac:dyDescent="0.2">
      <c r="A2761" t="s">
        <v>66</v>
      </c>
      <c r="B2761" t="s">
        <v>143</v>
      </c>
      <c r="C2761">
        <v>89</v>
      </c>
      <c r="D2761">
        <v>84</v>
      </c>
      <c r="E2761">
        <v>0.94379999999999997</v>
      </c>
      <c r="F2761">
        <v>13</v>
      </c>
      <c r="G2761" t="s">
        <v>1</v>
      </c>
      <c r="H2761" s="27">
        <v>2024</v>
      </c>
      <c r="I2761" t="str">
        <f>VLOOKUP(A2761,'Store Data'!$E:$F,2,0)</f>
        <v>Honda</v>
      </c>
      <c r="J2761" t="str">
        <f>VLOOKUP(A2761,'Store Data'!$A:$B,2,0)</f>
        <v>Texas</v>
      </c>
    </row>
    <row r="2762" spans="1:10" x14ac:dyDescent="0.2">
      <c r="A2762" t="s">
        <v>66</v>
      </c>
      <c r="B2762" t="s">
        <v>144</v>
      </c>
      <c r="C2762">
        <v>57</v>
      </c>
      <c r="D2762">
        <v>39</v>
      </c>
      <c r="E2762">
        <v>0.68420000000000003</v>
      </c>
      <c r="F2762">
        <v>10</v>
      </c>
      <c r="G2762" t="s">
        <v>1</v>
      </c>
      <c r="H2762" s="27">
        <v>2024</v>
      </c>
      <c r="I2762" t="str">
        <f>VLOOKUP(A2762,'Store Data'!$E:$F,2,0)</f>
        <v>Honda</v>
      </c>
      <c r="J2762" t="str">
        <f>VLOOKUP(A2762,'Store Data'!$A:$B,2,0)</f>
        <v>Texas</v>
      </c>
    </row>
    <row r="2763" spans="1:10" x14ac:dyDescent="0.2">
      <c r="A2763" t="s">
        <v>66</v>
      </c>
      <c r="B2763" t="s">
        <v>145</v>
      </c>
      <c r="C2763">
        <v>48</v>
      </c>
      <c r="D2763">
        <v>37</v>
      </c>
      <c r="E2763">
        <v>0.77080000000000004</v>
      </c>
      <c r="F2763">
        <v>10</v>
      </c>
      <c r="G2763" t="s">
        <v>1</v>
      </c>
      <c r="H2763" s="27">
        <v>2024</v>
      </c>
      <c r="I2763" t="str">
        <f>VLOOKUP(A2763,'Store Data'!$E:$F,2,0)</f>
        <v>Honda</v>
      </c>
      <c r="J2763" t="str">
        <f>VLOOKUP(A2763,'Store Data'!$A:$B,2,0)</f>
        <v>Texas</v>
      </c>
    </row>
    <row r="2764" spans="1:10" x14ac:dyDescent="0.2">
      <c r="A2764" t="s">
        <v>67</v>
      </c>
      <c r="B2764" t="s">
        <v>143</v>
      </c>
      <c r="C2764">
        <v>69</v>
      </c>
      <c r="D2764">
        <v>34</v>
      </c>
      <c r="E2764">
        <v>0.49270000000000003</v>
      </c>
      <c r="F2764">
        <v>0</v>
      </c>
      <c r="G2764" t="s">
        <v>1</v>
      </c>
      <c r="H2764" s="27">
        <v>2024</v>
      </c>
      <c r="I2764" t="str">
        <f>VLOOKUP(A2764,'Store Data'!$E:$F,2,0)</f>
        <v>Hyundai</v>
      </c>
      <c r="J2764" t="str">
        <f>VLOOKUP(A2764,'Store Data'!$A:$B,2,0)</f>
        <v>Texas</v>
      </c>
    </row>
    <row r="2765" spans="1:10" x14ac:dyDescent="0.2">
      <c r="A2765" t="s">
        <v>67</v>
      </c>
      <c r="B2765" t="s">
        <v>144</v>
      </c>
      <c r="C2765">
        <v>63</v>
      </c>
      <c r="D2765">
        <v>52</v>
      </c>
      <c r="E2765">
        <v>0.82530000000000003</v>
      </c>
      <c r="F2765">
        <v>12</v>
      </c>
      <c r="G2765" t="s">
        <v>1</v>
      </c>
      <c r="H2765" s="27">
        <v>2024</v>
      </c>
      <c r="I2765" t="str">
        <f>VLOOKUP(A2765,'Store Data'!$E:$F,2,0)</f>
        <v>Hyundai</v>
      </c>
      <c r="J2765" t="str">
        <f>VLOOKUP(A2765,'Store Data'!$A:$B,2,0)</f>
        <v>Texas</v>
      </c>
    </row>
    <row r="2766" spans="1:10" x14ac:dyDescent="0.2">
      <c r="A2766" t="s">
        <v>67</v>
      </c>
      <c r="B2766" t="s">
        <v>145</v>
      </c>
      <c r="C2766">
        <v>34</v>
      </c>
      <c r="D2766">
        <v>33</v>
      </c>
      <c r="E2766">
        <v>0.97050000000000003</v>
      </c>
      <c r="F2766">
        <v>7</v>
      </c>
      <c r="G2766" t="s">
        <v>1</v>
      </c>
      <c r="H2766" s="27">
        <v>2024</v>
      </c>
      <c r="I2766" t="str">
        <f>VLOOKUP(A2766,'Store Data'!$E:$F,2,0)</f>
        <v>Hyundai</v>
      </c>
      <c r="J2766" t="str">
        <f>VLOOKUP(A2766,'Store Data'!$A:$B,2,0)</f>
        <v>Texas</v>
      </c>
    </row>
    <row r="2767" spans="1:10" x14ac:dyDescent="0.2">
      <c r="A2767" t="s">
        <v>68</v>
      </c>
      <c r="B2767" t="s">
        <v>143</v>
      </c>
      <c r="C2767">
        <v>54</v>
      </c>
      <c r="D2767">
        <v>48</v>
      </c>
      <c r="E2767">
        <v>0.88880000000000003</v>
      </c>
      <c r="F2767">
        <v>8</v>
      </c>
      <c r="G2767" t="s">
        <v>1</v>
      </c>
      <c r="H2767" s="27">
        <v>2024</v>
      </c>
      <c r="I2767" t="str">
        <f>VLOOKUP(A2767,'Store Data'!$E:$F,2,0)</f>
        <v>Toyota</v>
      </c>
      <c r="J2767" t="str">
        <f>VLOOKUP(A2767,'Store Data'!$A:$B,2,0)</f>
        <v>Texas</v>
      </c>
    </row>
    <row r="2768" spans="1:10" x14ac:dyDescent="0.2">
      <c r="A2768" t="s">
        <v>68</v>
      </c>
      <c r="B2768" t="s">
        <v>144</v>
      </c>
      <c r="C2768">
        <v>195</v>
      </c>
      <c r="D2768">
        <v>80</v>
      </c>
      <c r="E2768">
        <v>0.41020000000000001</v>
      </c>
      <c r="F2768">
        <v>5</v>
      </c>
      <c r="G2768" t="s">
        <v>1</v>
      </c>
      <c r="H2768" s="27">
        <v>2024</v>
      </c>
      <c r="I2768" t="str">
        <f>VLOOKUP(A2768,'Store Data'!$E:$F,2,0)</f>
        <v>Toyota</v>
      </c>
      <c r="J2768" t="str">
        <f>VLOOKUP(A2768,'Store Data'!$A:$B,2,0)</f>
        <v>Texas</v>
      </c>
    </row>
    <row r="2769" spans="1:10" x14ac:dyDescent="0.2">
      <c r="A2769" t="s">
        <v>68</v>
      </c>
      <c r="B2769" t="s">
        <v>145</v>
      </c>
      <c r="C2769">
        <v>18</v>
      </c>
      <c r="D2769">
        <v>14</v>
      </c>
      <c r="E2769">
        <v>0.77769999999999995</v>
      </c>
      <c r="F2769">
        <v>2</v>
      </c>
      <c r="G2769" t="s">
        <v>1</v>
      </c>
      <c r="H2769" s="27">
        <v>2024</v>
      </c>
      <c r="I2769" t="str">
        <f>VLOOKUP(A2769,'Store Data'!$E:$F,2,0)</f>
        <v>Toyota</v>
      </c>
      <c r="J2769" t="str">
        <f>VLOOKUP(A2769,'Store Data'!$A:$B,2,0)</f>
        <v>Texas</v>
      </c>
    </row>
    <row r="2770" spans="1:10" x14ac:dyDescent="0.2">
      <c r="A2770" t="s">
        <v>69</v>
      </c>
      <c r="B2770" t="s">
        <v>143</v>
      </c>
      <c r="C2770">
        <v>5</v>
      </c>
      <c r="D2770">
        <v>4</v>
      </c>
      <c r="E2770">
        <v>0.8</v>
      </c>
      <c r="F2770">
        <v>0</v>
      </c>
      <c r="G2770" t="s">
        <v>1</v>
      </c>
      <c r="H2770" s="27">
        <v>2024</v>
      </c>
      <c r="I2770" t="str">
        <f>VLOOKUP(A2770,'Store Data'!$E:$F,2,0)</f>
        <v>Maserati</v>
      </c>
      <c r="J2770" t="str">
        <f>VLOOKUP(A2770,'Store Data'!$A:$B,2,0)</f>
        <v>Arizona</v>
      </c>
    </row>
    <row r="2771" spans="1:10" x14ac:dyDescent="0.2">
      <c r="A2771" t="s">
        <v>69</v>
      </c>
      <c r="B2771" t="s">
        <v>144</v>
      </c>
      <c r="C2771">
        <v>1</v>
      </c>
      <c r="D2771">
        <v>1</v>
      </c>
      <c r="E2771">
        <v>1</v>
      </c>
      <c r="F2771">
        <v>0</v>
      </c>
      <c r="G2771" t="s">
        <v>1</v>
      </c>
      <c r="H2771" s="27">
        <v>2024</v>
      </c>
      <c r="I2771" t="str">
        <f>VLOOKUP(A2771,'Store Data'!$E:$F,2,0)</f>
        <v>Maserati</v>
      </c>
      <c r="J2771" t="str">
        <f>VLOOKUP(A2771,'Store Data'!$A:$B,2,0)</f>
        <v>Arizona</v>
      </c>
    </row>
    <row r="2772" spans="1:10" x14ac:dyDescent="0.2">
      <c r="A2772" t="s">
        <v>69</v>
      </c>
      <c r="B2772" t="s">
        <v>145</v>
      </c>
      <c r="C2772">
        <v>1</v>
      </c>
      <c r="D2772">
        <v>0</v>
      </c>
      <c r="E2772">
        <v>0</v>
      </c>
      <c r="F2772">
        <v>0</v>
      </c>
      <c r="G2772" t="s">
        <v>1</v>
      </c>
      <c r="H2772" s="27">
        <v>2024</v>
      </c>
      <c r="I2772" t="str">
        <f>VLOOKUP(A2772,'Store Data'!$E:$F,2,0)</f>
        <v>Maserati</v>
      </c>
      <c r="J2772" t="str">
        <f>VLOOKUP(A2772,'Store Data'!$A:$B,2,0)</f>
        <v>Arizona</v>
      </c>
    </row>
    <row r="2773" spans="1:10" x14ac:dyDescent="0.2">
      <c r="A2773" t="s">
        <v>70</v>
      </c>
      <c r="B2773" t="s">
        <v>143</v>
      </c>
      <c r="C2773">
        <v>38</v>
      </c>
      <c r="D2773">
        <v>33</v>
      </c>
      <c r="E2773">
        <v>0.86839999999999995</v>
      </c>
      <c r="F2773">
        <v>7</v>
      </c>
      <c r="G2773" t="s">
        <v>1</v>
      </c>
      <c r="H2773" s="27">
        <v>2024</v>
      </c>
      <c r="I2773" t="str">
        <f>VLOOKUP(A2773,'Store Data'!$E:$F,2,0)</f>
        <v>Subaru</v>
      </c>
      <c r="J2773" t="str">
        <f>VLOOKUP(A2773,'Store Data'!$A:$B,2,0)</f>
        <v>Orange County</v>
      </c>
    </row>
    <row r="2774" spans="1:10" x14ac:dyDescent="0.2">
      <c r="A2774" t="s">
        <v>70</v>
      </c>
      <c r="B2774" t="s">
        <v>144</v>
      </c>
      <c r="C2774">
        <v>36</v>
      </c>
      <c r="D2774">
        <v>20</v>
      </c>
      <c r="E2774">
        <v>0.55549999999999999</v>
      </c>
      <c r="F2774">
        <v>2</v>
      </c>
      <c r="G2774" t="s">
        <v>1</v>
      </c>
      <c r="H2774" s="27">
        <v>2024</v>
      </c>
      <c r="I2774" t="str">
        <f>VLOOKUP(A2774,'Store Data'!$E:$F,2,0)</f>
        <v>Subaru</v>
      </c>
      <c r="J2774" t="str">
        <f>VLOOKUP(A2774,'Store Data'!$A:$B,2,0)</f>
        <v>Orange County</v>
      </c>
    </row>
    <row r="2775" spans="1:10" x14ac:dyDescent="0.2">
      <c r="A2775" t="s">
        <v>70</v>
      </c>
      <c r="B2775" t="s">
        <v>145</v>
      </c>
      <c r="C2775">
        <v>10</v>
      </c>
      <c r="D2775">
        <v>6</v>
      </c>
      <c r="E2775">
        <v>0.6</v>
      </c>
      <c r="F2775">
        <v>0</v>
      </c>
      <c r="G2775" t="s">
        <v>1</v>
      </c>
      <c r="H2775" s="27">
        <v>2024</v>
      </c>
      <c r="I2775" t="str">
        <f>VLOOKUP(A2775,'Store Data'!$E:$F,2,0)</f>
        <v>Subaru</v>
      </c>
      <c r="J2775" t="str">
        <f>VLOOKUP(A2775,'Store Data'!$A:$B,2,0)</f>
        <v>Orange County</v>
      </c>
    </row>
    <row r="2776" spans="1:10" x14ac:dyDescent="0.2">
      <c r="A2776" t="s">
        <v>73</v>
      </c>
      <c r="B2776" t="s">
        <v>143</v>
      </c>
      <c r="C2776">
        <v>74</v>
      </c>
      <c r="D2776">
        <v>64</v>
      </c>
      <c r="E2776">
        <v>0.86480000000000001</v>
      </c>
      <c r="F2776">
        <v>17</v>
      </c>
      <c r="G2776" t="s">
        <v>1</v>
      </c>
      <c r="H2776" s="27">
        <v>2024</v>
      </c>
      <c r="I2776" t="str">
        <f>VLOOKUP(A2776,'Store Data'!$E:$F,2,0)</f>
        <v>Toyota</v>
      </c>
      <c r="J2776" t="str">
        <f>VLOOKUP(A2776,'Store Data'!$A:$B,2,0)</f>
        <v>Northern CA</v>
      </c>
    </row>
    <row r="2777" spans="1:10" x14ac:dyDescent="0.2">
      <c r="A2777" t="s">
        <v>73</v>
      </c>
      <c r="B2777" t="s">
        <v>144</v>
      </c>
      <c r="C2777">
        <v>27</v>
      </c>
      <c r="D2777">
        <v>20</v>
      </c>
      <c r="E2777">
        <v>0.74070000000000003</v>
      </c>
      <c r="F2777">
        <v>4</v>
      </c>
      <c r="G2777" t="s">
        <v>1</v>
      </c>
      <c r="H2777" s="27">
        <v>2024</v>
      </c>
      <c r="I2777" t="str">
        <f>VLOOKUP(A2777,'Store Data'!$E:$F,2,0)</f>
        <v>Toyota</v>
      </c>
      <c r="J2777" t="str">
        <f>VLOOKUP(A2777,'Store Data'!$A:$B,2,0)</f>
        <v>Northern CA</v>
      </c>
    </row>
    <row r="2778" spans="1:10" x14ac:dyDescent="0.2">
      <c r="A2778" t="s">
        <v>73</v>
      </c>
      <c r="B2778" t="s">
        <v>145</v>
      </c>
      <c r="C2778">
        <v>17</v>
      </c>
      <c r="D2778">
        <v>15</v>
      </c>
      <c r="E2778">
        <v>0.88229999999999997</v>
      </c>
      <c r="F2778">
        <v>4</v>
      </c>
      <c r="G2778" t="s">
        <v>1</v>
      </c>
      <c r="H2778" s="27">
        <v>2024</v>
      </c>
      <c r="I2778" t="str">
        <f>VLOOKUP(A2778,'Store Data'!$E:$F,2,0)</f>
        <v>Toyota</v>
      </c>
      <c r="J2778" t="str">
        <f>VLOOKUP(A2778,'Store Data'!$A:$B,2,0)</f>
        <v>Northern CA</v>
      </c>
    </row>
    <row r="2779" spans="1:10" x14ac:dyDescent="0.2">
      <c r="A2779" t="s">
        <v>75</v>
      </c>
      <c r="B2779" t="s">
        <v>143</v>
      </c>
      <c r="C2779">
        <v>79</v>
      </c>
      <c r="D2779">
        <v>71</v>
      </c>
      <c r="E2779">
        <v>0.89870000000000005</v>
      </c>
      <c r="F2779">
        <v>19</v>
      </c>
      <c r="G2779" t="s">
        <v>1</v>
      </c>
      <c r="H2779" s="27">
        <v>2024</v>
      </c>
      <c r="I2779" t="str">
        <f>VLOOKUP(A2779,'Store Data'!$E:$F,2,0)</f>
        <v>Toyota</v>
      </c>
      <c r="J2779" t="str">
        <f>VLOOKUP(A2779,'Store Data'!$A:$B,2,0)</f>
        <v>Texas</v>
      </c>
    </row>
    <row r="2780" spans="1:10" x14ac:dyDescent="0.2">
      <c r="A2780" t="s">
        <v>75</v>
      </c>
      <c r="B2780" t="s">
        <v>144</v>
      </c>
      <c r="C2780">
        <v>45</v>
      </c>
      <c r="D2780">
        <v>26</v>
      </c>
      <c r="E2780">
        <v>0.57769999999999999</v>
      </c>
      <c r="F2780">
        <v>2</v>
      </c>
      <c r="G2780" t="s">
        <v>1</v>
      </c>
      <c r="H2780" s="27">
        <v>2024</v>
      </c>
      <c r="I2780" t="str">
        <f>VLOOKUP(A2780,'Store Data'!$E:$F,2,0)</f>
        <v>Toyota</v>
      </c>
      <c r="J2780" t="str">
        <f>VLOOKUP(A2780,'Store Data'!$A:$B,2,0)</f>
        <v>Texas</v>
      </c>
    </row>
    <row r="2781" spans="1:10" x14ac:dyDescent="0.2">
      <c r="A2781" t="s">
        <v>75</v>
      </c>
      <c r="B2781" t="s">
        <v>145</v>
      </c>
      <c r="C2781">
        <v>18</v>
      </c>
      <c r="D2781">
        <v>13</v>
      </c>
      <c r="E2781">
        <v>0.72219999999999995</v>
      </c>
      <c r="F2781">
        <v>1</v>
      </c>
      <c r="G2781" t="s">
        <v>1</v>
      </c>
      <c r="H2781" s="27">
        <v>2024</v>
      </c>
      <c r="I2781" t="str">
        <f>VLOOKUP(A2781,'Store Data'!$E:$F,2,0)</f>
        <v>Toyota</v>
      </c>
      <c r="J2781" t="str">
        <f>VLOOKUP(A2781,'Store Data'!$A:$B,2,0)</f>
        <v>Texas</v>
      </c>
    </row>
    <row r="2782" spans="1:10" x14ac:dyDescent="0.2">
      <c r="A2782" t="s">
        <v>77</v>
      </c>
      <c r="B2782" t="s">
        <v>143</v>
      </c>
      <c r="C2782">
        <v>51</v>
      </c>
      <c r="D2782">
        <v>45</v>
      </c>
      <c r="E2782">
        <v>0.88229999999999997</v>
      </c>
      <c r="F2782">
        <v>11</v>
      </c>
      <c r="G2782" t="s">
        <v>1</v>
      </c>
      <c r="H2782" s="27">
        <v>2024</v>
      </c>
      <c r="I2782" t="str">
        <f>VLOOKUP(A2782,'Store Data'!$E:$F,2,0)</f>
        <v>Toyota</v>
      </c>
      <c r="J2782" t="str">
        <f>VLOOKUP(A2782,'Store Data'!$A:$B,2,0)</f>
        <v>Arizona</v>
      </c>
    </row>
    <row r="2783" spans="1:10" x14ac:dyDescent="0.2">
      <c r="A2783" t="s">
        <v>77</v>
      </c>
      <c r="B2783" t="s">
        <v>144</v>
      </c>
      <c r="C2783">
        <v>72</v>
      </c>
      <c r="D2783">
        <v>31</v>
      </c>
      <c r="E2783">
        <v>0.43049999999999999</v>
      </c>
      <c r="F2783">
        <v>2</v>
      </c>
      <c r="G2783" t="s">
        <v>1</v>
      </c>
      <c r="H2783" s="27">
        <v>2024</v>
      </c>
      <c r="I2783" t="str">
        <f>VLOOKUP(A2783,'Store Data'!$E:$F,2,0)</f>
        <v>Toyota</v>
      </c>
      <c r="J2783" t="str">
        <f>VLOOKUP(A2783,'Store Data'!$A:$B,2,0)</f>
        <v>Arizona</v>
      </c>
    </row>
    <row r="2784" spans="1:10" x14ac:dyDescent="0.2">
      <c r="A2784" t="s">
        <v>77</v>
      </c>
      <c r="B2784" t="s">
        <v>145</v>
      </c>
      <c r="C2784">
        <v>14</v>
      </c>
      <c r="D2784">
        <v>7</v>
      </c>
      <c r="E2784">
        <v>0.5</v>
      </c>
      <c r="F2784">
        <v>1</v>
      </c>
      <c r="G2784" t="s">
        <v>1</v>
      </c>
      <c r="H2784" s="27">
        <v>2024</v>
      </c>
      <c r="I2784" t="str">
        <f>VLOOKUP(A2784,'Store Data'!$E:$F,2,0)</f>
        <v>Toyota</v>
      </c>
      <c r="J2784" t="str">
        <f>VLOOKUP(A2784,'Store Data'!$A:$B,2,0)</f>
        <v>Arizona</v>
      </c>
    </row>
    <row r="2785" spans="1:10" x14ac:dyDescent="0.2">
      <c r="A2785" t="s">
        <v>79</v>
      </c>
      <c r="B2785" t="s">
        <v>143</v>
      </c>
      <c r="C2785">
        <v>14</v>
      </c>
      <c r="D2785">
        <v>13</v>
      </c>
      <c r="E2785">
        <v>0.92849999999999999</v>
      </c>
      <c r="F2785">
        <v>5</v>
      </c>
      <c r="G2785" t="s">
        <v>1</v>
      </c>
      <c r="H2785" s="27">
        <v>2024</v>
      </c>
      <c r="I2785" t="str">
        <f>VLOOKUP(A2785,'Store Data'!$E:$F,2,0)</f>
        <v>Volkswagen</v>
      </c>
      <c r="J2785" t="str">
        <f>VLOOKUP(A2785,'Store Data'!$A:$B,2,0)</f>
        <v>Arizona</v>
      </c>
    </row>
    <row r="2786" spans="1:10" x14ac:dyDescent="0.2">
      <c r="A2786" t="s">
        <v>79</v>
      </c>
      <c r="B2786" t="s">
        <v>144</v>
      </c>
      <c r="C2786">
        <v>11</v>
      </c>
      <c r="D2786">
        <v>7</v>
      </c>
      <c r="E2786">
        <v>0.63629999999999998</v>
      </c>
      <c r="F2786">
        <v>0</v>
      </c>
      <c r="G2786" t="s">
        <v>1</v>
      </c>
      <c r="H2786" s="27">
        <v>2024</v>
      </c>
      <c r="I2786" t="str">
        <f>VLOOKUP(A2786,'Store Data'!$E:$F,2,0)</f>
        <v>Volkswagen</v>
      </c>
      <c r="J2786" t="str">
        <f>VLOOKUP(A2786,'Store Data'!$A:$B,2,0)</f>
        <v>Arizona</v>
      </c>
    </row>
    <row r="2787" spans="1:10" x14ac:dyDescent="0.2">
      <c r="A2787" t="s">
        <v>79</v>
      </c>
      <c r="B2787" t="s">
        <v>145</v>
      </c>
      <c r="C2787">
        <v>6</v>
      </c>
      <c r="D2787">
        <v>4</v>
      </c>
      <c r="E2787">
        <v>0.66659999999999997</v>
      </c>
      <c r="F2787">
        <v>1</v>
      </c>
      <c r="G2787" t="s">
        <v>1</v>
      </c>
      <c r="H2787" s="27">
        <v>2024</v>
      </c>
      <c r="I2787" t="str">
        <f>VLOOKUP(A2787,'Store Data'!$E:$F,2,0)</f>
        <v>Volkswagen</v>
      </c>
      <c r="J2787" t="str">
        <f>VLOOKUP(A2787,'Store Data'!$A:$B,2,0)</f>
        <v>Arizona</v>
      </c>
    </row>
    <row r="2788" spans="1:10" x14ac:dyDescent="0.2">
      <c r="A2788" t="s">
        <v>81</v>
      </c>
      <c r="B2788" t="s">
        <v>143</v>
      </c>
      <c r="C2788">
        <v>25</v>
      </c>
      <c r="D2788">
        <v>24</v>
      </c>
      <c r="E2788">
        <v>0.96</v>
      </c>
      <c r="F2788">
        <v>2</v>
      </c>
      <c r="G2788" t="s">
        <v>1</v>
      </c>
      <c r="H2788" s="27">
        <v>2024</v>
      </c>
      <c r="I2788" t="str">
        <f>VLOOKUP(A2788,'Store Data'!$E:$F,2,0)</f>
        <v>Volkswagen</v>
      </c>
      <c r="J2788" t="str">
        <f>VLOOKUP(A2788,'Store Data'!$A:$B,2,0)</f>
        <v>Orange County</v>
      </c>
    </row>
    <row r="2789" spans="1:10" x14ac:dyDescent="0.2">
      <c r="A2789" t="s">
        <v>81</v>
      </c>
      <c r="B2789" t="s">
        <v>144</v>
      </c>
      <c r="C2789">
        <v>18</v>
      </c>
      <c r="D2789">
        <v>12</v>
      </c>
      <c r="E2789">
        <v>0.66659999999999997</v>
      </c>
      <c r="F2789">
        <v>0</v>
      </c>
      <c r="G2789" t="s">
        <v>1</v>
      </c>
      <c r="H2789" s="27">
        <v>2024</v>
      </c>
      <c r="I2789" t="str">
        <f>VLOOKUP(A2789,'Store Data'!$E:$F,2,0)</f>
        <v>Volkswagen</v>
      </c>
      <c r="J2789" t="str">
        <f>VLOOKUP(A2789,'Store Data'!$A:$B,2,0)</f>
        <v>Orange County</v>
      </c>
    </row>
    <row r="2790" spans="1:10" x14ac:dyDescent="0.2">
      <c r="A2790" t="s">
        <v>81</v>
      </c>
      <c r="B2790" t="s">
        <v>145</v>
      </c>
      <c r="C2790">
        <v>2</v>
      </c>
      <c r="D2790">
        <v>2</v>
      </c>
      <c r="E2790">
        <v>1</v>
      </c>
      <c r="F2790">
        <v>0</v>
      </c>
      <c r="G2790" t="s">
        <v>1</v>
      </c>
      <c r="H2790" s="27">
        <v>2024</v>
      </c>
      <c r="I2790" t="str">
        <f>VLOOKUP(A2790,'Store Data'!$E:$F,2,0)</f>
        <v>Volkswagen</v>
      </c>
      <c r="J2790" t="str">
        <f>VLOOKUP(A2790,'Store Data'!$A:$B,2,0)</f>
        <v>Orange County</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72426-D4B4-4F28-B885-78D08F459B9A}">
  <dimension ref="A1"/>
  <sheetViews>
    <sheetView workbookViewId="0"/>
  </sheetViews>
  <sheetFormatPr baseColWidth="10" defaultColWidth="8.83203125" defaultRowHeight="16"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A8603-F7BF-CF41-B415-4416B8632ACA}">
  <dimension ref="A3:E5"/>
  <sheetViews>
    <sheetView workbookViewId="0">
      <selection activeCell="F10" sqref="F10"/>
    </sheetView>
  </sheetViews>
  <sheetFormatPr baseColWidth="10" defaultColWidth="11" defaultRowHeight="16" x14ac:dyDescent="0.2"/>
  <cols>
    <col min="1" max="1" width="12.33203125" bestFit="1" customWidth="1"/>
    <col min="2" max="2" width="25.6640625" bestFit="1" customWidth="1"/>
    <col min="3" max="3" width="23.33203125" bestFit="1" customWidth="1"/>
    <col min="4" max="4" width="12.1640625" bestFit="1" customWidth="1"/>
    <col min="5" max="5" width="13.5" bestFit="1" customWidth="1"/>
  </cols>
  <sheetData>
    <row r="3" spans="1:5" x14ac:dyDescent="0.2">
      <c r="A3" s="11" t="s">
        <v>147</v>
      </c>
      <c r="B3" t="s">
        <v>155</v>
      </c>
      <c r="C3" t="s">
        <v>156</v>
      </c>
      <c r="D3" t="s">
        <v>157</v>
      </c>
      <c r="E3" t="s">
        <v>158</v>
      </c>
    </row>
    <row r="4" spans="1:5" x14ac:dyDescent="0.2">
      <c r="A4" s="12" t="s">
        <v>159</v>
      </c>
      <c r="B4">
        <v>377</v>
      </c>
      <c r="C4">
        <v>798</v>
      </c>
      <c r="D4">
        <v>367</v>
      </c>
      <c r="E4">
        <v>60.760000000000012</v>
      </c>
    </row>
    <row r="5" spans="1:5" x14ac:dyDescent="0.2">
      <c r="A5" s="12" t="s">
        <v>83</v>
      </c>
      <c r="B5">
        <v>377</v>
      </c>
      <c r="C5">
        <v>798</v>
      </c>
      <c r="D5">
        <v>367</v>
      </c>
      <c r="E5">
        <v>60.760000000000012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CA659-B2B5-654E-9AAF-4CE8DD0DFA74}">
  <dimension ref="A1:E11"/>
  <sheetViews>
    <sheetView workbookViewId="0">
      <selection activeCell="B45" sqref="B45"/>
    </sheetView>
  </sheetViews>
  <sheetFormatPr baseColWidth="10" defaultColWidth="11" defaultRowHeight="16" x14ac:dyDescent="0.2"/>
  <cols>
    <col min="1" max="1" width="12.33203125" bestFit="1" customWidth="1"/>
    <col min="2" max="2" width="20.6640625" bestFit="1" customWidth="1"/>
    <col min="3" max="3" width="23.33203125" bestFit="1" customWidth="1"/>
    <col min="4" max="4" width="25.6640625" bestFit="1" customWidth="1"/>
    <col min="5" max="5" width="18" bestFit="1" customWidth="1"/>
    <col min="6" max="6" width="17.1640625" bestFit="1" customWidth="1"/>
    <col min="7" max="7" width="19.1640625" bestFit="1" customWidth="1"/>
    <col min="8" max="8" width="15" bestFit="1" customWidth="1"/>
    <col min="9" max="9" width="17.1640625" bestFit="1" customWidth="1"/>
    <col min="10" max="10" width="20.1640625" bestFit="1" customWidth="1"/>
    <col min="11" max="11" width="13.6640625" bestFit="1" customWidth="1"/>
    <col min="12" max="12" width="16.83203125" bestFit="1" customWidth="1"/>
    <col min="13" max="13" width="14.6640625" bestFit="1" customWidth="1"/>
    <col min="14" max="14" width="17" bestFit="1" customWidth="1"/>
    <col min="15" max="15" width="12.6640625" bestFit="1" customWidth="1"/>
    <col min="16" max="16" width="12.1640625" bestFit="1" customWidth="1"/>
    <col min="17" max="17" width="11.5" bestFit="1" customWidth="1"/>
    <col min="18" max="18" width="20.1640625" bestFit="1" customWidth="1"/>
    <col min="19" max="19" width="13.5" bestFit="1" customWidth="1"/>
    <col min="20" max="20" width="17.5" bestFit="1" customWidth="1"/>
    <col min="21" max="21" width="15" bestFit="1" customWidth="1"/>
    <col min="22" max="22" width="20.83203125" bestFit="1" customWidth="1"/>
    <col min="23" max="23" width="17.33203125" bestFit="1" customWidth="1"/>
    <col min="24" max="24" width="18.33203125" bestFit="1" customWidth="1"/>
    <col min="25" max="25" width="18.1640625" bestFit="1" customWidth="1"/>
    <col min="26" max="26" width="24.83203125" bestFit="1" customWidth="1"/>
    <col min="27" max="27" width="13.6640625" bestFit="1" customWidth="1"/>
    <col min="28" max="28" width="15.6640625" bestFit="1" customWidth="1"/>
    <col min="29" max="29" width="14.6640625" bestFit="1" customWidth="1"/>
    <col min="30" max="30" width="17.1640625" bestFit="1" customWidth="1"/>
    <col min="31" max="31" width="14.33203125" bestFit="1" customWidth="1"/>
    <col min="32" max="32" width="17.6640625" bestFit="1" customWidth="1"/>
    <col min="33" max="33" width="24" bestFit="1" customWidth="1"/>
    <col min="34" max="34" width="25.1640625" bestFit="1" customWidth="1"/>
    <col min="35" max="35" width="19.5" bestFit="1" customWidth="1"/>
    <col min="36" max="36" width="16" bestFit="1" customWidth="1"/>
    <col min="37" max="37" width="12.6640625" bestFit="1" customWidth="1"/>
    <col min="38" max="38" width="14" bestFit="1" customWidth="1"/>
    <col min="39" max="39" width="16.33203125" bestFit="1" customWidth="1"/>
    <col min="40" max="40" width="13.5" bestFit="1" customWidth="1"/>
    <col min="41" max="41" width="14.1640625" bestFit="1" customWidth="1"/>
    <col min="42" max="42" width="22" bestFit="1" customWidth="1"/>
    <col min="43" max="43" width="19.83203125" bestFit="1" customWidth="1"/>
    <col min="44" max="44" width="16.83203125" bestFit="1" customWidth="1"/>
    <col min="45" max="45" width="18.33203125" bestFit="1" customWidth="1"/>
    <col min="46" max="46" width="17.1640625" bestFit="1" customWidth="1"/>
    <col min="47" max="47" width="18.5" bestFit="1" customWidth="1"/>
    <col min="48" max="48" width="12.6640625" bestFit="1" customWidth="1"/>
    <col min="49" max="49" width="14.33203125" bestFit="1" customWidth="1"/>
    <col min="50" max="50" width="13.83203125" bestFit="1" customWidth="1"/>
    <col min="51" max="51" width="16.33203125" bestFit="1" customWidth="1"/>
    <col min="52" max="52" width="25.6640625" bestFit="1" customWidth="1"/>
    <col min="53" max="53" width="21.6640625" bestFit="1" customWidth="1"/>
    <col min="54" max="54" width="7" bestFit="1" customWidth="1"/>
  </cols>
  <sheetData>
    <row r="1" spans="1:5" x14ac:dyDescent="0.2">
      <c r="A1" s="11" t="s">
        <v>160</v>
      </c>
      <c r="B1" t="s">
        <v>161</v>
      </c>
    </row>
    <row r="3" spans="1:5" x14ac:dyDescent="0.2">
      <c r="A3" s="11" t="s">
        <v>147</v>
      </c>
      <c r="B3" t="s">
        <v>162</v>
      </c>
      <c r="C3" t="s">
        <v>156</v>
      </c>
      <c r="D3" t="s">
        <v>155</v>
      </c>
      <c r="E3" t="s">
        <v>163</v>
      </c>
    </row>
    <row r="4" spans="1:5" x14ac:dyDescent="0.2">
      <c r="A4" s="12" t="s">
        <v>83</v>
      </c>
    </row>
    <row r="9" spans="1:5" x14ac:dyDescent="0.2">
      <c r="A9" s="12" t="s">
        <v>164</v>
      </c>
      <c r="B9" s="22" t="e">
        <f>GETPIVOTDATA("Sum of Chats Answered First",$A$3,"BDC","Dealer Users")/GETPIVOTDATA("Sum of Chats Answered First",$A$3)</f>
        <v>#REF!</v>
      </c>
    </row>
    <row r="10" spans="1:5" x14ac:dyDescent="0.2">
      <c r="A10" s="12" t="s">
        <v>165</v>
      </c>
      <c r="B10" s="22" t="e">
        <f>GETPIVOTDATA("Sum of Chats Participated",$A$3,"BDC","Dealer Users")/GETPIVOTDATA("Sum of Chats Answered First",$A$3)</f>
        <v>#REF!</v>
      </c>
    </row>
    <row r="11" spans="1:5" x14ac:dyDescent="0.2">
      <c r="A11" s="12" t="s">
        <v>166</v>
      </c>
      <c r="B11" s="22" t="e">
        <f>GETPIVOTDATA("Sum of Agent Leads",$A$3,"BDC","Dealer Users")/GETPIVOTDATA("Sum of Chats Participated",$A$3,"BDC","Dealer Users")</f>
        <v>#REF!</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36D2-4D11-E14B-8965-1C01ECF63FF1}">
  <dimension ref="A1:K455"/>
  <sheetViews>
    <sheetView workbookViewId="0"/>
  </sheetViews>
  <sheetFormatPr baseColWidth="10" defaultColWidth="11" defaultRowHeight="16" x14ac:dyDescent="0.2"/>
  <cols>
    <col min="5" max="5" width="13.83203125" bestFit="1" customWidth="1"/>
    <col min="6" max="6" width="16" bestFit="1" customWidth="1"/>
    <col min="7" max="7" width="18.6640625" bestFit="1" customWidth="1"/>
    <col min="10" max="10" width="25.1640625" bestFit="1" customWidth="1"/>
  </cols>
  <sheetData>
    <row r="1" spans="1:11" x14ac:dyDescent="0.2">
      <c r="A1" s="13" t="s">
        <v>167</v>
      </c>
      <c r="B1" s="14" t="s">
        <v>138</v>
      </c>
      <c r="C1" s="13" t="s">
        <v>168</v>
      </c>
      <c r="D1" s="13" t="s">
        <v>169</v>
      </c>
      <c r="E1" s="13" t="s">
        <v>170</v>
      </c>
      <c r="F1" s="13" t="s">
        <v>171</v>
      </c>
      <c r="G1" s="13" t="s">
        <v>172</v>
      </c>
      <c r="H1" s="13" t="s">
        <v>173</v>
      </c>
      <c r="I1" s="13" t="s">
        <v>104</v>
      </c>
      <c r="J1" s="13" t="s">
        <v>174</v>
      </c>
      <c r="K1" s="13" t="s">
        <v>160</v>
      </c>
    </row>
    <row r="2" spans="1:11" x14ac:dyDescent="0.2">
      <c r="A2" s="15"/>
      <c r="B2" s="16"/>
      <c r="C2" s="17"/>
      <c r="D2" s="17"/>
      <c r="E2" s="17"/>
      <c r="F2" s="17"/>
      <c r="G2" s="17"/>
      <c r="H2" s="17"/>
      <c r="I2" s="18"/>
      <c r="J2" s="17"/>
      <c r="K2" s="19"/>
    </row>
    <row r="3" spans="1:11" x14ac:dyDescent="0.2">
      <c r="A3" s="15"/>
      <c r="B3" s="16"/>
      <c r="C3" s="17"/>
      <c r="D3" s="17"/>
      <c r="E3" s="17"/>
      <c r="F3" s="17"/>
      <c r="G3" s="17"/>
      <c r="H3" s="17"/>
      <c r="I3" s="18"/>
      <c r="J3" s="17"/>
      <c r="K3" s="19"/>
    </row>
    <row r="4" spans="1:11" x14ac:dyDescent="0.2">
      <c r="A4" s="15"/>
      <c r="B4" s="16"/>
      <c r="C4" s="17"/>
      <c r="D4" s="17"/>
      <c r="E4" s="17"/>
      <c r="F4" s="17"/>
      <c r="G4" s="17"/>
      <c r="H4" s="17"/>
      <c r="I4" s="18"/>
      <c r="J4" s="17"/>
      <c r="K4" s="19"/>
    </row>
    <row r="5" spans="1:11" x14ac:dyDescent="0.2">
      <c r="A5" s="15"/>
      <c r="B5" s="16"/>
      <c r="C5" s="17"/>
      <c r="D5" s="17"/>
      <c r="E5" s="17"/>
      <c r="F5" s="17"/>
      <c r="G5" s="17"/>
      <c r="H5" s="17"/>
      <c r="I5" s="18"/>
      <c r="J5" s="17"/>
      <c r="K5" s="19"/>
    </row>
    <row r="6" spans="1:11" x14ac:dyDescent="0.2">
      <c r="A6" s="15"/>
      <c r="B6" s="16"/>
      <c r="C6" s="17"/>
      <c r="D6" s="17"/>
      <c r="E6" s="17"/>
      <c r="F6" s="17"/>
      <c r="G6" s="17"/>
      <c r="H6" s="17"/>
      <c r="I6" s="18"/>
      <c r="J6" s="17"/>
      <c r="K6" s="19"/>
    </row>
    <row r="7" spans="1:11" x14ac:dyDescent="0.2">
      <c r="A7" s="15"/>
      <c r="B7" s="16"/>
      <c r="C7" s="17"/>
      <c r="D7" s="17"/>
      <c r="E7" s="17"/>
      <c r="F7" s="17"/>
      <c r="G7" s="17"/>
      <c r="H7" s="17"/>
      <c r="I7" s="18"/>
      <c r="J7" s="17"/>
      <c r="K7" s="19"/>
    </row>
    <row r="8" spans="1:11" x14ac:dyDescent="0.2">
      <c r="A8" s="15"/>
      <c r="B8" s="16"/>
      <c r="C8" s="17"/>
      <c r="D8" s="17"/>
      <c r="E8" s="17"/>
      <c r="F8" s="17"/>
      <c r="G8" s="17"/>
      <c r="H8" s="17"/>
      <c r="I8" s="18"/>
      <c r="J8" s="17"/>
      <c r="K8" s="19"/>
    </row>
    <row r="9" spans="1:11" x14ac:dyDescent="0.2">
      <c r="A9" s="15"/>
      <c r="B9" s="16"/>
      <c r="C9" s="17"/>
      <c r="D9" s="17"/>
      <c r="E9" s="17"/>
      <c r="F9" s="17"/>
      <c r="G9" s="17"/>
      <c r="H9" s="17"/>
      <c r="I9" s="18"/>
      <c r="J9" s="17"/>
      <c r="K9" s="19"/>
    </row>
    <row r="10" spans="1:11" x14ac:dyDescent="0.2">
      <c r="A10" s="15"/>
      <c r="B10" s="16"/>
      <c r="C10" s="17"/>
      <c r="D10" s="17"/>
      <c r="E10" s="17"/>
      <c r="F10" s="17"/>
      <c r="G10" s="17"/>
      <c r="H10" s="17"/>
      <c r="I10" s="18"/>
      <c r="J10" s="17"/>
      <c r="K10" s="19"/>
    </row>
    <row r="11" spans="1:11" x14ac:dyDescent="0.2">
      <c r="A11" s="15"/>
      <c r="B11" s="16"/>
      <c r="C11" s="17"/>
      <c r="D11" s="17"/>
      <c r="E11" s="17"/>
      <c r="F11" s="17"/>
      <c r="G11" s="17"/>
      <c r="H11" s="17"/>
      <c r="I11" s="18"/>
      <c r="J11" s="17"/>
      <c r="K11" s="19"/>
    </row>
    <row r="12" spans="1:11" x14ac:dyDescent="0.2">
      <c r="A12" s="15"/>
      <c r="B12" s="16"/>
      <c r="C12" s="17"/>
      <c r="D12" s="17"/>
      <c r="E12" s="17"/>
      <c r="F12" s="17"/>
      <c r="G12" s="17"/>
      <c r="H12" s="17"/>
      <c r="I12" s="18"/>
      <c r="J12" s="17"/>
      <c r="K12" s="19"/>
    </row>
    <row r="13" spans="1:11" x14ac:dyDescent="0.2">
      <c r="A13" s="15"/>
      <c r="B13" s="16"/>
      <c r="C13" s="17"/>
      <c r="D13" s="17"/>
      <c r="E13" s="17"/>
      <c r="F13" s="17"/>
      <c r="G13" s="17"/>
      <c r="H13" s="17"/>
      <c r="I13" s="18"/>
      <c r="J13" s="17"/>
      <c r="K13" s="19"/>
    </row>
    <row r="14" spans="1:11" x14ac:dyDescent="0.2">
      <c r="A14" s="15"/>
      <c r="B14" s="16"/>
      <c r="C14" s="17"/>
      <c r="D14" s="17"/>
      <c r="E14" s="17"/>
      <c r="F14" s="17"/>
      <c r="G14" s="17"/>
      <c r="H14" s="17"/>
      <c r="I14" s="18"/>
      <c r="J14" s="17"/>
      <c r="K14" s="19"/>
    </row>
    <row r="15" spans="1:11" x14ac:dyDescent="0.2">
      <c r="A15" s="15"/>
      <c r="B15" s="16"/>
      <c r="C15" s="17"/>
      <c r="D15" s="17"/>
      <c r="E15" s="17"/>
      <c r="F15" s="17"/>
      <c r="G15" s="17"/>
      <c r="H15" s="17"/>
      <c r="I15" s="18"/>
      <c r="J15" s="17"/>
      <c r="K15" s="19"/>
    </row>
    <row r="16" spans="1:11" x14ac:dyDescent="0.2">
      <c r="A16" s="15"/>
      <c r="B16" s="16"/>
      <c r="C16" s="17"/>
      <c r="D16" s="17"/>
      <c r="E16" s="17"/>
      <c r="F16" s="17"/>
      <c r="G16" s="17"/>
      <c r="H16" s="17"/>
      <c r="I16" s="18"/>
      <c r="J16" s="17"/>
      <c r="K16" s="19"/>
    </row>
    <row r="17" spans="1:11" x14ac:dyDescent="0.2">
      <c r="A17" s="15"/>
      <c r="B17" s="16"/>
      <c r="C17" s="17"/>
      <c r="D17" s="17"/>
      <c r="E17" s="17"/>
      <c r="F17" s="17"/>
      <c r="G17" s="17"/>
      <c r="H17" s="17"/>
      <c r="I17" s="18"/>
      <c r="J17" s="17"/>
      <c r="K17" s="19"/>
    </row>
    <row r="18" spans="1:11" x14ac:dyDescent="0.2">
      <c r="A18" s="15"/>
      <c r="B18" s="16"/>
      <c r="C18" s="17"/>
      <c r="D18" s="17"/>
      <c r="E18" s="17"/>
      <c r="F18" s="17"/>
      <c r="G18" s="17"/>
      <c r="H18" s="17"/>
      <c r="I18" s="18"/>
      <c r="J18" s="17"/>
      <c r="K18" s="19"/>
    </row>
    <row r="19" spans="1:11" x14ac:dyDescent="0.2">
      <c r="A19" s="15"/>
      <c r="B19" s="16"/>
      <c r="C19" s="17"/>
      <c r="D19" s="17"/>
      <c r="E19" s="17"/>
      <c r="F19" s="17"/>
      <c r="G19" s="17"/>
      <c r="H19" s="17"/>
      <c r="I19" s="18"/>
      <c r="J19" s="17"/>
      <c r="K19" s="19"/>
    </row>
    <row r="20" spans="1:11" x14ac:dyDescent="0.2">
      <c r="A20" s="15"/>
      <c r="B20" s="16"/>
      <c r="C20" s="17"/>
      <c r="D20" s="17"/>
      <c r="E20" s="17"/>
      <c r="F20" s="17"/>
      <c r="G20" s="17"/>
      <c r="H20" s="17"/>
      <c r="I20" s="18"/>
      <c r="J20" s="17"/>
      <c r="K20" s="19"/>
    </row>
    <row r="21" spans="1:11" x14ac:dyDescent="0.2">
      <c r="A21" s="15"/>
      <c r="B21" s="16"/>
      <c r="C21" s="17"/>
      <c r="D21" s="17"/>
      <c r="E21" s="17"/>
      <c r="F21" s="17"/>
      <c r="G21" s="17"/>
      <c r="H21" s="17"/>
      <c r="I21" s="18"/>
      <c r="J21" s="17"/>
      <c r="K21" s="19"/>
    </row>
    <row r="22" spans="1:11" x14ac:dyDescent="0.2">
      <c r="A22" s="15"/>
      <c r="B22" s="16"/>
      <c r="C22" s="17"/>
      <c r="D22" s="17"/>
      <c r="E22" s="17"/>
      <c r="F22" s="17"/>
      <c r="G22" s="17"/>
      <c r="H22" s="17"/>
      <c r="I22" s="18"/>
      <c r="J22" s="17"/>
      <c r="K22" s="19"/>
    </row>
    <row r="23" spans="1:11" x14ac:dyDescent="0.2">
      <c r="A23" s="15"/>
      <c r="B23" s="16"/>
      <c r="C23" s="17"/>
      <c r="D23" s="17"/>
      <c r="E23" s="17"/>
      <c r="F23" s="17"/>
      <c r="G23" s="17"/>
      <c r="H23" s="17"/>
      <c r="I23" s="18"/>
      <c r="J23" s="17"/>
      <c r="K23" s="19"/>
    </row>
    <row r="24" spans="1:11" x14ac:dyDescent="0.2">
      <c r="A24" s="15"/>
      <c r="B24" s="16"/>
      <c r="C24" s="17"/>
      <c r="D24" s="17"/>
      <c r="E24" s="17"/>
      <c r="F24" s="17"/>
      <c r="G24" s="17"/>
      <c r="H24" s="17"/>
      <c r="I24" s="18"/>
      <c r="J24" s="17"/>
      <c r="K24" s="19"/>
    </row>
    <row r="25" spans="1:11" x14ac:dyDescent="0.2">
      <c r="A25" s="15"/>
      <c r="B25" s="16"/>
      <c r="C25" s="17"/>
      <c r="D25" s="17"/>
      <c r="E25" s="17"/>
      <c r="F25" s="17"/>
      <c r="G25" s="17"/>
      <c r="H25" s="17"/>
      <c r="I25" s="18"/>
      <c r="J25" s="17"/>
      <c r="K25" s="19"/>
    </row>
    <row r="26" spans="1:11" x14ac:dyDescent="0.2">
      <c r="A26" s="15"/>
      <c r="B26" s="16"/>
      <c r="C26" s="17"/>
      <c r="D26" s="17"/>
      <c r="E26" s="17"/>
      <c r="F26" s="17"/>
      <c r="G26" s="17"/>
      <c r="H26" s="17"/>
      <c r="I26" s="18"/>
      <c r="J26" s="17"/>
      <c r="K26" s="19"/>
    </row>
    <row r="27" spans="1:11" x14ac:dyDescent="0.2">
      <c r="A27" s="15"/>
      <c r="B27" s="16"/>
      <c r="C27" s="17"/>
      <c r="D27" s="17"/>
      <c r="E27" s="17"/>
      <c r="F27" s="17"/>
      <c r="G27" s="17"/>
      <c r="H27" s="17"/>
      <c r="I27" s="18"/>
      <c r="J27" s="17"/>
      <c r="K27" s="19"/>
    </row>
    <row r="28" spans="1:11" x14ac:dyDescent="0.2">
      <c r="A28" s="15"/>
      <c r="B28" s="16"/>
      <c r="C28" s="17"/>
      <c r="D28" s="17"/>
      <c r="E28" s="17"/>
      <c r="F28" s="17"/>
      <c r="G28" s="17"/>
      <c r="H28" s="17"/>
      <c r="I28" s="18"/>
      <c r="J28" s="17"/>
      <c r="K28" s="19"/>
    </row>
    <row r="29" spans="1:11" x14ac:dyDescent="0.2">
      <c r="A29" s="15"/>
      <c r="B29" s="16"/>
      <c r="C29" s="17"/>
      <c r="D29" s="17"/>
      <c r="E29" s="17"/>
      <c r="F29" s="17"/>
      <c r="G29" s="17"/>
      <c r="H29" s="17"/>
      <c r="I29" s="18"/>
      <c r="J29" s="17"/>
      <c r="K29" s="19"/>
    </row>
    <row r="30" spans="1:11" x14ac:dyDescent="0.2">
      <c r="A30" s="15"/>
      <c r="B30" s="16"/>
      <c r="C30" s="17"/>
      <c r="D30" s="17"/>
      <c r="E30" s="17"/>
      <c r="F30" s="17"/>
      <c r="G30" s="17"/>
      <c r="H30" s="17"/>
      <c r="I30" s="18"/>
      <c r="J30" s="17"/>
      <c r="K30" s="19"/>
    </row>
    <row r="31" spans="1:11" x14ac:dyDescent="0.2">
      <c r="A31" s="15"/>
      <c r="B31" s="16"/>
      <c r="C31" s="17"/>
      <c r="D31" s="17"/>
      <c r="E31" s="17"/>
      <c r="F31" s="17"/>
      <c r="G31" s="17"/>
      <c r="H31" s="17"/>
      <c r="I31" s="18"/>
      <c r="J31" s="17"/>
      <c r="K31" s="19"/>
    </row>
    <row r="32" spans="1:11" x14ac:dyDescent="0.2">
      <c r="A32" s="15"/>
      <c r="B32" s="16"/>
      <c r="C32" s="17"/>
      <c r="D32" s="17"/>
      <c r="E32" s="17"/>
      <c r="F32" s="17"/>
      <c r="G32" s="17"/>
      <c r="H32" s="17"/>
      <c r="I32" s="18"/>
      <c r="J32" s="17"/>
      <c r="K32" s="19"/>
    </row>
    <row r="33" spans="1:11" x14ac:dyDescent="0.2">
      <c r="A33" s="15"/>
      <c r="B33" s="16"/>
      <c r="C33" s="17"/>
      <c r="D33" s="17"/>
      <c r="E33" s="17"/>
      <c r="F33" s="17"/>
      <c r="G33" s="17"/>
      <c r="H33" s="17"/>
      <c r="I33" s="18"/>
      <c r="J33" s="17"/>
      <c r="K33" s="19"/>
    </row>
    <row r="34" spans="1:11" x14ac:dyDescent="0.2">
      <c r="A34" s="15"/>
      <c r="B34" s="16"/>
      <c r="C34" s="17"/>
      <c r="D34" s="17"/>
      <c r="E34" s="17"/>
      <c r="F34" s="17"/>
      <c r="G34" s="17"/>
      <c r="H34" s="17"/>
      <c r="I34" s="18"/>
      <c r="J34" s="17"/>
      <c r="K34" s="19"/>
    </row>
    <row r="35" spans="1:11" x14ac:dyDescent="0.2">
      <c r="A35" s="15"/>
      <c r="B35" s="16"/>
      <c r="C35" s="17"/>
      <c r="D35" s="17"/>
      <c r="E35" s="17"/>
      <c r="F35" s="17"/>
      <c r="G35" s="17"/>
      <c r="H35" s="17"/>
      <c r="I35" s="18"/>
      <c r="J35" s="17"/>
      <c r="K35" s="19"/>
    </row>
    <row r="36" spans="1:11" x14ac:dyDescent="0.2">
      <c r="A36" s="15"/>
      <c r="B36" s="16"/>
      <c r="C36" s="17"/>
      <c r="D36" s="17"/>
      <c r="E36" s="17"/>
      <c r="F36" s="17"/>
      <c r="G36" s="17"/>
      <c r="H36" s="17"/>
      <c r="I36" s="18"/>
      <c r="J36" s="17"/>
      <c r="K36" s="19"/>
    </row>
    <row r="37" spans="1:11" x14ac:dyDescent="0.2">
      <c r="A37" s="15"/>
      <c r="B37" s="16"/>
      <c r="C37" s="17"/>
      <c r="D37" s="17"/>
      <c r="E37" s="17"/>
      <c r="F37" s="17"/>
      <c r="G37" s="17"/>
      <c r="H37" s="17"/>
      <c r="I37" s="18"/>
      <c r="J37" s="17"/>
      <c r="K37" s="19"/>
    </row>
    <row r="38" spans="1:11" x14ac:dyDescent="0.2">
      <c r="A38" s="15"/>
      <c r="B38" s="16"/>
      <c r="C38" s="17"/>
      <c r="D38" s="17"/>
      <c r="E38" s="17"/>
      <c r="F38" s="17"/>
      <c r="G38" s="17"/>
      <c r="H38" s="17"/>
      <c r="I38" s="18"/>
      <c r="J38" s="17"/>
      <c r="K38" s="19"/>
    </row>
    <row r="39" spans="1:11" x14ac:dyDescent="0.2">
      <c r="A39" s="15"/>
      <c r="B39" s="16"/>
      <c r="C39" s="17"/>
      <c r="D39" s="17"/>
      <c r="E39" s="17"/>
      <c r="F39" s="17"/>
      <c r="G39" s="17"/>
      <c r="H39" s="17"/>
      <c r="I39" s="18"/>
      <c r="J39" s="17"/>
      <c r="K39" s="19"/>
    </row>
    <row r="40" spans="1:11" x14ac:dyDescent="0.2">
      <c r="A40" s="15"/>
      <c r="B40" s="16"/>
      <c r="C40" s="17"/>
      <c r="D40" s="17"/>
      <c r="E40" s="17"/>
      <c r="F40" s="17"/>
      <c r="G40" s="17"/>
      <c r="H40" s="17"/>
      <c r="I40" s="18"/>
      <c r="J40" s="17"/>
      <c r="K40" s="19"/>
    </row>
    <row r="41" spans="1:11" x14ac:dyDescent="0.2">
      <c r="A41" s="15"/>
      <c r="B41" s="16"/>
      <c r="C41" s="17"/>
      <c r="D41" s="17"/>
      <c r="E41" s="17"/>
      <c r="F41" s="17"/>
      <c r="G41" s="17"/>
      <c r="H41" s="17"/>
      <c r="I41" s="18"/>
      <c r="J41" s="17"/>
      <c r="K41" s="19"/>
    </row>
    <row r="42" spans="1:11" x14ac:dyDescent="0.2">
      <c r="A42" s="15"/>
      <c r="B42" s="16"/>
      <c r="C42" s="17"/>
      <c r="D42" s="17"/>
      <c r="E42" s="17"/>
      <c r="F42" s="17"/>
      <c r="G42" s="17"/>
      <c r="H42" s="17"/>
      <c r="I42" s="18"/>
      <c r="J42" s="17"/>
      <c r="K42" s="19"/>
    </row>
    <row r="43" spans="1:11" x14ac:dyDescent="0.2">
      <c r="A43" s="15"/>
      <c r="B43" s="16"/>
      <c r="C43" s="17"/>
      <c r="D43" s="17"/>
      <c r="E43" s="17"/>
      <c r="F43" s="17"/>
      <c r="G43" s="17"/>
      <c r="H43" s="17"/>
      <c r="I43" s="18"/>
      <c r="J43" s="17"/>
      <c r="K43" s="19"/>
    </row>
    <row r="44" spans="1:11" x14ac:dyDescent="0.2">
      <c r="A44" s="15"/>
      <c r="B44" s="16"/>
      <c r="C44" s="17"/>
      <c r="D44" s="17"/>
      <c r="E44" s="17"/>
      <c r="F44" s="17"/>
      <c r="G44" s="17"/>
      <c r="H44" s="17"/>
      <c r="I44" s="18"/>
      <c r="J44" s="17"/>
      <c r="K44" s="19"/>
    </row>
    <row r="45" spans="1:11" x14ac:dyDescent="0.2">
      <c r="A45" s="15"/>
      <c r="B45" s="16"/>
      <c r="C45" s="17"/>
      <c r="D45" s="17"/>
      <c r="E45" s="17"/>
      <c r="F45" s="17"/>
      <c r="G45" s="17"/>
      <c r="H45" s="17"/>
      <c r="I45" s="18"/>
      <c r="J45" s="17"/>
      <c r="K45" s="19"/>
    </row>
    <row r="46" spans="1:11" x14ac:dyDescent="0.2">
      <c r="A46" s="15"/>
      <c r="B46" s="16"/>
      <c r="C46" s="17"/>
      <c r="D46" s="17"/>
      <c r="E46" s="17"/>
      <c r="F46" s="17"/>
      <c r="G46" s="17"/>
      <c r="H46" s="17"/>
      <c r="I46" s="18"/>
      <c r="J46" s="17"/>
      <c r="K46" s="19"/>
    </row>
    <row r="47" spans="1:11" x14ac:dyDescent="0.2">
      <c r="A47" s="15"/>
      <c r="B47" s="16"/>
      <c r="C47" s="17"/>
      <c r="D47" s="17"/>
      <c r="E47" s="17"/>
      <c r="F47" s="17"/>
      <c r="G47" s="17"/>
      <c r="H47" s="17"/>
      <c r="I47" s="18"/>
      <c r="J47" s="17"/>
      <c r="K47" s="19"/>
    </row>
    <row r="48" spans="1:11" x14ac:dyDescent="0.2">
      <c r="A48" s="15"/>
      <c r="B48" s="16"/>
      <c r="C48" s="17"/>
      <c r="D48" s="17"/>
      <c r="E48" s="17"/>
      <c r="F48" s="17"/>
      <c r="G48" s="17"/>
      <c r="H48" s="17"/>
      <c r="I48" s="18"/>
      <c r="J48" s="17"/>
      <c r="K48" s="19"/>
    </row>
    <row r="49" spans="1:11" x14ac:dyDescent="0.2">
      <c r="A49" s="15"/>
      <c r="B49" s="16"/>
      <c r="C49" s="17"/>
      <c r="D49" s="17"/>
      <c r="E49" s="17"/>
      <c r="F49" s="17"/>
      <c r="G49" s="17"/>
      <c r="H49" s="17"/>
      <c r="I49" s="18"/>
      <c r="J49" s="17"/>
      <c r="K49" s="19"/>
    </row>
    <row r="50" spans="1:11" x14ac:dyDescent="0.2">
      <c r="A50" s="15"/>
      <c r="B50" s="16"/>
      <c r="C50" s="17"/>
      <c r="D50" s="17"/>
      <c r="E50" s="17"/>
      <c r="F50" s="17"/>
      <c r="G50" s="17"/>
      <c r="H50" s="17"/>
      <c r="I50" s="18"/>
      <c r="J50" s="17"/>
      <c r="K50" s="19"/>
    </row>
    <row r="51" spans="1:11" x14ac:dyDescent="0.2">
      <c r="A51" s="15"/>
      <c r="B51" s="16"/>
      <c r="C51" s="17"/>
      <c r="D51" s="17"/>
      <c r="E51" s="17"/>
      <c r="F51" s="17"/>
      <c r="G51" s="17"/>
      <c r="H51" s="17"/>
      <c r="I51" s="18"/>
      <c r="J51" s="17"/>
      <c r="K51" s="19"/>
    </row>
    <row r="52" spans="1:11" x14ac:dyDescent="0.2">
      <c r="A52" s="15"/>
      <c r="B52" s="16"/>
      <c r="C52" s="17"/>
      <c r="D52" s="17"/>
      <c r="E52" s="17"/>
      <c r="F52" s="17"/>
      <c r="G52" s="17"/>
      <c r="H52" s="17"/>
      <c r="I52" s="18"/>
      <c r="J52" s="17"/>
      <c r="K52" s="19"/>
    </row>
    <row r="53" spans="1:11" x14ac:dyDescent="0.2">
      <c r="A53" s="15"/>
      <c r="B53" s="16"/>
      <c r="C53" s="17"/>
      <c r="D53" s="17"/>
      <c r="E53" s="17"/>
      <c r="F53" s="17"/>
      <c r="G53" s="17"/>
      <c r="H53" s="17"/>
      <c r="I53" s="18"/>
      <c r="J53" s="17"/>
      <c r="K53" s="19"/>
    </row>
    <row r="54" spans="1:11" x14ac:dyDescent="0.2">
      <c r="A54" s="15"/>
      <c r="B54" s="16"/>
      <c r="C54" s="17"/>
      <c r="D54" s="17"/>
      <c r="E54" s="17"/>
      <c r="F54" s="17"/>
      <c r="G54" s="17"/>
      <c r="H54" s="17"/>
      <c r="I54" s="18"/>
      <c r="J54" s="17"/>
      <c r="K54" s="19"/>
    </row>
    <row r="55" spans="1:11" x14ac:dyDescent="0.2">
      <c r="A55" s="15"/>
      <c r="B55" s="16"/>
      <c r="C55" s="17"/>
      <c r="D55" s="17"/>
      <c r="E55" s="17"/>
      <c r="F55" s="17"/>
      <c r="G55" s="17"/>
      <c r="H55" s="17"/>
      <c r="I55" s="18"/>
      <c r="J55" s="17"/>
      <c r="K55" s="19"/>
    </row>
    <row r="56" spans="1:11" x14ac:dyDescent="0.2">
      <c r="A56" s="15"/>
      <c r="B56" s="16"/>
      <c r="C56" s="17"/>
      <c r="D56" s="17"/>
      <c r="E56" s="17"/>
      <c r="F56" s="17"/>
      <c r="G56" s="17"/>
      <c r="H56" s="17"/>
      <c r="I56" s="18"/>
      <c r="J56" s="17"/>
      <c r="K56" s="19"/>
    </row>
    <row r="57" spans="1:11" x14ac:dyDescent="0.2">
      <c r="A57" s="15"/>
      <c r="B57" s="16"/>
      <c r="C57" s="17"/>
      <c r="D57" s="17"/>
      <c r="E57" s="17"/>
      <c r="F57" s="17"/>
      <c r="G57" s="17"/>
      <c r="H57" s="17"/>
      <c r="I57" s="18"/>
      <c r="J57" s="17"/>
      <c r="K57" s="19"/>
    </row>
    <row r="58" spans="1:11" x14ac:dyDescent="0.2">
      <c r="A58" s="15"/>
      <c r="B58" s="16"/>
      <c r="C58" s="17"/>
      <c r="D58" s="17"/>
      <c r="E58" s="17"/>
      <c r="F58" s="17"/>
      <c r="G58" s="17"/>
      <c r="H58" s="17"/>
      <c r="I58" s="18"/>
      <c r="J58" s="17"/>
      <c r="K58" s="19"/>
    </row>
    <row r="59" spans="1:11" x14ac:dyDescent="0.2">
      <c r="A59" s="15"/>
      <c r="B59" s="16"/>
      <c r="C59" s="17"/>
      <c r="D59" s="17"/>
      <c r="E59" s="17"/>
      <c r="F59" s="17"/>
      <c r="G59" s="17"/>
      <c r="H59" s="17"/>
      <c r="I59" s="18"/>
      <c r="J59" s="17"/>
      <c r="K59" s="19"/>
    </row>
    <row r="60" spans="1:11" x14ac:dyDescent="0.2">
      <c r="A60" s="15"/>
      <c r="B60" s="16"/>
      <c r="C60" s="17"/>
      <c r="D60" s="17"/>
      <c r="E60" s="17"/>
      <c r="F60" s="17"/>
      <c r="G60" s="17"/>
      <c r="H60" s="17"/>
      <c r="I60" s="18"/>
      <c r="J60" s="17"/>
      <c r="K60" s="19"/>
    </row>
    <row r="61" spans="1:11" x14ac:dyDescent="0.2">
      <c r="A61" s="15"/>
      <c r="B61" s="16"/>
      <c r="C61" s="17"/>
      <c r="D61" s="17"/>
      <c r="E61" s="17"/>
      <c r="F61" s="17"/>
      <c r="G61" s="17"/>
      <c r="H61" s="17"/>
      <c r="I61" s="18"/>
      <c r="J61" s="17"/>
      <c r="K61" s="19"/>
    </row>
    <row r="62" spans="1:11" x14ac:dyDescent="0.2">
      <c r="A62" s="15"/>
      <c r="B62" s="16"/>
      <c r="C62" s="17"/>
      <c r="D62" s="17"/>
      <c r="E62" s="17"/>
      <c r="F62" s="17"/>
      <c r="G62" s="17"/>
      <c r="H62" s="17"/>
      <c r="I62" s="18"/>
      <c r="J62" s="17"/>
      <c r="K62" s="19"/>
    </row>
    <row r="63" spans="1:11" x14ac:dyDescent="0.2">
      <c r="A63" s="15"/>
      <c r="B63" s="16"/>
      <c r="C63" s="17"/>
      <c r="D63" s="17"/>
      <c r="E63" s="17"/>
      <c r="F63" s="17"/>
      <c r="G63" s="17"/>
      <c r="H63" s="17"/>
      <c r="I63" s="18"/>
      <c r="J63" s="17"/>
      <c r="K63" s="19"/>
    </row>
    <row r="64" spans="1:11" x14ac:dyDescent="0.2">
      <c r="A64" s="15"/>
      <c r="B64" s="16"/>
      <c r="C64" s="17"/>
      <c r="D64" s="17"/>
      <c r="E64" s="17"/>
      <c r="F64" s="17"/>
      <c r="G64" s="17"/>
      <c r="H64" s="17"/>
      <c r="I64" s="18"/>
      <c r="J64" s="17"/>
      <c r="K64" s="19"/>
    </row>
    <row r="65" spans="1:11" x14ac:dyDescent="0.2">
      <c r="A65" s="15"/>
      <c r="B65" s="16"/>
      <c r="C65" s="17"/>
      <c r="D65" s="17"/>
      <c r="E65" s="17"/>
      <c r="F65" s="17"/>
      <c r="G65" s="17"/>
      <c r="H65" s="17"/>
      <c r="I65" s="18"/>
      <c r="J65" s="17"/>
      <c r="K65" s="19"/>
    </row>
    <row r="66" spans="1:11" x14ac:dyDescent="0.2">
      <c r="A66" s="15"/>
      <c r="B66" s="16"/>
      <c r="C66" s="17"/>
      <c r="D66" s="17"/>
      <c r="E66" s="17"/>
      <c r="F66" s="17"/>
      <c r="G66" s="17"/>
      <c r="H66" s="17"/>
      <c r="I66" s="18"/>
      <c r="J66" s="17"/>
      <c r="K66" s="19"/>
    </row>
    <row r="67" spans="1:11" x14ac:dyDescent="0.2">
      <c r="A67" s="15"/>
      <c r="B67" s="16"/>
      <c r="C67" s="17"/>
      <c r="D67" s="17"/>
      <c r="E67" s="17"/>
      <c r="F67" s="17"/>
      <c r="G67" s="17"/>
      <c r="H67" s="17"/>
      <c r="I67" s="18"/>
      <c r="J67" s="17"/>
      <c r="K67" s="19"/>
    </row>
    <row r="68" spans="1:11" x14ac:dyDescent="0.2">
      <c r="A68" s="15"/>
      <c r="B68" s="16"/>
      <c r="C68" s="17"/>
      <c r="D68" s="17"/>
      <c r="E68" s="17"/>
      <c r="F68" s="17"/>
      <c r="G68" s="17"/>
      <c r="H68" s="17"/>
      <c r="I68" s="18"/>
      <c r="J68" s="17"/>
      <c r="K68" s="19"/>
    </row>
    <row r="69" spans="1:11" x14ac:dyDescent="0.2">
      <c r="A69" s="15"/>
      <c r="B69" s="16"/>
      <c r="C69" s="17"/>
      <c r="D69" s="17"/>
      <c r="E69" s="17"/>
      <c r="F69" s="17"/>
      <c r="G69" s="17"/>
      <c r="H69" s="17"/>
      <c r="I69" s="18"/>
      <c r="J69" s="17"/>
      <c r="K69" s="19"/>
    </row>
    <row r="70" spans="1:11" x14ac:dyDescent="0.2">
      <c r="A70" s="15"/>
      <c r="B70" s="16"/>
      <c r="C70" s="17"/>
      <c r="D70" s="17"/>
      <c r="E70" s="17"/>
      <c r="F70" s="17"/>
      <c r="G70" s="17"/>
      <c r="H70" s="17"/>
      <c r="I70" s="18"/>
      <c r="J70" s="17"/>
      <c r="K70" s="19"/>
    </row>
    <row r="71" spans="1:11" x14ac:dyDescent="0.2">
      <c r="A71" s="15"/>
      <c r="B71" s="16"/>
      <c r="C71" s="17"/>
      <c r="D71" s="17"/>
      <c r="E71" s="17"/>
      <c r="F71" s="17"/>
      <c r="G71" s="17"/>
      <c r="H71" s="17"/>
      <c r="I71" s="18"/>
      <c r="J71" s="17"/>
      <c r="K71" s="19"/>
    </row>
    <row r="72" spans="1:11" x14ac:dyDescent="0.2">
      <c r="A72" s="15"/>
      <c r="B72" s="16"/>
      <c r="C72" s="17"/>
      <c r="D72" s="17"/>
      <c r="E72" s="17"/>
      <c r="F72" s="17"/>
      <c r="G72" s="17"/>
      <c r="H72" s="17"/>
      <c r="I72" s="18"/>
      <c r="J72" s="17"/>
      <c r="K72" s="19"/>
    </row>
    <row r="73" spans="1:11" x14ac:dyDescent="0.2">
      <c r="A73" s="15"/>
      <c r="B73" s="16"/>
      <c r="C73" s="17"/>
      <c r="D73" s="17"/>
      <c r="E73" s="17"/>
      <c r="F73" s="17"/>
      <c r="G73" s="17"/>
      <c r="H73" s="17"/>
      <c r="I73" s="18"/>
      <c r="J73" s="17"/>
      <c r="K73" s="19"/>
    </row>
    <row r="74" spans="1:11" x14ac:dyDescent="0.2">
      <c r="A74" s="15"/>
      <c r="B74" s="16"/>
      <c r="C74" s="17"/>
      <c r="D74" s="17"/>
      <c r="E74" s="17"/>
      <c r="F74" s="17"/>
      <c r="G74" s="17"/>
      <c r="H74" s="17"/>
      <c r="I74" s="18"/>
      <c r="J74" s="17"/>
      <c r="K74" s="19"/>
    </row>
    <row r="75" spans="1:11" x14ac:dyDescent="0.2">
      <c r="A75" s="15"/>
      <c r="B75" s="16"/>
      <c r="C75" s="17"/>
      <c r="D75" s="17"/>
      <c r="E75" s="17"/>
      <c r="F75" s="17"/>
      <c r="G75" s="17"/>
      <c r="H75" s="17"/>
      <c r="I75" s="18"/>
      <c r="J75" s="17"/>
      <c r="K75" s="19"/>
    </row>
    <row r="76" spans="1:11" x14ac:dyDescent="0.2">
      <c r="A76" s="15"/>
      <c r="B76" s="16"/>
      <c r="C76" s="17"/>
      <c r="D76" s="17"/>
      <c r="E76" s="17"/>
      <c r="F76" s="17"/>
      <c r="G76" s="17"/>
      <c r="H76" s="17"/>
      <c r="I76" s="18"/>
      <c r="J76" s="17"/>
      <c r="K76" s="19"/>
    </row>
    <row r="77" spans="1:11" x14ac:dyDescent="0.2">
      <c r="A77" s="15"/>
      <c r="B77" s="16"/>
      <c r="C77" s="17"/>
      <c r="D77" s="17"/>
      <c r="E77" s="17"/>
      <c r="F77" s="17"/>
      <c r="G77" s="17"/>
      <c r="H77" s="17"/>
      <c r="I77" s="18"/>
      <c r="J77" s="17"/>
      <c r="K77" s="19"/>
    </row>
    <row r="78" spans="1:11" x14ac:dyDescent="0.2">
      <c r="A78" s="15"/>
      <c r="B78" s="16"/>
      <c r="C78" s="17"/>
      <c r="D78" s="17"/>
      <c r="E78" s="17"/>
      <c r="F78" s="17"/>
      <c r="G78" s="17"/>
      <c r="H78" s="17"/>
      <c r="I78" s="18"/>
      <c r="J78" s="17"/>
      <c r="K78" s="19"/>
    </row>
    <row r="79" spans="1:11" x14ac:dyDescent="0.2">
      <c r="A79" s="15"/>
      <c r="B79" s="16"/>
      <c r="C79" s="17"/>
      <c r="D79" s="17"/>
      <c r="E79" s="17"/>
      <c r="F79" s="17"/>
      <c r="G79" s="17"/>
      <c r="H79" s="17"/>
      <c r="I79" s="18"/>
      <c r="J79" s="17"/>
      <c r="K79" s="19"/>
    </row>
    <row r="80" spans="1:11" x14ac:dyDescent="0.2">
      <c r="A80" s="15"/>
      <c r="B80" s="16"/>
      <c r="C80" s="17"/>
      <c r="D80" s="17"/>
      <c r="E80" s="17"/>
      <c r="F80" s="17"/>
      <c r="G80" s="17"/>
      <c r="H80" s="17"/>
      <c r="I80" s="18"/>
      <c r="J80" s="17"/>
      <c r="K80" s="19"/>
    </row>
    <row r="81" spans="1:11" x14ac:dyDescent="0.2">
      <c r="A81" s="15"/>
      <c r="B81" s="16"/>
      <c r="C81" s="17"/>
      <c r="D81" s="17"/>
      <c r="E81" s="17"/>
      <c r="F81" s="17"/>
      <c r="G81" s="17"/>
      <c r="H81" s="17"/>
      <c r="I81" s="18"/>
      <c r="J81" s="17"/>
      <c r="K81" s="19"/>
    </row>
    <row r="82" spans="1:11" x14ac:dyDescent="0.2">
      <c r="A82" s="15"/>
      <c r="B82" s="16"/>
      <c r="C82" s="17"/>
      <c r="D82" s="17"/>
      <c r="E82" s="17"/>
      <c r="F82" s="17"/>
      <c r="G82" s="17"/>
      <c r="H82" s="17"/>
      <c r="I82" s="18"/>
      <c r="J82" s="17"/>
      <c r="K82" s="19"/>
    </row>
    <row r="83" spans="1:11" x14ac:dyDescent="0.2">
      <c r="A83" s="15"/>
      <c r="B83" s="16"/>
      <c r="C83" s="17"/>
      <c r="D83" s="17"/>
      <c r="E83" s="17"/>
      <c r="F83" s="17"/>
      <c r="G83" s="17"/>
      <c r="H83" s="17"/>
      <c r="I83" s="18"/>
      <c r="J83" s="17"/>
      <c r="K83" s="19"/>
    </row>
    <row r="84" spans="1:11" x14ac:dyDescent="0.2">
      <c r="A84" s="15"/>
      <c r="B84" s="16"/>
      <c r="C84" s="17"/>
      <c r="D84" s="17"/>
      <c r="E84" s="17"/>
      <c r="F84" s="17"/>
      <c r="G84" s="17"/>
      <c r="H84" s="17"/>
      <c r="I84" s="18"/>
      <c r="J84" s="17"/>
      <c r="K84" s="19"/>
    </row>
    <row r="85" spans="1:11" x14ac:dyDescent="0.2">
      <c r="A85" s="15"/>
      <c r="B85" s="16"/>
      <c r="C85" s="17"/>
      <c r="D85" s="17"/>
      <c r="E85" s="17"/>
      <c r="F85" s="17"/>
      <c r="G85" s="17"/>
      <c r="H85" s="17"/>
      <c r="I85" s="18"/>
      <c r="J85" s="17"/>
      <c r="K85" s="19"/>
    </row>
    <row r="86" spans="1:11" x14ac:dyDescent="0.2">
      <c r="A86" s="15"/>
      <c r="B86" s="16"/>
      <c r="C86" s="17"/>
      <c r="D86" s="17"/>
      <c r="E86" s="17"/>
      <c r="F86" s="17"/>
      <c r="G86" s="17"/>
      <c r="H86" s="17"/>
      <c r="I86" s="18"/>
      <c r="J86" s="17"/>
      <c r="K86" s="19"/>
    </row>
    <row r="87" spans="1:11" x14ac:dyDescent="0.2">
      <c r="A87" s="15"/>
      <c r="B87" s="16"/>
      <c r="C87" s="17"/>
      <c r="D87" s="17"/>
      <c r="E87" s="17"/>
      <c r="F87" s="17"/>
      <c r="G87" s="17"/>
      <c r="H87" s="17"/>
      <c r="I87" s="18"/>
      <c r="J87" s="17"/>
      <c r="K87" s="19"/>
    </row>
    <row r="88" spans="1:11" x14ac:dyDescent="0.2">
      <c r="A88" s="15"/>
      <c r="B88" s="16"/>
      <c r="C88" s="17"/>
      <c r="D88" s="17"/>
      <c r="E88" s="17"/>
      <c r="F88" s="17"/>
      <c r="G88" s="17"/>
      <c r="H88" s="17"/>
      <c r="I88" s="18"/>
      <c r="J88" s="17"/>
      <c r="K88" s="19"/>
    </row>
    <row r="89" spans="1:11" x14ac:dyDescent="0.2">
      <c r="A89" s="15"/>
      <c r="B89" s="16"/>
      <c r="C89" s="17"/>
      <c r="D89" s="17"/>
      <c r="E89" s="17"/>
      <c r="F89" s="17"/>
      <c r="G89" s="17"/>
      <c r="H89" s="17"/>
      <c r="I89" s="18"/>
      <c r="J89" s="17"/>
      <c r="K89" s="19"/>
    </row>
    <row r="90" spans="1:11" x14ac:dyDescent="0.2">
      <c r="A90" s="15"/>
      <c r="B90" s="16"/>
      <c r="C90" s="17"/>
      <c r="D90" s="17"/>
      <c r="E90" s="17"/>
      <c r="F90" s="17"/>
      <c r="G90" s="17"/>
      <c r="H90" s="17"/>
      <c r="I90" s="18"/>
      <c r="J90" s="17"/>
      <c r="K90" s="19"/>
    </row>
    <row r="91" spans="1:11" x14ac:dyDescent="0.2">
      <c r="A91" s="15"/>
      <c r="B91" s="16"/>
      <c r="C91" s="17"/>
      <c r="D91" s="17"/>
      <c r="E91" s="17"/>
      <c r="F91" s="17"/>
      <c r="G91" s="17"/>
      <c r="H91" s="17"/>
      <c r="I91" s="18"/>
      <c r="J91" s="17"/>
      <c r="K91" s="19"/>
    </row>
    <row r="92" spans="1:11" x14ac:dyDescent="0.2">
      <c r="A92" s="15"/>
      <c r="B92" s="16"/>
      <c r="C92" s="17"/>
      <c r="D92" s="17"/>
      <c r="E92" s="17"/>
      <c r="F92" s="17"/>
      <c r="G92" s="17"/>
      <c r="H92" s="17"/>
      <c r="I92" s="18"/>
      <c r="J92" s="17"/>
      <c r="K92" s="19"/>
    </row>
    <row r="93" spans="1:11" x14ac:dyDescent="0.2">
      <c r="A93" s="15"/>
      <c r="B93" s="16"/>
      <c r="C93" s="17"/>
      <c r="D93" s="17"/>
      <c r="E93" s="17"/>
      <c r="F93" s="17"/>
      <c r="G93" s="17"/>
      <c r="H93" s="17"/>
      <c r="I93" s="18"/>
      <c r="J93" s="17"/>
      <c r="K93" s="19"/>
    </row>
    <row r="94" spans="1:11" x14ac:dyDescent="0.2">
      <c r="A94" s="15"/>
      <c r="B94" s="16"/>
      <c r="C94" s="17"/>
      <c r="D94" s="17"/>
      <c r="E94" s="17"/>
      <c r="F94" s="17"/>
      <c r="G94" s="17"/>
      <c r="H94" s="17"/>
      <c r="I94" s="18"/>
      <c r="J94" s="17"/>
      <c r="K94" s="19"/>
    </row>
    <row r="95" spans="1:11" x14ac:dyDescent="0.2">
      <c r="A95" s="15"/>
      <c r="B95" s="16"/>
      <c r="C95" s="17"/>
      <c r="D95" s="17"/>
      <c r="E95" s="17"/>
      <c r="F95" s="17"/>
      <c r="G95" s="17"/>
      <c r="H95" s="17"/>
      <c r="I95" s="18"/>
      <c r="J95" s="17"/>
      <c r="K95" s="19"/>
    </row>
    <row r="96" spans="1:11" x14ac:dyDescent="0.2">
      <c r="A96" s="15"/>
      <c r="B96" s="16"/>
      <c r="C96" s="17"/>
      <c r="D96" s="17"/>
      <c r="E96" s="17"/>
      <c r="F96" s="17"/>
      <c r="G96" s="17"/>
      <c r="H96" s="17"/>
      <c r="I96" s="18"/>
      <c r="J96" s="17"/>
      <c r="K96" s="19"/>
    </row>
    <row r="97" spans="1:11" x14ac:dyDescent="0.2">
      <c r="A97" s="15"/>
      <c r="B97" s="16"/>
      <c r="C97" s="17"/>
      <c r="D97" s="17"/>
      <c r="E97" s="17"/>
      <c r="F97" s="17"/>
      <c r="G97" s="17"/>
      <c r="H97" s="17"/>
      <c r="I97" s="18"/>
      <c r="J97" s="17"/>
      <c r="K97" s="19"/>
    </row>
    <row r="98" spans="1:11" x14ac:dyDescent="0.2">
      <c r="A98" s="15"/>
      <c r="B98" s="16"/>
      <c r="C98" s="17"/>
      <c r="D98" s="17"/>
      <c r="E98" s="17"/>
      <c r="F98" s="17"/>
      <c r="G98" s="17"/>
      <c r="H98" s="17"/>
      <c r="I98" s="18"/>
      <c r="J98" s="17"/>
      <c r="K98" s="19"/>
    </row>
    <row r="99" spans="1:11" x14ac:dyDescent="0.2">
      <c r="A99" s="15"/>
      <c r="B99" s="16"/>
      <c r="C99" s="17"/>
      <c r="D99" s="17"/>
      <c r="E99" s="17"/>
      <c r="F99" s="17"/>
      <c r="G99" s="17"/>
      <c r="H99" s="17"/>
      <c r="I99" s="18"/>
      <c r="J99" s="17"/>
      <c r="K99" s="19"/>
    </row>
    <row r="100" spans="1:11" x14ac:dyDescent="0.2">
      <c r="A100" s="15"/>
      <c r="B100" s="16"/>
      <c r="C100" s="17"/>
      <c r="D100" s="17"/>
      <c r="E100" s="17"/>
      <c r="F100" s="17"/>
      <c r="G100" s="17"/>
      <c r="H100" s="17"/>
      <c r="I100" s="18"/>
      <c r="J100" s="17"/>
      <c r="K100" s="19"/>
    </row>
    <row r="101" spans="1:11" x14ac:dyDescent="0.2">
      <c r="A101" s="15"/>
      <c r="B101" s="16"/>
      <c r="C101" s="17"/>
      <c r="D101" s="17"/>
      <c r="E101" s="17"/>
      <c r="F101" s="17"/>
      <c r="G101" s="17"/>
      <c r="H101" s="17"/>
      <c r="I101" s="18"/>
      <c r="J101" s="17"/>
      <c r="K101" s="19"/>
    </row>
    <row r="102" spans="1:11" x14ac:dyDescent="0.2">
      <c r="A102" s="15"/>
      <c r="B102" s="16"/>
      <c r="C102" s="17"/>
      <c r="D102" s="17"/>
      <c r="E102" s="17"/>
      <c r="F102" s="17"/>
      <c r="G102" s="17"/>
      <c r="H102" s="17"/>
      <c r="I102" s="18"/>
      <c r="J102" s="17"/>
      <c r="K102" s="19"/>
    </row>
    <row r="103" spans="1:11" x14ac:dyDescent="0.2">
      <c r="A103" s="15"/>
      <c r="B103" s="16"/>
      <c r="C103" s="17"/>
      <c r="D103" s="17"/>
      <c r="E103" s="17"/>
      <c r="F103" s="17"/>
      <c r="G103" s="17"/>
      <c r="H103" s="17"/>
      <c r="I103" s="18"/>
      <c r="J103" s="17"/>
      <c r="K103" s="19"/>
    </row>
    <row r="104" spans="1:11" x14ac:dyDescent="0.2">
      <c r="A104" s="15"/>
      <c r="B104" s="16"/>
      <c r="C104" s="17"/>
      <c r="D104" s="17"/>
      <c r="E104" s="17"/>
      <c r="F104" s="17"/>
      <c r="G104" s="17"/>
      <c r="H104" s="17"/>
      <c r="I104" s="18"/>
      <c r="J104" s="17"/>
      <c r="K104" s="19"/>
    </row>
    <row r="105" spans="1:11" x14ac:dyDescent="0.2">
      <c r="A105" s="15"/>
      <c r="B105" s="16"/>
      <c r="C105" s="17"/>
      <c r="D105" s="17"/>
      <c r="E105" s="17"/>
      <c r="F105" s="17"/>
      <c r="G105" s="17"/>
      <c r="H105" s="17"/>
      <c r="I105" s="18"/>
      <c r="J105" s="17"/>
      <c r="K105" s="19"/>
    </row>
    <row r="106" spans="1:11" x14ac:dyDescent="0.2">
      <c r="A106" s="15"/>
      <c r="B106" s="16"/>
      <c r="C106" s="17"/>
      <c r="D106" s="17"/>
      <c r="E106" s="17"/>
      <c r="F106" s="17"/>
      <c r="G106" s="17"/>
      <c r="H106" s="17"/>
      <c r="I106" s="18"/>
      <c r="J106" s="17"/>
      <c r="K106" s="19"/>
    </row>
    <row r="107" spans="1:11" x14ac:dyDescent="0.2">
      <c r="A107" s="15"/>
      <c r="B107" s="16"/>
      <c r="C107" s="17"/>
      <c r="D107" s="17"/>
      <c r="E107" s="17"/>
      <c r="F107" s="17"/>
      <c r="G107" s="17"/>
      <c r="H107" s="17"/>
      <c r="I107" s="18"/>
      <c r="J107" s="17"/>
      <c r="K107" s="19"/>
    </row>
    <row r="108" spans="1:11" x14ac:dyDescent="0.2">
      <c r="A108" s="15"/>
      <c r="B108" s="16"/>
      <c r="C108" s="17"/>
      <c r="D108" s="17"/>
      <c r="E108" s="17"/>
      <c r="F108" s="17"/>
      <c r="G108" s="17"/>
      <c r="H108" s="17"/>
      <c r="I108" s="18"/>
      <c r="J108" s="17"/>
      <c r="K108" s="19"/>
    </row>
    <row r="109" spans="1:11" x14ac:dyDescent="0.2">
      <c r="A109" s="15"/>
      <c r="B109" s="16"/>
      <c r="C109" s="17"/>
      <c r="D109" s="17"/>
      <c r="E109" s="17"/>
      <c r="F109" s="17"/>
      <c r="G109" s="17"/>
      <c r="H109" s="17"/>
      <c r="I109" s="18"/>
      <c r="J109" s="17"/>
      <c r="K109" s="19"/>
    </row>
    <row r="110" spans="1:11" x14ac:dyDescent="0.2">
      <c r="A110" s="15"/>
      <c r="B110" s="16"/>
      <c r="C110" s="17"/>
      <c r="D110" s="17"/>
      <c r="E110" s="17"/>
      <c r="F110" s="17"/>
      <c r="G110" s="17"/>
      <c r="H110" s="17"/>
      <c r="I110" s="18"/>
      <c r="J110" s="17"/>
      <c r="K110" s="19"/>
    </row>
    <row r="111" spans="1:11" x14ac:dyDescent="0.2">
      <c r="A111" s="15"/>
      <c r="B111" s="16"/>
      <c r="C111" s="17"/>
      <c r="D111" s="17"/>
      <c r="E111" s="17"/>
      <c r="F111" s="17"/>
      <c r="G111" s="17"/>
      <c r="H111" s="17"/>
      <c r="I111" s="18"/>
      <c r="J111" s="17"/>
      <c r="K111" s="19"/>
    </row>
    <row r="112" spans="1:11" x14ac:dyDescent="0.2">
      <c r="A112" s="15"/>
      <c r="B112" s="16"/>
      <c r="C112" s="17"/>
      <c r="D112" s="17"/>
      <c r="E112" s="17"/>
      <c r="F112" s="17"/>
      <c r="G112" s="17"/>
      <c r="H112" s="17"/>
      <c r="I112" s="18"/>
      <c r="J112" s="17"/>
      <c r="K112" s="19"/>
    </row>
    <row r="113" spans="1:11" x14ac:dyDescent="0.2">
      <c r="A113" s="15"/>
      <c r="B113" s="16"/>
      <c r="C113" s="17"/>
      <c r="D113" s="17"/>
      <c r="E113" s="17"/>
      <c r="F113" s="17"/>
      <c r="G113" s="17"/>
      <c r="H113" s="17"/>
      <c r="I113" s="18"/>
      <c r="J113" s="17"/>
      <c r="K113" s="19"/>
    </row>
    <row r="114" spans="1:11" x14ac:dyDescent="0.2">
      <c r="A114" s="15"/>
      <c r="B114" s="16"/>
      <c r="C114" s="17"/>
      <c r="D114" s="17"/>
      <c r="E114" s="17"/>
      <c r="F114" s="17"/>
      <c r="G114" s="17"/>
      <c r="H114" s="17"/>
      <c r="I114" s="18"/>
      <c r="J114" s="17"/>
      <c r="K114" s="19"/>
    </row>
    <row r="115" spans="1:11" x14ac:dyDescent="0.2">
      <c r="A115" s="15"/>
      <c r="B115" s="16"/>
      <c r="C115" s="17"/>
      <c r="D115" s="17"/>
      <c r="E115" s="17"/>
      <c r="F115" s="17"/>
      <c r="G115" s="17"/>
      <c r="H115" s="17"/>
      <c r="I115" s="18"/>
      <c r="J115" s="17"/>
      <c r="K115" s="19"/>
    </row>
    <row r="116" spans="1:11" x14ac:dyDescent="0.2">
      <c r="A116" s="15"/>
      <c r="B116" s="16"/>
      <c r="C116" s="17"/>
      <c r="D116" s="17"/>
      <c r="E116" s="17"/>
      <c r="F116" s="17"/>
      <c r="G116" s="17"/>
      <c r="H116" s="17"/>
      <c r="I116" s="18"/>
      <c r="J116" s="17"/>
      <c r="K116" s="19"/>
    </row>
    <row r="117" spans="1:11" x14ac:dyDescent="0.2">
      <c r="A117" s="15"/>
      <c r="B117" s="16"/>
      <c r="C117" s="17"/>
      <c r="D117" s="17"/>
      <c r="E117" s="17"/>
      <c r="F117" s="17"/>
      <c r="G117" s="17"/>
      <c r="H117" s="17"/>
      <c r="I117" s="18"/>
      <c r="J117" s="17"/>
      <c r="K117" s="19"/>
    </row>
    <row r="118" spans="1:11" x14ac:dyDescent="0.2">
      <c r="A118" s="15"/>
      <c r="B118" s="16"/>
      <c r="C118" s="17"/>
      <c r="D118" s="17"/>
      <c r="E118" s="17"/>
      <c r="F118" s="17"/>
      <c r="G118" s="17"/>
      <c r="H118" s="17"/>
      <c r="I118" s="18"/>
      <c r="J118" s="17"/>
      <c r="K118" s="19"/>
    </row>
    <row r="119" spans="1:11" x14ac:dyDescent="0.2">
      <c r="A119" s="15"/>
      <c r="B119" s="16"/>
      <c r="C119" s="17"/>
      <c r="D119" s="17"/>
      <c r="E119" s="17"/>
      <c r="F119" s="17"/>
      <c r="G119" s="17"/>
      <c r="H119" s="17"/>
      <c r="I119" s="18"/>
      <c r="J119" s="17"/>
      <c r="K119" s="19"/>
    </row>
    <row r="120" spans="1:11" x14ac:dyDescent="0.2">
      <c r="A120" s="15"/>
      <c r="B120" s="16"/>
      <c r="C120" s="17"/>
      <c r="D120" s="17"/>
      <c r="E120" s="17"/>
      <c r="F120" s="17"/>
      <c r="G120" s="17"/>
      <c r="H120" s="17"/>
      <c r="I120" s="18"/>
      <c r="J120" s="17"/>
      <c r="K120" s="19"/>
    </row>
    <row r="121" spans="1:11" x14ac:dyDescent="0.2">
      <c r="A121" s="15"/>
      <c r="B121" s="16"/>
      <c r="C121" s="17"/>
      <c r="D121" s="17"/>
      <c r="E121" s="17"/>
      <c r="F121" s="17"/>
      <c r="G121" s="17"/>
      <c r="H121" s="17"/>
      <c r="I121" s="18"/>
      <c r="J121" s="17"/>
      <c r="K121" s="19"/>
    </row>
    <row r="122" spans="1:11" x14ac:dyDescent="0.2">
      <c r="A122" s="15"/>
      <c r="B122" s="16"/>
      <c r="C122" s="17"/>
      <c r="D122" s="17"/>
      <c r="E122" s="17"/>
      <c r="F122" s="17"/>
      <c r="G122" s="17"/>
      <c r="H122" s="17"/>
      <c r="I122" s="18"/>
      <c r="J122" s="17"/>
      <c r="K122" s="19"/>
    </row>
    <row r="123" spans="1:11" x14ac:dyDescent="0.2">
      <c r="A123" s="15"/>
      <c r="B123" s="16"/>
      <c r="C123" s="17"/>
      <c r="D123" s="17"/>
      <c r="E123" s="17"/>
      <c r="F123" s="17"/>
      <c r="G123" s="17"/>
      <c r="H123" s="17"/>
      <c r="I123" s="18"/>
      <c r="J123" s="17"/>
      <c r="K123" s="19"/>
    </row>
    <row r="124" spans="1:11" x14ac:dyDescent="0.2">
      <c r="A124" s="15"/>
      <c r="B124" s="16"/>
      <c r="C124" s="17"/>
      <c r="D124" s="17"/>
      <c r="E124" s="17"/>
      <c r="F124" s="17"/>
      <c r="G124" s="17"/>
      <c r="H124" s="17"/>
      <c r="I124" s="18"/>
      <c r="J124" s="17"/>
      <c r="K124" s="19"/>
    </row>
    <row r="125" spans="1:11" x14ac:dyDescent="0.2">
      <c r="A125" s="15"/>
      <c r="B125" s="16"/>
      <c r="C125" s="17"/>
      <c r="D125" s="17"/>
      <c r="E125" s="17"/>
      <c r="F125" s="17"/>
      <c r="G125" s="17"/>
      <c r="H125" s="17"/>
      <c r="I125" s="18"/>
      <c r="J125" s="17"/>
      <c r="K125" s="19"/>
    </row>
    <row r="126" spans="1:11" x14ac:dyDescent="0.2">
      <c r="A126" s="15"/>
      <c r="B126" s="16"/>
      <c r="C126" s="17"/>
      <c r="D126" s="17"/>
      <c r="E126" s="17"/>
      <c r="F126" s="17"/>
      <c r="G126" s="17"/>
      <c r="H126" s="17"/>
      <c r="I126" s="18"/>
      <c r="J126" s="17"/>
      <c r="K126" s="19"/>
    </row>
    <row r="127" spans="1:11" x14ac:dyDescent="0.2">
      <c r="A127" s="15"/>
      <c r="B127" s="16"/>
      <c r="C127" s="17"/>
      <c r="D127" s="17"/>
      <c r="E127" s="17"/>
      <c r="F127" s="17"/>
      <c r="G127" s="17"/>
      <c r="H127" s="17"/>
      <c r="I127" s="18"/>
      <c r="J127" s="17"/>
      <c r="K127" s="19"/>
    </row>
    <row r="128" spans="1:11" x14ac:dyDescent="0.2">
      <c r="A128" s="15"/>
      <c r="B128" s="16"/>
      <c r="C128" s="17"/>
      <c r="D128" s="17"/>
      <c r="E128" s="17"/>
      <c r="F128" s="17"/>
      <c r="G128" s="17"/>
      <c r="H128" s="17"/>
      <c r="I128" s="18"/>
      <c r="J128" s="17"/>
      <c r="K128" s="19"/>
    </row>
    <row r="129" spans="1:11" x14ac:dyDescent="0.2">
      <c r="A129" s="15"/>
      <c r="B129" s="16"/>
      <c r="C129" s="17"/>
      <c r="D129" s="17"/>
      <c r="E129" s="17"/>
      <c r="F129" s="17"/>
      <c r="G129" s="17"/>
      <c r="H129" s="17"/>
      <c r="I129" s="18"/>
      <c r="J129" s="17"/>
      <c r="K129" s="19"/>
    </row>
    <row r="130" spans="1:11" x14ac:dyDescent="0.2">
      <c r="A130" s="15"/>
      <c r="B130" s="16"/>
      <c r="C130" s="17"/>
      <c r="D130" s="17"/>
      <c r="E130" s="17"/>
      <c r="F130" s="17"/>
      <c r="G130" s="17"/>
      <c r="H130" s="17"/>
      <c r="I130" s="18"/>
      <c r="J130" s="17"/>
      <c r="K130" s="19"/>
    </row>
    <row r="131" spans="1:11" x14ac:dyDescent="0.2">
      <c r="A131" s="15"/>
      <c r="B131" s="16"/>
      <c r="C131" s="17"/>
      <c r="D131" s="17"/>
      <c r="E131" s="17"/>
      <c r="F131" s="17"/>
      <c r="G131" s="17"/>
      <c r="H131" s="17"/>
      <c r="I131" s="18"/>
      <c r="J131" s="17"/>
      <c r="K131" s="19"/>
    </row>
    <row r="132" spans="1:11" x14ac:dyDescent="0.2">
      <c r="A132" s="15"/>
      <c r="B132" s="16"/>
      <c r="C132" s="17"/>
      <c r="D132" s="17"/>
      <c r="E132" s="17"/>
      <c r="F132" s="17"/>
      <c r="G132" s="17"/>
      <c r="H132" s="17"/>
      <c r="I132" s="18"/>
      <c r="J132" s="17"/>
      <c r="K132" s="19"/>
    </row>
    <row r="133" spans="1:11" x14ac:dyDescent="0.2">
      <c r="A133" s="15"/>
      <c r="B133" s="16"/>
      <c r="C133" s="17"/>
      <c r="D133" s="17"/>
      <c r="E133" s="17"/>
      <c r="F133" s="17"/>
      <c r="G133" s="17"/>
      <c r="H133" s="17"/>
      <c r="I133" s="18"/>
      <c r="J133" s="17"/>
      <c r="K133" s="19"/>
    </row>
    <row r="134" spans="1:11" x14ac:dyDescent="0.2">
      <c r="A134" s="15"/>
      <c r="B134" s="16"/>
      <c r="C134" s="17"/>
      <c r="D134" s="17"/>
      <c r="E134" s="17"/>
      <c r="F134" s="17"/>
      <c r="G134" s="17"/>
      <c r="H134" s="17"/>
      <c r="I134" s="18"/>
      <c r="J134" s="17"/>
      <c r="K134" s="19"/>
    </row>
    <row r="135" spans="1:11" x14ac:dyDescent="0.2">
      <c r="A135" s="15"/>
      <c r="B135" s="16"/>
      <c r="C135" s="17"/>
      <c r="D135" s="17"/>
      <c r="E135" s="17"/>
      <c r="F135" s="17"/>
      <c r="G135" s="17"/>
      <c r="H135" s="17"/>
      <c r="I135" s="18"/>
      <c r="J135" s="17"/>
      <c r="K135" s="19"/>
    </row>
    <row r="136" spans="1:11" x14ac:dyDescent="0.2">
      <c r="A136" s="15"/>
      <c r="B136" s="16"/>
      <c r="C136" s="17"/>
      <c r="D136" s="17"/>
      <c r="E136" s="17"/>
      <c r="F136" s="17"/>
      <c r="G136" s="17"/>
      <c r="H136" s="17"/>
      <c r="I136" s="18"/>
      <c r="J136" s="17"/>
      <c r="K136" s="19"/>
    </row>
    <row r="137" spans="1:11" x14ac:dyDescent="0.2">
      <c r="A137" s="15"/>
      <c r="B137" s="16"/>
      <c r="C137" s="17"/>
      <c r="D137" s="17"/>
      <c r="E137" s="17"/>
      <c r="F137" s="17"/>
      <c r="G137" s="17"/>
      <c r="H137" s="17"/>
      <c r="I137" s="18"/>
      <c r="J137" s="17"/>
      <c r="K137" s="19"/>
    </row>
    <row r="138" spans="1:11" x14ac:dyDescent="0.2">
      <c r="A138" s="15"/>
      <c r="B138" s="16"/>
      <c r="C138" s="17"/>
      <c r="D138" s="17"/>
      <c r="E138" s="17"/>
      <c r="F138" s="17"/>
      <c r="G138" s="17"/>
      <c r="H138" s="17"/>
      <c r="I138" s="18"/>
      <c r="J138" s="17"/>
      <c r="K138" s="19"/>
    </row>
    <row r="139" spans="1:11" x14ac:dyDescent="0.2">
      <c r="A139" s="15"/>
      <c r="B139" s="16"/>
      <c r="C139" s="17"/>
      <c r="D139" s="17"/>
      <c r="E139" s="17"/>
      <c r="F139" s="17"/>
      <c r="G139" s="17"/>
      <c r="H139" s="17"/>
      <c r="I139" s="18"/>
      <c r="J139" s="17"/>
      <c r="K139" s="19"/>
    </row>
    <row r="140" spans="1:11" x14ac:dyDescent="0.2">
      <c r="A140" s="15"/>
      <c r="B140" s="16"/>
      <c r="C140" s="17"/>
      <c r="D140" s="17"/>
      <c r="E140" s="17"/>
      <c r="F140" s="17"/>
      <c r="G140" s="17"/>
      <c r="H140" s="17"/>
      <c r="I140" s="18"/>
      <c r="J140" s="17"/>
      <c r="K140" s="19"/>
    </row>
    <row r="141" spans="1:11" x14ac:dyDescent="0.2">
      <c r="A141" s="15"/>
      <c r="B141" s="16"/>
      <c r="C141" s="17"/>
      <c r="D141" s="17"/>
      <c r="E141" s="17"/>
      <c r="F141" s="17"/>
      <c r="G141" s="17"/>
      <c r="H141" s="17"/>
      <c r="I141" s="18"/>
      <c r="J141" s="17"/>
      <c r="K141" s="19"/>
    </row>
    <row r="142" spans="1:11" x14ac:dyDescent="0.2">
      <c r="A142" s="15"/>
      <c r="B142" s="16"/>
      <c r="C142" s="17"/>
      <c r="D142" s="17"/>
      <c r="E142" s="17"/>
      <c r="F142" s="17"/>
      <c r="G142" s="17"/>
      <c r="H142" s="17"/>
      <c r="I142" s="18"/>
      <c r="J142" s="17"/>
      <c r="K142" s="19"/>
    </row>
    <row r="143" spans="1:11" x14ac:dyDescent="0.2">
      <c r="A143" s="15"/>
      <c r="B143" s="16"/>
      <c r="C143" s="17"/>
      <c r="D143" s="17"/>
      <c r="E143" s="17"/>
      <c r="F143" s="17"/>
      <c r="G143" s="17"/>
      <c r="H143" s="17"/>
      <c r="I143" s="18"/>
      <c r="J143" s="17"/>
      <c r="K143" s="19"/>
    </row>
    <row r="144" spans="1:11" x14ac:dyDescent="0.2">
      <c r="A144" s="15"/>
      <c r="B144" s="16"/>
      <c r="C144" s="17"/>
      <c r="D144" s="17"/>
      <c r="E144" s="17"/>
      <c r="F144" s="17"/>
      <c r="G144" s="17"/>
      <c r="H144" s="17"/>
      <c r="I144" s="18"/>
      <c r="J144" s="17"/>
      <c r="K144" s="19"/>
    </row>
    <row r="145" spans="1:11" x14ac:dyDescent="0.2">
      <c r="A145" s="15"/>
      <c r="B145" s="16"/>
      <c r="C145" s="17"/>
      <c r="D145" s="17"/>
      <c r="E145" s="17"/>
      <c r="F145" s="17"/>
      <c r="G145" s="17"/>
      <c r="H145" s="17"/>
      <c r="I145" s="18"/>
      <c r="J145" s="17"/>
      <c r="K145" s="19"/>
    </row>
    <row r="146" spans="1:11" x14ac:dyDescent="0.2">
      <c r="A146" s="15"/>
      <c r="B146" s="16"/>
      <c r="C146" s="17"/>
      <c r="D146" s="17"/>
      <c r="E146" s="17"/>
      <c r="F146" s="17"/>
      <c r="G146" s="17"/>
      <c r="H146" s="17"/>
      <c r="I146" s="18"/>
      <c r="J146" s="17"/>
      <c r="K146" s="19"/>
    </row>
    <row r="147" spans="1:11" x14ac:dyDescent="0.2">
      <c r="A147" s="15"/>
      <c r="B147" s="16"/>
      <c r="C147" s="17"/>
      <c r="D147" s="17"/>
      <c r="E147" s="17"/>
      <c r="F147" s="17"/>
      <c r="G147" s="17"/>
      <c r="H147" s="17"/>
      <c r="I147" s="18"/>
      <c r="J147" s="17"/>
      <c r="K147" s="19"/>
    </row>
    <row r="148" spans="1:11" x14ac:dyDescent="0.2">
      <c r="A148" s="15"/>
      <c r="B148" s="16"/>
      <c r="C148" s="17"/>
      <c r="D148" s="17"/>
      <c r="E148" s="17"/>
      <c r="F148" s="17"/>
      <c r="G148" s="17"/>
      <c r="H148" s="17"/>
      <c r="I148" s="18"/>
      <c r="J148" s="17"/>
      <c r="K148" s="19"/>
    </row>
    <row r="149" spans="1:11" x14ac:dyDescent="0.2">
      <c r="A149" s="15"/>
      <c r="B149" s="16"/>
      <c r="C149" s="17"/>
      <c r="D149" s="17"/>
      <c r="E149" s="17"/>
      <c r="F149" s="17"/>
      <c r="G149" s="17"/>
      <c r="H149" s="17"/>
      <c r="I149" s="18"/>
      <c r="J149" s="17"/>
      <c r="K149" s="19"/>
    </row>
    <row r="150" spans="1:11" x14ac:dyDescent="0.2">
      <c r="A150" s="15"/>
      <c r="B150" s="16"/>
      <c r="C150" s="17"/>
      <c r="D150" s="17"/>
      <c r="E150" s="17"/>
      <c r="F150" s="17"/>
      <c r="G150" s="17"/>
      <c r="H150" s="17"/>
      <c r="I150" s="18"/>
      <c r="J150" s="17"/>
      <c r="K150" s="19"/>
    </row>
    <row r="151" spans="1:11" x14ac:dyDescent="0.2">
      <c r="A151" s="15"/>
      <c r="B151" s="16"/>
      <c r="C151" s="17"/>
      <c r="D151" s="17"/>
      <c r="E151" s="17"/>
      <c r="F151" s="17"/>
      <c r="G151" s="17"/>
      <c r="H151" s="17"/>
      <c r="I151" s="18"/>
      <c r="J151" s="17"/>
      <c r="K151" s="19"/>
    </row>
    <row r="152" spans="1:11" x14ac:dyDescent="0.2">
      <c r="A152" s="15"/>
      <c r="B152" s="16"/>
      <c r="C152" s="17"/>
      <c r="D152" s="17"/>
      <c r="E152" s="17"/>
      <c r="F152" s="17"/>
      <c r="G152" s="17"/>
      <c r="H152" s="17"/>
      <c r="I152" s="18"/>
      <c r="J152" s="17"/>
      <c r="K152" s="19"/>
    </row>
    <row r="153" spans="1:11" x14ac:dyDescent="0.2">
      <c r="A153" s="15"/>
      <c r="B153" s="16"/>
      <c r="C153" s="17"/>
      <c r="D153" s="17"/>
      <c r="E153" s="17"/>
      <c r="F153" s="17"/>
      <c r="G153" s="17"/>
      <c r="H153" s="17"/>
      <c r="I153" s="18"/>
      <c r="J153" s="17"/>
      <c r="K153" s="19"/>
    </row>
    <row r="154" spans="1:11" x14ac:dyDescent="0.2">
      <c r="A154" s="15"/>
      <c r="B154" s="16"/>
      <c r="C154" s="17"/>
      <c r="D154" s="17"/>
      <c r="E154" s="17"/>
      <c r="F154" s="17"/>
      <c r="G154" s="17"/>
      <c r="H154" s="17"/>
      <c r="I154" s="18"/>
      <c r="J154" s="17"/>
      <c r="K154" s="19"/>
    </row>
    <row r="155" spans="1:11" x14ac:dyDescent="0.2">
      <c r="A155" s="15"/>
      <c r="B155" s="16"/>
      <c r="C155" s="17"/>
      <c r="D155" s="17"/>
      <c r="E155" s="17"/>
      <c r="F155" s="17"/>
      <c r="G155" s="17"/>
      <c r="H155" s="17"/>
      <c r="I155" s="18"/>
      <c r="J155" s="17"/>
      <c r="K155" s="19"/>
    </row>
    <row r="156" spans="1:11" x14ac:dyDescent="0.2">
      <c r="A156" s="15"/>
      <c r="B156" s="16"/>
      <c r="C156" s="17"/>
      <c r="D156" s="17"/>
      <c r="E156" s="17"/>
      <c r="F156" s="17"/>
      <c r="G156" s="17"/>
      <c r="H156" s="17"/>
      <c r="I156" s="18"/>
      <c r="J156" s="17"/>
      <c r="K156" s="19"/>
    </row>
    <row r="157" spans="1:11" x14ac:dyDescent="0.2">
      <c r="A157" s="15"/>
      <c r="B157" s="16"/>
      <c r="C157" s="17"/>
      <c r="D157" s="17"/>
      <c r="E157" s="17"/>
      <c r="F157" s="17"/>
      <c r="G157" s="17"/>
      <c r="H157" s="17"/>
      <c r="I157" s="18"/>
      <c r="J157" s="17"/>
      <c r="K157" s="19"/>
    </row>
    <row r="158" spans="1:11" x14ac:dyDescent="0.2">
      <c r="A158" s="15"/>
      <c r="B158" s="16"/>
      <c r="C158" s="17"/>
      <c r="D158" s="17"/>
      <c r="E158" s="17"/>
      <c r="F158" s="17"/>
      <c r="G158" s="17"/>
      <c r="H158" s="17"/>
      <c r="I158" s="18"/>
      <c r="J158" s="17"/>
      <c r="K158" s="19"/>
    </row>
    <row r="159" spans="1:11" x14ac:dyDescent="0.2">
      <c r="A159" s="15"/>
      <c r="B159" s="16"/>
      <c r="C159" s="17"/>
      <c r="D159" s="17"/>
      <c r="E159" s="17"/>
      <c r="F159" s="17"/>
      <c r="G159" s="17"/>
      <c r="H159" s="17"/>
      <c r="I159" s="18"/>
      <c r="J159" s="17"/>
      <c r="K159" s="19"/>
    </row>
    <row r="160" spans="1:11" x14ac:dyDescent="0.2">
      <c r="A160" s="15"/>
      <c r="B160" s="16"/>
      <c r="C160" s="17"/>
      <c r="D160" s="17"/>
      <c r="E160" s="17"/>
      <c r="F160" s="17"/>
      <c r="G160" s="17"/>
      <c r="H160" s="17"/>
      <c r="I160" s="18"/>
      <c r="J160" s="17"/>
      <c r="K160" s="19"/>
    </row>
    <row r="161" spans="1:11" x14ac:dyDescent="0.2">
      <c r="A161" s="15"/>
      <c r="B161" s="16"/>
      <c r="C161" s="17"/>
      <c r="D161" s="17"/>
      <c r="E161" s="17"/>
      <c r="F161" s="17"/>
      <c r="G161" s="17"/>
      <c r="H161" s="17"/>
      <c r="I161" s="18"/>
      <c r="J161" s="17"/>
      <c r="K161" s="19"/>
    </row>
    <row r="162" spans="1:11" x14ac:dyDescent="0.2">
      <c r="A162" s="15"/>
      <c r="B162" s="16"/>
      <c r="C162" s="17"/>
      <c r="D162" s="17"/>
      <c r="E162" s="17"/>
      <c r="F162" s="17"/>
      <c r="G162" s="17"/>
      <c r="H162" s="17"/>
      <c r="I162" s="18"/>
      <c r="J162" s="17"/>
      <c r="K162" s="19"/>
    </row>
    <row r="163" spans="1:11" x14ac:dyDescent="0.2">
      <c r="A163" s="15"/>
      <c r="B163" s="16"/>
      <c r="C163" s="17"/>
      <c r="D163" s="17"/>
      <c r="E163" s="17"/>
      <c r="F163" s="17"/>
      <c r="G163" s="17"/>
      <c r="H163" s="17"/>
      <c r="I163" s="18"/>
      <c r="J163" s="17"/>
      <c r="K163" s="19"/>
    </row>
    <row r="164" spans="1:11" x14ac:dyDescent="0.2">
      <c r="A164" s="15"/>
      <c r="B164" s="16"/>
      <c r="C164" s="17"/>
      <c r="D164" s="17"/>
      <c r="E164" s="17"/>
      <c r="F164" s="17"/>
      <c r="G164" s="17"/>
      <c r="H164" s="17"/>
      <c r="I164" s="18"/>
      <c r="J164" s="17"/>
      <c r="K164" s="19"/>
    </row>
    <row r="165" spans="1:11" x14ac:dyDescent="0.2">
      <c r="A165" s="15"/>
      <c r="B165" s="16"/>
      <c r="C165" s="17"/>
      <c r="D165" s="17"/>
      <c r="E165" s="17"/>
      <c r="F165" s="17"/>
      <c r="G165" s="17"/>
      <c r="H165" s="17"/>
      <c r="I165" s="18"/>
      <c r="J165" s="17"/>
      <c r="K165" s="19"/>
    </row>
    <row r="166" spans="1:11" x14ac:dyDescent="0.2">
      <c r="A166" s="15"/>
      <c r="B166" s="16"/>
      <c r="C166" s="17"/>
      <c r="D166" s="17"/>
      <c r="E166" s="17"/>
      <c r="F166" s="17"/>
      <c r="G166" s="17"/>
      <c r="H166" s="17"/>
      <c r="I166" s="18"/>
      <c r="J166" s="17"/>
      <c r="K166" s="19"/>
    </row>
    <row r="167" spans="1:11" x14ac:dyDescent="0.2">
      <c r="A167" s="15"/>
      <c r="B167" s="16"/>
      <c r="C167" s="17"/>
      <c r="D167" s="17"/>
      <c r="E167" s="17"/>
      <c r="F167" s="17"/>
      <c r="G167" s="17"/>
      <c r="H167" s="17"/>
      <c r="I167" s="18"/>
      <c r="J167" s="17"/>
      <c r="K167" s="19"/>
    </row>
    <row r="168" spans="1:11" x14ac:dyDescent="0.2">
      <c r="A168" s="15"/>
      <c r="B168" s="16"/>
      <c r="C168" s="17"/>
      <c r="D168" s="17"/>
      <c r="E168" s="17"/>
      <c r="F168" s="17"/>
      <c r="G168" s="17"/>
      <c r="H168" s="17"/>
      <c r="I168" s="18"/>
      <c r="J168" s="17"/>
      <c r="K168" s="19"/>
    </row>
    <row r="169" spans="1:11" x14ac:dyDescent="0.2">
      <c r="A169" s="15"/>
      <c r="B169" s="16"/>
      <c r="C169" s="17"/>
      <c r="D169" s="17"/>
      <c r="E169" s="17"/>
      <c r="F169" s="17"/>
      <c r="G169" s="17"/>
      <c r="H169" s="17"/>
      <c r="I169" s="18"/>
      <c r="J169" s="17"/>
      <c r="K169" s="19"/>
    </row>
    <row r="170" spans="1:11" x14ac:dyDescent="0.2">
      <c r="A170" s="15"/>
      <c r="B170" s="16"/>
      <c r="C170" s="17"/>
      <c r="D170" s="17"/>
      <c r="E170" s="17"/>
      <c r="F170" s="17"/>
      <c r="G170" s="17"/>
      <c r="H170" s="17"/>
      <c r="I170" s="18"/>
      <c r="J170" s="17"/>
      <c r="K170" s="19"/>
    </row>
    <row r="171" spans="1:11" x14ac:dyDescent="0.2">
      <c r="A171" s="15"/>
      <c r="B171" s="16"/>
      <c r="C171" s="17"/>
      <c r="D171" s="17"/>
      <c r="E171" s="17"/>
      <c r="F171" s="17"/>
      <c r="G171" s="17"/>
      <c r="H171" s="17"/>
      <c r="I171" s="18"/>
      <c r="J171" s="17"/>
      <c r="K171" s="19"/>
    </row>
    <row r="172" spans="1:11" x14ac:dyDescent="0.2">
      <c r="A172" s="15"/>
      <c r="B172" s="16"/>
      <c r="C172" s="17"/>
      <c r="D172" s="17"/>
      <c r="E172" s="17"/>
      <c r="F172" s="17"/>
      <c r="G172" s="17"/>
      <c r="H172" s="17"/>
      <c r="I172" s="18"/>
      <c r="J172" s="17"/>
      <c r="K172" s="19"/>
    </row>
    <row r="173" spans="1:11" x14ac:dyDescent="0.2">
      <c r="A173" s="15"/>
      <c r="B173" s="16"/>
      <c r="C173" s="17"/>
      <c r="D173" s="17"/>
      <c r="E173" s="17"/>
      <c r="F173" s="17"/>
      <c r="G173" s="17"/>
      <c r="H173" s="17"/>
      <c r="I173" s="18"/>
      <c r="J173" s="17"/>
      <c r="K173" s="19"/>
    </row>
    <row r="174" spans="1:11" x14ac:dyDescent="0.2">
      <c r="A174" s="15"/>
      <c r="B174" s="16"/>
      <c r="C174" s="17"/>
      <c r="D174" s="17"/>
      <c r="E174" s="17"/>
      <c r="F174" s="17"/>
      <c r="G174" s="17"/>
      <c r="H174" s="17"/>
      <c r="I174" s="18"/>
      <c r="J174" s="17"/>
      <c r="K174" s="19"/>
    </row>
    <row r="175" spans="1:11" x14ac:dyDescent="0.2">
      <c r="A175" s="15"/>
      <c r="B175" s="16"/>
      <c r="C175" s="17"/>
      <c r="D175" s="17"/>
      <c r="E175" s="17"/>
      <c r="F175" s="17"/>
      <c r="G175" s="17"/>
      <c r="H175" s="17"/>
      <c r="I175" s="18"/>
      <c r="J175" s="17"/>
      <c r="K175" s="19"/>
    </row>
    <row r="176" spans="1:11" x14ac:dyDescent="0.2">
      <c r="A176" s="15"/>
      <c r="B176" s="16"/>
      <c r="C176" s="17"/>
      <c r="D176" s="17"/>
      <c r="E176" s="17"/>
      <c r="F176" s="17"/>
      <c r="G176" s="17"/>
      <c r="H176" s="17"/>
      <c r="I176" s="18"/>
      <c r="J176" s="17"/>
      <c r="K176" s="19"/>
    </row>
    <row r="177" spans="1:11" x14ac:dyDescent="0.2">
      <c r="A177" s="15"/>
      <c r="B177" s="16"/>
      <c r="C177" s="17"/>
      <c r="D177" s="17"/>
      <c r="E177" s="17"/>
      <c r="F177" s="17"/>
      <c r="G177" s="17"/>
      <c r="H177" s="17"/>
      <c r="I177" s="18"/>
      <c r="J177" s="17"/>
      <c r="K177" s="19"/>
    </row>
    <row r="178" spans="1:11" x14ac:dyDescent="0.2">
      <c r="A178" s="15"/>
      <c r="B178" s="16"/>
      <c r="C178" s="17"/>
      <c r="D178" s="17"/>
      <c r="E178" s="17"/>
      <c r="F178" s="17"/>
      <c r="G178" s="17"/>
      <c r="H178" s="17"/>
      <c r="I178" s="18"/>
      <c r="J178" s="17"/>
      <c r="K178" s="19"/>
    </row>
    <row r="179" spans="1:11" x14ac:dyDescent="0.2">
      <c r="A179" s="15"/>
      <c r="B179" s="16"/>
      <c r="C179" s="17"/>
      <c r="D179" s="17"/>
      <c r="E179" s="17"/>
      <c r="F179" s="17"/>
      <c r="G179" s="17"/>
      <c r="H179" s="17"/>
      <c r="I179" s="18"/>
      <c r="J179" s="17"/>
      <c r="K179" s="19"/>
    </row>
    <row r="180" spans="1:11" x14ac:dyDescent="0.2">
      <c r="A180" s="15"/>
      <c r="B180" s="16"/>
      <c r="C180" s="17"/>
      <c r="D180" s="17"/>
      <c r="E180" s="17"/>
      <c r="F180" s="17"/>
      <c r="G180" s="17"/>
      <c r="H180" s="17"/>
      <c r="I180" s="18"/>
      <c r="J180" s="17"/>
      <c r="K180" s="19"/>
    </row>
    <row r="181" spans="1:11" x14ac:dyDescent="0.2">
      <c r="A181" s="15"/>
      <c r="B181" s="16"/>
      <c r="C181" s="17"/>
      <c r="D181" s="17"/>
      <c r="E181" s="17"/>
      <c r="F181" s="17"/>
      <c r="G181" s="17"/>
      <c r="H181" s="17"/>
      <c r="I181" s="18"/>
      <c r="J181" s="17"/>
      <c r="K181" s="19"/>
    </row>
    <row r="182" spans="1:11" x14ac:dyDescent="0.2">
      <c r="A182" s="15"/>
      <c r="B182" s="16"/>
      <c r="C182" s="17"/>
      <c r="D182" s="17"/>
      <c r="E182" s="17"/>
      <c r="F182" s="17"/>
      <c r="G182" s="17"/>
      <c r="H182" s="17"/>
      <c r="I182" s="18"/>
      <c r="J182" s="17"/>
      <c r="K182" s="19"/>
    </row>
    <row r="183" spans="1:11" x14ac:dyDescent="0.2">
      <c r="A183" s="15"/>
      <c r="B183" s="16"/>
      <c r="C183" s="17"/>
      <c r="D183" s="17"/>
      <c r="E183" s="17"/>
      <c r="F183" s="17"/>
      <c r="G183" s="17"/>
      <c r="H183" s="17"/>
      <c r="I183" s="18"/>
      <c r="J183" s="17"/>
      <c r="K183" s="19"/>
    </row>
    <row r="184" spans="1:11" x14ac:dyDescent="0.2">
      <c r="A184" s="15"/>
      <c r="B184" s="16"/>
      <c r="C184" s="17"/>
      <c r="D184" s="17"/>
      <c r="E184" s="17"/>
      <c r="F184" s="17"/>
      <c r="G184" s="17"/>
      <c r="H184" s="17"/>
      <c r="I184" s="18"/>
      <c r="J184" s="17"/>
      <c r="K184" s="19"/>
    </row>
    <row r="185" spans="1:11" x14ac:dyDescent="0.2">
      <c r="A185" s="15"/>
      <c r="B185" s="16"/>
      <c r="C185" s="17"/>
      <c r="D185" s="17"/>
      <c r="E185" s="17"/>
      <c r="F185" s="17"/>
      <c r="G185" s="17"/>
      <c r="H185" s="17"/>
      <c r="I185" s="18"/>
      <c r="J185" s="17"/>
      <c r="K185" s="19"/>
    </row>
    <row r="186" spans="1:11" x14ac:dyDescent="0.2">
      <c r="A186" s="15"/>
      <c r="B186" s="16"/>
      <c r="C186" s="17"/>
      <c r="D186" s="17"/>
      <c r="E186" s="17"/>
      <c r="F186" s="17"/>
      <c r="G186" s="17"/>
      <c r="H186" s="17"/>
      <c r="I186" s="18"/>
      <c r="J186" s="17"/>
      <c r="K186" s="19"/>
    </row>
    <row r="187" spans="1:11" x14ac:dyDescent="0.2">
      <c r="A187" s="15"/>
      <c r="B187" s="16"/>
      <c r="C187" s="17"/>
      <c r="D187" s="17"/>
      <c r="E187" s="17"/>
      <c r="F187" s="17"/>
      <c r="G187" s="17"/>
      <c r="H187" s="17"/>
      <c r="I187" s="18"/>
      <c r="J187" s="17"/>
      <c r="K187" s="19"/>
    </row>
    <row r="188" spans="1:11" x14ac:dyDescent="0.2">
      <c r="A188" s="15"/>
      <c r="B188" s="16"/>
      <c r="C188" s="17"/>
      <c r="D188" s="17"/>
      <c r="E188" s="17"/>
      <c r="F188" s="17"/>
      <c r="G188" s="17"/>
      <c r="H188" s="17"/>
      <c r="I188" s="18"/>
      <c r="J188" s="17"/>
      <c r="K188" s="19"/>
    </row>
    <row r="189" spans="1:11" x14ac:dyDescent="0.2">
      <c r="A189" s="15"/>
      <c r="B189" s="16"/>
      <c r="C189" s="17"/>
      <c r="D189" s="17"/>
      <c r="E189" s="17"/>
      <c r="F189" s="17"/>
      <c r="G189" s="17"/>
      <c r="H189" s="17"/>
      <c r="I189" s="18"/>
      <c r="J189" s="17"/>
      <c r="K189" s="19"/>
    </row>
    <row r="190" spans="1:11" x14ac:dyDescent="0.2">
      <c r="A190" s="15"/>
      <c r="B190" s="16"/>
      <c r="C190" s="17"/>
      <c r="D190" s="17"/>
      <c r="E190" s="17"/>
      <c r="F190" s="17"/>
      <c r="G190" s="17"/>
      <c r="H190" s="17"/>
      <c r="I190" s="18"/>
      <c r="J190" s="17"/>
      <c r="K190" s="19"/>
    </row>
    <row r="191" spans="1:11" x14ac:dyDescent="0.2">
      <c r="A191" s="15"/>
      <c r="B191" s="16"/>
      <c r="C191" s="17"/>
      <c r="D191" s="17"/>
      <c r="E191" s="17"/>
      <c r="F191" s="17"/>
      <c r="G191" s="17"/>
      <c r="H191" s="17"/>
      <c r="I191" s="18"/>
      <c r="J191" s="17"/>
      <c r="K191" s="19"/>
    </row>
    <row r="192" spans="1:11" x14ac:dyDescent="0.2">
      <c r="A192" s="15"/>
      <c r="B192" s="16"/>
      <c r="C192" s="17"/>
      <c r="D192" s="17"/>
      <c r="E192" s="17"/>
      <c r="F192" s="17"/>
      <c r="G192" s="17"/>
      <c r="H192" s="17"/>
      <c r="I192" s="18"/>
      <c r="J192" s="17"/>
      <c r="K192" s="19"/>
    </row>
    <row r="193" spans="1:11" x14ac:dyDescent="0.2">
      <c r="A193" s="15"/>
      <c r="B193" s="16"/>
      <c r="C193" s="17"/>
      <c r="D193" s="17"/>
      <c r="E193" s="17"/>
      <c r="F193" s="17"/>
      <c r="G193" s="17"/>
      <c r="H193" s="17"/>
      <c r="I193" s="18"/>
      <c r="J193" s="17"/>
      <c r="K193" s="19"/>
    </row>
    <row r="194" spans="1:11" x14ac:dyDescent="0.2">
      <c r="A194" s="15"/>
      <c r="B194" s="16"/>
      <c r="C194" s="17"/>
      <c r="D194" s="17"/>
      <c r="E194" s="17"/>
      <c r="F194" s="17"/>
      <c r="G194" s="17"/>
      <c r="H194" s="17"/>
      <c r="I194" s="18"/>
      <c r="J194" s="17"/>
      <c r="K194" s="19"/>
    </row>
    <row r="195" spans="1:11" x14ac:dyDescent="0.2">
      <c r="A195" s="15"/>
      <c r="B195" s="16"/>
      <c r="C195" s="17"/>
      <c r="D195" s="17"/>
      <c r="E195" s="17"/>
      <c r="F195" s="17"/>
      <c r="G195" s="17"/>
      <c r="H195" s="17"/>
      <c r="I195" s="18"/>
      <c r="J195" s="17"/>
      <c r="K195" s="19"/>
    </row>
    <row r="196" spans="1:11" x14ac:dyDescent="0.2">
      <c r="A196" s="15"/>
      <c r="B196" s="16"/>
      <c r="C196" s="17"/>
      <c r="D196" s="17"/>
      <c r="E196" s="17"/>
      <c r="F196" s="17"/>
      <c r="G196" s="17"/>
      <c r="H196" s="17"/>
      <c r="I196" s="18"/>
      <c r="J196" s="17"/>
      <c r="K196" s="19"/>
    </row>
    <row r="197" spans="1:11" x14ac:dyDescent="0.2">
      <c r="A197" s="15"/>
      <c r="B197" s="16"/>
      <c r="C197" s="17"/>
      <c r="D197" s="17"/>
      <c r="E197" s="17"/>
      <c r="F197" s="17"/>
      <c r="G197" s="17"/>
      <c r="H197" s="17"/>
      <c r="I197" s="18"/>
      <c r="J197" s="17"/>
      <c r="K197" s="19"/>
    </row>
    <row r="198" spans="1:11" x14ac:dyDescent="0.2">
      <c r="A198" s="15"/>
      <c r="B198" s="16"/>
      <c r="C198" s="17"/>
      <c r="D198" s="17"/>
      <c r="E198" s="17"/>
      <c r="F198" s="17"/>
      <c r="G198" s="17"/>
      <c r="H198" s="17"/>
      <c r="I198" s="18"/>
      <c r="J198" s="17"/>
      <c r="K198" s="19"/>
    </row>
    <row r="199" spans="1:11" x14ac:dyDescent="0.2">
      <c r="A199" s="15"/>
      <c r="B199" s="16"/>
      <c r="C199" s="17"/>
      <c r="D199" s="17"/>
      <c r="E199" s="17"/>
      <c r="F199" s="17"/>
      <c r="G199" s="17"/>
      <c r="H199" s="17"/>
      <c r="I199" s="18"/>
      <c r="J199" s="17"/>
      <c r="K199" s="19"/>
    </row>
    <row r="200" spans="1:11" x14ac:dyDescent="0.2">
      <c r="A200" s="15"/>
      <c r="B200" s="16"/>
      <c r="C200" s="17"/>
      <c r="D200" s="17"/>
      <c r="E200" s="17"/>
      <c r="F200" s="17"/>
      <c r="G200" s="17"/>
      <c r="H200" s="17"/>
      <c r="I200" s="18"/>
      <c r="J200" s="17"/>
      <c r="K200" s="19"/>
    </row>
    <row r="201" spans="1:11" x14ac:dyDescent="0.2">
      <c r="A201" s="15"/>
      <c r="B201" s="16"/>
      <c r="C201" s="17"/>
      <c r="D201" s="17"/>
      <c r="E201" s="17"/>
      <c r="F201" s="17"/>
      <c r="G201" s="17"/>
      <c r="H201" s="17"/>
      <c r="I201" s="18"/>
      <c r="J201" s="17"/>
      <c r="K201" s="19"/>
    </row>
    <row r="202" spans="1:11" x14ac:dyDescent="0.2">
      <c r="A202" s="15"/>
      <c r="B202" s="16"/>
      <c r="C202" s="17"/>
      <c r="D202" s="17"/>
      <c r="E202" s="17"/>
      <c r="F202" s="17"/>
      <c r="G202" s="17"/>
      <c r="H202" s="17"/>
      <c r="I202" s="18"/>
      <c r="J202" s="17"/>
      <c r="K202" s="19"/>
    </row>
    <row r="203" spans="1:11" x14ac:dyDescent="0.2">
      <c r="A203" s="15"/>
      <c r="B203" s="16"/>
      <c r="C203" s="17"/>
      <c r="D203" s="17"/>
      <c r="E203" s="17"/>
      <c r="F203" s="17"/>
      <c r="G203" s="17"/>
      <c r="H203" s="17"/>
      <c r="I203" s="18"/>
      <c r="J203" s="17"/>
      <c r="K203" s="19"/>
    </row>
    <row r="204" spans="1:11" x14ac:dyDescent="0.2">
      <c r="A204" s="15"/>
      <c r="B204" s="16"/>
      <c r="C204" s="17"/>
      <c r="D204" s="17"/>
      <c r="E204" s="17"/>
      <c r="F204" s="17"/>
      <c r="G204" s="17"/>
      <c r="H204" s="17"/>
      <c r="I204" s="18"/>
      <c r="J204" s="17"/>
      <c r="K204" s="19"/>
    </row>
    <row r="205" spans="1:11" x14ac:dyDescent="0.2">
      <c r="A205" s="15"/>
      <c r="B205" s="16"/>
      <c r="C205" s="17"/>
      <c r="D205" s="17"/>
      <c r="E205" s="17"/>
      <c r="F205" s="17"/>
      <c r="G205" s="17"/>
      <c r="H205" s="17"/>
      <c r="I205" s="18"/>
      <c r="J205" s="17"/>
      <c r="K205" s="19"/>
    </row>
    <row r="206" spans="1:11" x14ac:dyDescent="0.2">
      <c r="A206" s="15"/>
      <c r="B206" s="16"/>
      <c r="C206" s="17"/>
      <c r="D206" s="17"/>
      <c r="E206" s="17"/>
      <c r="F206" s="17"/>
      <c r="G206" s="17"/>
      <c r="H206" s="17"/>
      <c r="I206" s="18"/>
      <c r="J206" s="17"/>
      <c r="K206" s="19"/>
    </row>
    <row r="207" spans="1:11" x14ac:dyDescent="0.2">
      <c r="A207" s="15"/>
      <c r="B207" s="16"/>
      <c r="C207" s="17"/>
      <c r="D207" s="17"/>
      <c r="E207" s="17"/>
      <c r="F207" s="17"/>
      <c r="G207" s="17"/>
      <c r="H207" s="17"/>
      <c r="I207" s="18"/>
      <c r="J207" s="17"/>
      <c r="K207" s="19"/>
    </row>
    <row r="208" spans="1:11" x14ac:dyDescent="0.2">
      <c r="A208" s="15"/>
      <c r="B208" s="16"/>
      <c r="C208" s="17"/>
      <c r="D208" s="17"/>
      <c r="E208" s="17"/>
      <c r="F208" s="17"/>
      <c r="G208" s="17"/>
      <c r="H208" s="17"/>
      <c r="I208" s="18"/>
      <c r="J208" s="17"/>
      <c r="K208" s="19"/>
    </row>
    <row r="209" spans="1:11" x14ac:dyDescent="0.2">
      <c r="A209" s="15"/>
      <c r="B209" s="16"/>
      <c r="C209" s="17"/>
      <c r="D209" s="17"/>
      <c r="E209" s="17"/>
      <c r="F209" s="17"/>
      <c r="G209" s="17"/>
      <c r="H209" s="17"/>
      <c r="I209" s="18"/>
      <c r="J209" s="17"/>
      <c r="K209" s="19"/>
    </row>
    <row r="210" spans="1:11" x14ac:dyDescent="0.2">
      <c r="A210" s="15"/>
      <c r="B210" s="16"/>
      <c r="C210" s="17"/>
      <c r="D210" s="17"/>
      <c r="E210" s="17"/>
      <c r="F210" s="17"/>
      <c r="G210" s="17"/>
      <c r="H210" s="17"/>
      <c r="I210" s="18"/>
      <c r="J210" s="17"/>
      <c r="K210" s="19"/>
    </row>
    <row r="211" spans="1:11" x14ac:dyDescent="0.2">
      <c r="A211" s="15"/>
      <c r="B211" s="16"/>
      <c r="C211" s="17"/>
      <c r="D211" s="17"/>
      <c r="E211" s="17"/>
      <c r="F211" s="17"/>
      <c r="G211" s="17"/>
      <c r="H211" s="17"/>
      <c r="I211" s="18"/>
      <c r="J211" s="17"/>
      <c r="K211" s="19"/>
    </row>
    <row r="212" spans="1:11" x14ac:dyDescent="0.2">
      <c r="A212" s="15"/>
      <c r="B212" s="16"/>
      <c r="C212" s="17"/>
      <c r="D212" s="17"/>
      <c r="E212" s="17"/>
      <c r="F212" s="17"/>
      <c r="G212" s="17"/>
      <c r="H212" s="17"/>
      <c r="I212" s="18"/>
      <c r="J212" s="17"/>
      <c r="K212" s="19"/>
    </row>
    <row r="213" spans="1:11" x14ac:dyDescent="0.2">
      <c r="A213" s="15"/>
      <c r="B213" s="16"/>
      <c r="C213" s="17"/>
      <c r="D213" s="17"/>
      <c r="E213" s="17"/>
      <c r="F213" s="17"/>
      <c r="G213" s="17"/>
      <c r="H213" s="17"/>
      <c r="I213" s="18"/>
      <c r="J213" s="17"/>
      <c r="K213" s="19"/>
    </row>
    <row r="214" spans="1:11" x14ac:dyDescent="0.2">
      <c r="A214" s="15"/>
      <c r="B214" s="16"/>
      <c r="C214" s="17"/>
      <c r="D214" s="17"/>
      <c r="E214" s="17"/>
      <c r="F214" s="17"/>
      <c r="G214" s="17"/>
      <c r="H214" s="17"/>
      <c r="I214" s="18"/>
      <c r="J214" s="17"/>
      <c r="K214" s="19"/>
    </row>
    <row r="215" spans="1:11" x14ac:dyDescent="0.2">
      <c r="A215" s="15"/>
      <c r="B215" s="16"/>
      <c r="C215" s="17"/>
      <c r="D215" s="17"/>
      <c r="E215" s="17"/>
      <c r="F215" s="17"/>
      <c r="G215" s="17"/>
      <c r="H215" s="17"/>
      <c r="I215" s="18"/>
      <c r="J215" s="17"/>
      <c r="K215" s="19"/>
    </row>
    <row r="216" spans="1:11" x14ac:dyDescent="0.2">
      <c r="A216" s="15"/>
      <c r="B216" s="16"/>
      <c r="C216" s="17"/>
      <c r="D216" s="17"/>
      <c r="E216" s="17"/>
      <c r="F216" s="17"/>
      <c r="G216" s="17"/>
      <c r="H216" s="17"/>
      <c r="I216" s="18"/>
      <c r="J216" s="17"/>
      <c r="K216" s="19"/>
    </row>
    <row r="217" spans="1:11" x14ac:dyDescent="0.2">
      <c r="A217" s="15"/>
      <c r="B217" s="16"/>
      <c r="C217" s="17"/>
      <c r="D217" s="17"/>
      <c r="E217" s="17"/>
      <c r="F217" s="17"/>
      <c r="G217" s="17"/>
      <c r="H217" s="17"/>
      <c r="I217" s="18"/>
      <c r="J217" s="17"/>
      <c r="K217" s="19"/>
    </row>
    <row r="218" spans="1:11" x14ac:dyDescent="0.2">
      <c r="A218" s="15"/>
      <c r="B218" s="16"/>
      <c r="C218" s="17"/>
      <c r="D218" s="17"/>
      <c r="E218" s="17"/>
      <c r="F218" s="17"/>
      <c r="G218" s="17"/>
      <c r="H218" s="17"/>
      <c r="I218" s="18"/>
      <c r="J218" s="17"/>
      <c r="K218" s="19"/>
    </row>
    <row r="219" spans="1:11" x14ac:dyDescent="0.2">
      <c r="A219" s="15"/>
      <c r="B219" s="16"/>
      <c r="C219" s="17"/>
      <c r="D219" s="17"/>
      <c r="E219" s="17"/>
      <c r="F219" s="17"/>
      <c r="G219" s="17"/>
      <c r="H219" s="17"/>
      <c r="I219" s="18"/>
      <c r="J219" s="17"/>
      <c r="K219" s="19"/>
    </row>
    <row r="220" spans="1:11" x14ac:dyDescent="0.2">
      <c r="A220" s="15"/>
      <c r="B220" s="16"/>
      <c r="C220" s="17"/>
      <c r="D220" s="17"/>
      <c r="E220" s="17"/>
      <c r="F220" s="17"/>
      <c r="G220" s="17"/>
      <c r="H220" s="17"/>
      <c r="I220" s="18"/>
      <c r="J220" s="17"/>
      <c r="K220" s="19"/>
    </row>
    <row r="221" spans="1:11" x14ac:dyDescent="0.2">
      <c r="A221" s="15"/>
      <c r="B221" s="16"/>
      <c r="C221" s="17"/>
      <c r="D221" s="17"/>
      <c r="E221" s="17"/>
      <c r="F221" s="17"/>
      <c r="G221" s="17"/>
      <c r="H221" s="17"/>
      <c r="I221" s="18"/>
      <c r="J221" s="17"/>
      <c r="K221" s="19"/>
    </row>
    <row r="222" spans="1:11" x14ac:dyDescent="0.2">
      <c r="A222" s="15"/>
      <c r="B222" s="16"/>
      <c r="C222" s="17"/>
      <c r="D222" s="17"/>
      <c r="E222" s="17"/>
      <c r="F222" s="17"/>
      <c r="G222" s="17"/>
      <c r="H222" s="17"/>
      <c r="I222" s="18"/>
      <c r="J222" s="17"/>
      <c r="K222" s="19"/>
    </row>
    <row r="223" spans="1:11" x14ac:dyDescent="0.2">
      <c r="A223" s="15"/>
      <c r="B223" s="16"/>
      <c r="C223" s="17"/>
      <c r="D223" s="17"/>
      <c r="E223" s="17"/>
      <c r="F223" s="17"/>
      <c r="G223" s="17"/>
      <c r="H223" s="17"/>
      <c r="I223" s="18"/>
      <c r="J223" s="17"/>
      <c r="K223" s="19"/>
    </row>
    <row r="224" spans="1:11" x14ac:dyDescent="0.2">
      <c r="A224" s="15"/>
      <c r="B224" s="16"/>
      <c r="C224" s="17"/>
      <c r="D224" s="17"/>
      <c r="E224" s="17"/>
      <c r="F224" s="17"/>
      <c r="G224" s="17"/>
      <c r="H224" s="17"/>
      <c r="I224" s="18"/>
      <c r="J224" s="17"/>
      <c r="K224" s="19"/>
    </row>
    <row r="225" spans="1:11" x14ac:dyDescent="0.2">
      <c r="A225" s="15"/>
      <c r="B225" s="16"/>
      <c r="C225" s="17"/>
      <c r="D225" s="17"/>
      <c r="E225" s="17"/>
      <c r="F225" s="17"/>
      <c r="G225" s="17"/>
      <c r="H225" s="17"/>
      <c r="I225" s="18"/>
      <c r="J225" s="17"/>
      <c r="K225" s="19"/>
    </row>
    <row r="226" spans="1:11" x14ac:dyDescent="0.2">
      <c r="A226" s="15"/>
      <c r="B226" s="16"/>
      <c r="C226" s="17"/>
      <c r="D226" s="17"/>
      <c r="E226" s="17"/>
      <c r="F226" s="17"/>
      <c r="G226" s="17"/>
      <c r="H226" s="17"/>
      <c r="I226" s="18"/>
      <c r="J226" s="17"/>
      <c r="K226" s="19"/>
    </row>
    <row r="227" spans="1:11" x14ac:dyDescent="0.2">
      <c r="A227" s="15"/>
      <c r="B227" s="16"/>
      <c r="C227" s="17"/>
      <c r="D227" s="17"/>
      <c r="E227" s="17"/>
      <c r="F227" s="17"/>
      <c r="G227" s="17"/>
      <c r="H227" s="17"/>
      <c r="I227" s="18"/>
      <c r="J227" s="17"/>
      <c r="K227" s="19"/>
    </row>
    <row r="228" spans="1:11" x14ac:dyDescent="0.2">
      <c r="A228" s="15"/>
      <c r="B228" s="16"/>
      <c r="C228" s="17"/>
      <c r="D228" s="17"/>
      <c r="E228" s="17"/>
      <c r="F228" s="17"/>
      <c r="G228" s="17"/>
      <c r="H228" s="17"/>
      <c r="I228" s="18"/>
      <c r="J228" s="17"/>
      <c r="K228" s="19"/>
    </row>
    <row r="229" spans="1:11" x14ac:dyDescent="0.2">
      <c r="A229" s="15"/>
      <c r="B229" s="16"/>
      <c r="C229" s="17"/>
      <c r="D229" s="17"/>
      <c r="E229" s="17"/>
      <c r="F229" s="17"/>
      <c r="G229" s="17"/>
      <c r="H229" s="17"/>
      <c r="I229" s="18"/>
      <c r="J229" s="17"/>
      <c r="K229" s="19"/>
    </row>
    <row r="230" spans="1:11" x14ac:dyDescent="0.2">
      <c r="A230" s="15"/>
      <c r="B230" s="16"/>
      <c r="C230" s="17"/>
      <c r="D230" s="17"/>
      <c r="E230" s="17"/>
      <c r="F230" s="17"/>
      <c r="G230" s="17"/>
      <c r="H230" s="17"/>
      <c r="I230" s="18"/>
      <c r="J230" s="17"/>
      <c r="K230" s="19"/>
    </row>
    <row r="231" spans="1:11" x14ac:dyDescent="0.2">
      <c r="A231" s="15"/>
      <c r="B231" s="16"/>
      <c r="C231" s="17"/>
      <c r="D231" s="17"/>
      <c r="E231" s="17"/>
      <c r="F231" s="17"/>
      <c r="G231" s="17"/>
      <c r="H231" s="17"/>
      <c r="I231" s="18"/>
      <c r="J231" s="17"/>
      <c r="K231" s="19"/>
    </row>
    <row r="232" spans="1:11" x14ac:dyDescent="0.2">
      <c r="A232" s="15"/>
      <c r="B232" s="16"/>
      <c r="C232" s="17"/>
      <c r="D232" s="17"/>
      <c r="E232" s="17"/>
      <c r="F232" s="17"/>
      <c r="G232" s="17"/>
      <c r="H232" s="17"/>
      <c r="I232" s="18"/>
      <c r="J232" s="17"/>
      <c r="K232" s="19"/>
    </row>
    <row r="233" spans="1:11" x14ac:dyDescent="0.2">
      <c r="A233" s="15"/>
      <c r="B233" s="16"/>
      <c r="C233" s="17"/>
      <c r="D233" s="17"/>
      <c r="E233" s="17"/>
      <c r="F233" s="17"/>
      <c r="G233" s="17"/>
      <c r="H233" s="17"/>
      <c r="I233" s="18"/>
      <c r="J233" s="17"/>
      <c r="K233" s="19"/>
    </row>
    <row r="234" spans="1:11" x14ac:dyDescent="0.2">
      <c r="A234" s="15"/>
      <c r="B234" s="16"/>
      <c r="C234" s="17"/>
      <c r="D234" s="17"/>
      <c r="E234" s="17"/>
      <c r="F234" s="17"/>
      <c r="G234" s="17"/>
      <c r="H234" s="17"/>
      <c r="I234" s="18"/>
      <c r="J234" s="17"/>
      <c r="K234" s="19"/>
    </row>
    <row r="235" spans="1:11" x14ac:dyDescent="0.2">
      <c r="A235" s="15"/>
      <c r="B235" s="16"/>
      <c r="C235" s="17"/>
      <c r="D235" s="17"/>
      <c r="E235" s="17"/>
      <c r="F235" s="17"/>
      <c r="G235" s="17"/>
      <c r="H235" s="17"/>
      <c r="I235" s="18"/>
      <c r="J235" s="17"/>
      <c r="K235" s="19"/>
    </row>
    <row r="236" spans="1:11" x14ac:dyDescent="0.2">
      <c r="A236" s="15"/>
      <c r="B236" s="16"/>
      <c r="C236" s="17"/>
      <c r="D236" s="17"/>
      <c r="E236" s="17"/>
      <c r="F236" s="17"/>
      <c r="G236" s="17"/>
      <c r="H236" s="17"/>
      <c r="I236" s="18"/>
      <c r="J236" s="17"/>
      <c r="K236" s="19"/>
    </row>
    <row r="237" spans="1:11" x14ac:dyDescent="0.2">
      <c r="A237" s="15"/>
      <c r="B237" s="16"/>
      <c r="C237" s="17"/>
      <c r="D237" s="17"/>
      <c r="E237" s="17"/>
      <c r="F237" s="17"/>
      <c r="G237" s="17"/>
      <c r="H237" s="17"/>
      <c r="I237" s="18"/>
      <c r="J237" s="17"/>
      <c r="K237" s="19"/>
    </row>
    <row r="238" spans="1:11" x14ac:dyDescent="0.2">
      <c r="A238" s="15"/>
      <c r="B238" s="16"/>
      <c r="C238" s="17"/>
      <c r="D238" s="17"/>
      <c r="E238" s="17"/>
      <c r="F238" s="17"/>
      <c r="G238" s="17"/>
      <c r="H238" s="17"/>
      <c r="I238" s="18"/>
      <c r="J238" s="17"/>
      <c r="K238" s="19"/>
    </row>
    <row r="239" spans="1:11" x14ac:dyDescent="0.2">
      <c r="A239" s="15"/>
      <c r="B239" s="16"/>
      <c r="C239" s="17"/>
      <c r="D239" s="17"/>
      <c r="E239" s="17"/>
      <c r="F239" s="17"/>
      <c r="G239" s="17"/>
      <c r="H239" s="17"/>
      <c r="I239" s="18"/>
      <c r="J239" s="17"/>
      <c r="K239" s="19"/>
    </row>
    <row r="240" spans="1:11" x14ac:dyDescent="0.2">
      <c r="A240" s="15"/>
      <c r="B240" s="16"/>
      <c r="C240" s="17"/>
      <c r="D240" s="17"/>
      <c r="E240" s="17"/>
      <c r="F240" s="17"/>
      <c r="G240" s="17"/>
      <c r="H240" s="17"/>
      <c r="I240" s="18"/>
      <c r="J240" s="17"/>
      <c r="K240" s="19"/>
    </row>
    <row r="241" spans="1:11" x14ac:dyDescent="0.2">
      <c r="A241" s="15"/>
      <c r="B241" s="16"/>
      <c r="C241" s="17"/>
      <c r="D241" s="17"/>
      <c r="E241" s="17"/>
      <c r="F241" s="17"/>
      <c r="G241" s="17"/>
      <c r="H241" s="17"/>
      <c r="I241" s="18"/>
      <c r="J241" s="17"/>
      <c r="K241" s="19"/>
    </row>
    <row r="242" spans="1:11" x14ac:dyDescent="0.2">
      <c r="A242" s="15"/>
      <c r="B242" s="16"/>
      <c r="C242" s="17"/>
      <c r="D242" s="17"/>
      <c r="E242" s="17"/>
      <c r="F242" s="17"/>
      <c r="G242" s="17"/>
      <c r="H242" s="17"/>
      <c r="I242" s="18"/>
      <c r="J242" s="17"/>
      <c r="K242" s="19"/>
    </row>
    <row r="243" spans="1:11" x14ac:dyDescent="0.2">
      <c r="A243" s="15"/>
      <c r="B243" s="16"/>
      <c r="C243" s="17"/>
      <c r="D243" s="17"/>
      <c r="E243" s="17"/>
      <c r="F243" s="17"/>
      <c r="G243" s="17"/>
      <c r="H243" s="17"/>
      <c r="I243" s="18"/>
      <c r="J243" s="17"/>
      <c r="K243" s="19"/>
    </row>
    <row r="244" spans="1:11" x14ac:dyDescent="0.2">
      <c r="A244" s="15"/>
      <c r="B244" s="16"/>
      <c r="C244" s="17"/>
      <c r="D244" s="17"/>
      <c r="E244" s="17"/>
      <c r="F244" s="17"/>
      <c r="G244" s="17"/>
      <c r="H244" s="17"/>
      <c r="I244" s="18"/>
      <c r="J244" s="17"/>
      <c r="K244" s="19"/>
    </row>
    <row r="245" spans="1:11" x14ac:dyDescent="0.2">
      <c r="A245" s="15"/>
      <c r="B245" s="16"/>
      <c r="C245" s="17"/>
      <c r="D245" s="17"/>
      <c r="E245" s="17"/>
      <c r="F245" s="17"/>
      <c r="G245" s="17"/>
      <c r="H245" s="17"/>
      <c r="I245" s="18"/>
      <c r="J245" s="17"/>
      <c r="K245" s="19"/>
    </row>
    <row r="246" spans="1:11" x14ac:dyDescent="0.2">
      <c r="A246" s="15"/>
      <c r="B246" s="16"/>
      <c r="C246" s="17"/>
      <c r="D246" s="17"/>
      <c r="E246" s="17"/>
      <c r="F246" s="17"/>
      <c r="G246" s="17"/>
      <c r="H246" s="17"/>
      <c r="I246" s="18"/>
      <c r="J246" s="17"/>
      <c r="K246" s="19"/>
    </row>
    <row r="247" spans="1:11" x14ac:dyDescent="0.2">
      <c r="A247" s="15"/>
      <c r="B247" s="16"/>
      <c r="C247" s="17"/>
      <c r="D247" s="17"/>
      <c r="E247" s="17"/>
      <c r="F247" s="17"/>
      <c r="G247" s="17"/>
      <c r="H247" s="17"/>
      <c r="I247" s="18"/>
      <c r="J247" s="17"/>
      <c r="K247" s="19"/>
    </row>
    <row r="248" spans="1:11" x14ac:dyDescent="0.2">
      <c r="A248" s="15"/>
      <c r="B248" s="16"/>
      <c r="C248" s="17"/>
      <c r="D248" s="17"/>
      <c r="E248" s="17"/>
      <c r="F248" s="17"/>
      <c r="G248" s="17"/>
      <c r="H248" s="17"/>
      <c r="I248" s="18"/>
      <c r="J248" s="17"/>
      <c r="K248" s="19"/>
    </row>
    <row r="249" spans="1:11" x14ac:dyDescent="0.2">
      <c r="A249" s="15"/>
      <c r="B249" s="16"/>
      <c r="C249" s="17"/>
      <c r="D249" s="17"/>
      <c r="E249" s="17"/>
      <c r="F249" s="17"/>
      <c r="G249" s="17"/>
      <c r="H249" s="17"/>
      <c r="I249" s="18"/>
      <c r="J249" s="17"/>
      <c r="K249" s="19"/>
    </row>
    <row r="250" spans="1:11" x14ac:dyDescent="0.2">
      <c r="A250" s="15"/>
      <c r="B250" s="16"/>
      <c r="C250" s="17"/>
      <c r="D250" s="17"/>
      <c r="E250" s="17"/>
      <c r="F250" s="17"/>
      <c r="G250" s="17"/>
      <c r="H250" s="17"/>
      <c r="I250" s="18"/>
      <c r="J250" s="17"/>
      <c r="K250" s="19"/>
    </row>
    <row r="251" spans="1:11" x14ac:dyDescent="0.2">
      <c r="A251" s="15"/>
      <c r="B251" s="16"/>
      <c r="C251" s="17"/>
      <c r="D251" s="17"/>
      <c r="E251" s="17"/>
      <c r="F251" s="17"/>
      <c r="G251" s="17"/>
      <c r="H251" s="17"/>
      <c r="I251" s="18"/>
      <c r="J251" s="17"/>
      <c r="K251" s="19"/>
    </row>
    <row r="252" spans="1:11" x14ac:dyDescent="0.2">
      <c r="A252" s="15"/>
      <c r="B252" s="16"/>
      <c r="C252" s="17"/>
      <c r="D252" s="17"/>
      <c r="E252" s="17"/>
      <c r="F252" s="17"/>
      <c r="G252" s="17"/>
      <c r="H252" s="17"/>
      <c r="I252" s="18"/>
      <c r="J252" s="17"/>
      <c r="K252" s="19"/>
    </row>
    <row r="253" spans="1:11" x14ac:dyDescent="0.2">
      <c r="A253" s="15"/>
      <c r="B253" s="16"/>
      <c r="C253" s="17"/>
      <c r="D253" s="17"/>
      <c r="E253" s="17"/>
      <c r="F253" s="17"/>
      <c r="G253" s="17"/>
      <c r="H253" s="17"/>
      <c r="I253" s="18"/>
      <c r="J253" s="17"/>
      <c r="K253" s="19"/>
    </row>
    <row r="254" spans="1:11" x14ac:dyDescent="0.2">
      <c r="A254" s="15"/>
      <c r="B254" s="16"/>
      <c r="C254" s="17"/>
      <c r="D254" s="17"/>
      <c r="E254" s="17"/>
      <c r="F254" s="17"/>
      <c r="G254" s="17"/>
      <c r="H254" s="17"/>
      <c r="I254" s="18"/>
      <c r="J254" s="17"/>
      <c r="K254" s="19"/>
    </row>
    <row r="255" spans="1:11" x14ac:dyDescent="0.2">
      <c r="A255" s="15"/>
      <c r="B255" s="16"/>
      <c r="C255" s="17"/>
      <c r="D255" s="17"/>
      <c r="E255" s="17"/>
      <c r="F255" s="17"/>
      <c r="G255" s="17"/>
      <c r="H255" s="17"/>
      <c r="I255" s="18"/>
      <c r="J255" s="17"/>
      <c r="K255" s="19"/>
    </row>
    <row r="256" spans="1:11" x14ac:dyDescent="0.2">
      <c r="A256" s="15"/>
      <c r="B256" s="16"/>
      <c r="C256" s="17"/>
      <c r="D256" s="17"/>
      <c r="E256" s="17"/>
      <c r="F256" s="17"/>
      <c r="G256" s="17"/>
      <c r="H256" s="17"/>
      <c r="I256" s="18"/>
      <c r="J256" s="17"/>
      <c r="K256" s="19"/>
    </row>
    <row r="257" spans="1:11" x14ac:dyDescent="0.2">
      <c r="A257" s="15"/>
      <c r="B257" s="16"/>
      <c r="C257" s="17"/>
      <c r="D257" s="17"/>
      <c r="E257" s="17"/>
      <c r="F257" s="17"/>
      <c r="G257" s="17"/>
      <c r="H257" s="17"/>
      <c r="I257" s="18"/>
      <c r="J257" s="17"/>
      <c r="K257" s="19"/>
    </row>
    <row r="258" spans="1:11" x14ac:dyDescent="0.2">
      <c r="A258" s="15"/>
      <c r="B258" s="16"/>
      <c r="C258" s="17"/>
      <c r="D258" s="17"/>
      <c r="E258" s="17"/>
      <c r="F258" s="17"/>
      <c r="G258" s="17"/>
      <c r="H258" s="17"/>
      <c r="I258" s="18"/>
      <c r="J258" s="17"/>
      <c r="K258" s="19"/>
    </row>
    <row r="259" spans="1:11" x14ac:dyDescent="0.2">
      <c r="A259" s="15"/>
      <c r="B259" s="16"/>
      <c r="C259" s="17"/>
      <c r="D259" s="17"/>
      <c r="E259" s="17"/>
      <c r="F259" s="17"/>
      <c r="G259" s="17"/>
      <c r="H259" s="17"/>
      <c r="I259" s="18"/>
      <c r="J259" s="17"/>
      <c r="K259" s="19"/>
    </row>
    <row r="260" spans="1:11" x14ac:dyDescent="0.2">
      <c r="A260" s="15"/>
      <c r="B260" s="16"/>
      <c r="C260" s="17"/>
      <c r="D260" s="17"/>
      <c r="E260" s="17"/>
      <c r="F260" s="17"/>
      <c r="G260" s="17"/>
      <c r="H260" s="17"/>
      <c r="I260" s="18"/>
      <c r="J260" s="17"/>
      <c r="K260" s="19"/>
    </row>
    <row r="261" spans="1:11" x14ac:dyDescent="0.2">
      <c r="A261" s="15"/>
      <c r="B261" s="16"/>
      <c r="C261" s="17"/>
      <c r="D261" s="17"/>
      <c r="E261" s="17"/>
      <c r="F261" s="17"/>
      <c r="G261" s="17"/>
      <c r="H261" s="17"/>
      <c r="I261" s="18"/>
      <c r="J261" s="17"/>
      <c r="K261" s="19"/>
    </row>
    <row r="262" spans="1:11" x14ac:dyDescent="0.2">
      <c r="A262" s="15"/>
      <c r="B262" s="16"/>
      <c r="C262" s="17"/>
      <c r="D262" s="17"/>
      <c r="E262" s="17"/>
      <c r="F262" s="17"/>
      <c r="G262" s="17"/>
      <c r="H262" s="17"/>
      <c r="I262" s="18"/>
      <c r="J262" s="17"/>
      <c r="K262" s="19"/>
    </row>
    <row r="263" spans="1:11" x14ac:dyDescent="0.2">
      <c r="A263" s="15"/>
      <c r="B263" s="16"/>
      <c r="C263" s="17"/>
      <c r="D263" s="17"/>
      <c r="E263" s="17"/>
      <c r="F263" s="17"/>
      <c r="G263" s="17"/>
      <c r="H263" s="17"/>
      <c r="I263" s="18"/>
      <c r="J263" s="17"/>
      <c r="K263" s="19"/>
    </row>
    <row r="264" spans="1:11" x14ac:dyDescent="0.2">
      <c r="A264" s="15"/>
      <c r="B264" s="16"/>
      <c r="C264" s="17"/>
      <c r="D264" s="17"/>
      <c r="E264" s="17"/>
      <c r="F264" s="17"/>
      <c r="G264" s="17"/>
      <c r="H264" s="17"/>
      <c r="I264" s="18"/>
      <c r="J264" s="17"/>
      <c r="K264" s="19"/>
    </row>
    <row r="265" spans="1:11" x14ac:dyDescent="0.2">
      <c r="A265" s="15"/>
      <c r="B265" s="16"/>
      <c r="C265" s="17"/>
      <c r="D265" s="17"/>
      <c r="E265" s="17"/>
      <c r="F265" s="17"/>
      <c r="G265" s="17"/>
      <c r="H265" s="17"/>
      <c r="I265" s="18"/>
      <c r="J265" s="17"/>
      <c r="K265" s="19"/>
    </row>
    <row r="266" spans="1:11" x14ac:dyDescent="0.2">
      <c r="A266" s="15"/>
      <c r="B266" s="16"/>
      <c r="C266" s="17"/>
      <c r="D266" s="17"/>
      <c r="E266" s="17"/>
      <c r="F266" s="17"/>
      <c r="G266" s="17"/>
      <c r="H266" s="17"/>
      <c r="I266" s="18"/>
      <c r="J266" s="17"/>
      <c r="K266" s="19"/>
    </row>
    <row r="267" spans="1:11" x14ac:dyDescent="0.2">
      <c r="A267" s="15"/>
      <c r="B267" s="16"/>
      <c r="C267" s="17"/>
      <c r="D267" s="17"/>
      <c r="E267" s="17"/>
      <c r="F267" s="17"/>
      <c r="G267" s="17"/>
      <c r="H267" s="17"/>
      <c r="I267" s="18"/>
      <c r="J267" s="17"/>
      <c r="K267" s="19"/>
    </row>
    <row r="268" spans="1:11" x14ac:dyDescent="0.2">
      <c r="A268" s="15"/>
      <c r="B268" s="16"/>
      <c r="C268" s="17"/>
      <c r="D268" s="17"/>
      <c r="E268" s="17"/>
      <c r="F268" s="17"/>
      <c r="G268" s="17"/>
      <c r="H268" s="17"/>
      <c r="I268" s="18"/>
      <c r="J268" s="17"/>
      <c r="K268" s="19"/>
    </row>
    <row r="269" spans="1:11" x14ac:dyDescent="0.2">
      <c r="A269" s="15"/>
      <c r="B269" s="16"/>
      <c r="C269" s="17"/>
      <c r="D269" s="17"/>
      <c r="E269" s="17"/>
      <c r="F269" s="17"/>
      <c r="G269" s="17"/>
      <c r="H269" s="17"/>
      <c r="I269" s="18"/>
      <c r="J269" s="17"/>
      <c r="K269" s="19"/>
    </row>
    <row r="270" spans="1:11" x14ac:dyDescent="0.2">
      <c r="A270" s="15"/>
      <c r="B270" s="16"/>
      <c r="C270" s="17"/>
      <c r="D270" s="17"/>
      <c r="E270" s="17"/>
      <c r="F270" s="17"/>
      <c r="G270" s="17"/>
      <c r="H270" s="17"/>
      <c r="I270" s="18"/>
      <c r="J270" s="17"/>
      <c r="K270" s="19"/>
    </row>
    <row r="271" spans="1:11" x14ac:dyDescent="0.2">
      <c r="A271" s="15"/>
      <c r="B271" s="16"/>
      <c r="C271" s="17"/>
      <c r="D271" s="17"/>
      <c r="E271" s="17"/>
      <c r="F271" s="17"/>
      <c r="G271" s="17"/>
      <c r="H271" s="17"/>
      <c r="I271" s="18"/>
      <c r="J271" s="17"/>
      <c r="K271" s="19"/>
    </row>
    <row r="272" spans="1:11" x14ac:dyDescent="0.2">
      <c r="A272" s="15"/>
      <c r="B272" s="16"/>
      <c r="C272" s="17"/>
      <c r="D272" s="17"/>
      <c r="E272" s="17"/>
      <c r="F272" s="17"/>
      <c r="G272" s="17"/>
      <c r="H272" s="17"/>
      <c r="I272" s="18"/>
      <c r="J272" s="17"/>
      <c r="K272" s="19"/>
    </row>
    <row r="273" spans="1:11" x14ac:dyDescent="0.2">
      <c r="A273" s="15"/>
      <c r="B273" s="16"/>
      <c r="C273" s="17"/>
      <c r="D273" s="17"/>
      <c r="E273" s="17"/>
      <c r="F273" s="17"/>
      <c r="G273" s="17"/>
      <c r="H273" s="17"/>
      <c r="I273" s="18"/>
      <c r="J273" s="17"/>
      <c r="K273" s="19"/>
    </row>
    <row r="274" spans="1:11" x14ac:dyDescent="0.2">
      <c r="A274" s="15"/>
      <c r="B274" s="16"/>
      <c r="C274" s="17"/>
      <c r="D274" s="17"/>
      <c r="E274" s="17"/>
      <c r="F274" s="17"/>
      <c r="G274" s="17"/>
      <c r="H274" s="17"/>
      <c r="I274" s="18"/>
      <c r="J274" s="17"/>
      <c r="K274" s="19"/>
    </row>
    <row r="275" spans="1:11" x14ac:dyDescent="0.2">
      <c r="A275" s="15"/>
      <c r="B275" s="16"/>
      <c r="C275" s="17"/>
      <c r="D275" s="17"/>
      <c r="E275" s="17"/>
      <c r="F275" s="17"/>
      <c r="G275" s="17"/>
      <c r="H275" s="17"/>
      <c r="I275" s="18"/>
      <c r="J275" s="17"/>
      <c r="K275" s="19"/>
    </row>
    <row r="276" spans="1:11" x14ac:dyDescent="0.2">
      <c r="A276" s="15"/>
      <c r="B276" s="16"/>
      <c r="C276" s="17"/>
      <c r="D276" s="17"/>
      <c r="E276" s="17"/>
      <c r="F276" s="17"/>
      <c r="G276" s="17"/>
      <c r="H276" s="17"/>
      <c r="I276" s="18"/>
      <c r="J276" s="17"/>
      <c r="K276" s="19"/>
    </row>
    <row r="277" spans="1:11" x14ac:dyDescent="0.2">
      <c r="A277" s="15"/>
      <c r="B277" s="16"/>
      <c r="C277" s="17"/>
      <c r="D277" s="17"/>
      <c r="E277" s="17"/>
      <c r="F277" s="17"/>
      <c r="G277" s="17"/>
      <c r="H277" s="17"/>
      <c r="I277" s="18"/>
      <c r="J277" s="17"/>
      <c r="K277" s="19"/>
    </row>
    <row r="278" spans="1:11" x14ac:dyDescent="0.2">
      <c r="A278" s="15"/>
      <c r="B278" s="16"/>
      <c r="C278" s="17"/>
      <c r="D278" s="17"/>
      <c r="E278" s="17"/>
      <c r="F278" s="17"/>
      <c r="G278" s="17"/>
      <c r="H278" s="17"/>
      <c r="I278" s="18"/>
      <c r="J278" s="17"/>
      <c r="K278" s="19"/>
    </row>
    <row r="279" spans="1:11" x14ac:dyDescent="0.2">
      <c r="A279" s="15"/>
      <c r="B279" s="16"/>
      <c r="C279" s="17"/>
      <c r="D279" s="17"/>
      <c r="E279" s="17"/>
      <c r="F279" s="17"/>
      <c r="G279" s="17"/>
      <c r="H279" s="17"/>
      <c r="I279" s="18"/>
      <c r="J279" s="17"/>
      <c r="K279" s="19"/>
    </row>
    <row r="280" spans="1:11" x14ac:dyDescent="0.2">
      <c r="A280" s="15"/>
      <c r="B280" s="16"/>
      <c r="C280" s="17"/>
      <c r="D280" s="17"/>
      <c r="E280" s="17"/>
      <c r="F280" s="17"/>
      <c r="G280" s="17"/>
      <c r="H280" s="17"/>
      <c r="I280" s="18"/>
      <c r="J280" s="17"/>
      <c r="K280" s="19"/>
    </row>
    <row r="281" spans="1:11" x14ac:dyDescent="0.2">
      <c r="A281" s="15"/>
      <c r="B281" s="16"/>
      <c r="C281" s="17"/>
      <c r="D281" s="17"/>
      <c r="E281" s="17"/>
      <c r="F281" s="17"/>
      <c r="G281" s="17"/>
      <c r="H281" s="17"/>
      <c r="I281" s="18"/>
      <c r="J281" s="17"/>
      <c r="K281" s="19"/>
    </row>
    <row r="282" spans="1:11" x14ac:dyDescent="0.2">
      <c r="A282" s="15"/>
      <c r="B282" s="16"/>
      <c r="C282" s="17"/>
      <c r="D282" s="17"/>
      <c r="E282" s="17"/>
      <c r="F282" s="17"/>
      <c r="G282" s="17"/>
      <c r="H282" s="17"/>
      <c r="I282" s="18"/>
      <c r="J282" s="17"/>
      <c r="K282" s="19"/>
    </row>
    <row r="283" spans="1:11" x14ac:dyDescent="0.2">
      <c r="A283" s="15"/>
      <c r="B283" s="16"/>
      <c r="C283" s="17"/>
      <c r="D283" s="17"/>
      <c r="E283" s="17"/>
      <c r="F283" s="17"/>
      <c r="G283" s="17"/>
      <c r="H283" s="17"/>
      <c r="I283" s="18"/>
      <c r="J283" s="17"/>
      <c r="K283" s="19"/>
    </row>
    <row r="284" spans="1:11" x14ac:dyDescent="0.2">
      <c r="A284" s="15"/>
      <c r="B284" s="16"/>
      <c r="C284" s="17"/>
      <c r="D284" s="17"/>
      <c r="E284" s="17"/>
      <c r="F284" s="17"/>
      <c r="G284" s="17"/>
      <c r="H284" s="17"/>
      <c r="I284" s="18"/>
      <c r="J284" s="17"/>
      <c r="K284" s="19"/>
    </row>
    <row r="285" spans="1:11" x14ac:dyDescent="0.2">
      <c r="A285" s="15"/>
      <c r="B285" s="16"/>
      <c r="C285" s="17"/>
      <c r="D285" s="17"/>
      <c r="E285" s="17"/>
      <c r="F285" s="17"/>
      <c r="G285" s="17"/>
      <c r="H285" s="17"/>
      <c r="I285" s="18"/>
      <c r="J285" s="17"/>
      <c r="K285" s="19"/>
    </row>
    <row r="286" spans="1:11" x14ac:dyDescent="0.2">
      <c r="A286" s="15"/>
      <c r="B286" s="16"/>
      <c r="C286" s="17"/>
      <c r="D286" s="17"/>
      <c r="E286" s="17"/>
      <c r="F286" s="17"/>
      <c r="G286" s="17"/>
      <c r="H286" s="17"/>
      <c r="I286" s="18"/>
      <c r="J286" s="17"/>
      <c r="K286" s="19"/>
    </row>
    <row r="287" spans="1:11" x14ac:dyDescent="0.2">
      <c r="A287" s="15"/>
      <c r="B287" s="16"/>
      <c r="C287" s="17"/>
      <c r="D287" s="17"/>
      <c r="E287" s="17"/>
      <c r="F287" s="17"/>
      <c r="G287" s="17"/>
      <c r="H287" s="17"/>
      <c r="I287" s="18"/>
      <c r="J287" s="17"/>
      <c r="K287" s="19"/>
    </row>
    <row r="288" spans="1:11" x14ac:dyDescent="0.2">
      <c r="A288" s="15"/>
      <c r="B288" s="16"/>
      <c r="C288" s="17"/>
      <c r="D288" s="17"/>
      <c r="E288" s="17"/>
      <c r="F288" s="17"/>
      <c r="G288" s="17"/>
      <c r="H288" s="17"/>
      <c r="I288" s="18"/>
      <c r="J288" s="17"/>
      <c r="K288" s="19"/>
    </row>
    <row r="289" spans="1:11" x14ac:dyDescent="0.2">
      <c r="A289" s="15"/>
      <c r="B289" s="16"/>
      <c r="C289" s="17"/>
      <c r="D289" s="17"/>
      <c r="E289" s="17"/>
      <c r="F289" s="17"/>
      <c r="G289" s="17"/>
      <c r="H289" s="17"/>
      <c r="I289" s="18"/>
      <c r="J289" s="17"/>
      <c r="K289" s="19"/>
    </row>
    <row r="290" spans="1:11" x14ac:dyDescent="0.2">
      <c r="A290" s="15"/>
      <c r="B290" s="16"/>
      <c r="C290" s="17"/>
      <c r="D290" s="17"/>
      <c r="E290" s="17"/>
      <c r="F290" s="17"/>
      <c r="G290" s="17"/>
      <c r="H290" s="17"/>
      <c r="I290" s="18"/>
      <c r="J290" s="17"/>
      <c r="K290" s="19"/>
    </row>
    <row r="291" spans="1:11" x14ac:dyDescent="0.2">
      <c r="A291" s="15"/>
      <c r="B291" s="16"/>
      <c r="C291" s="17"/>
      <c r="D291" s="17"/>
      <c r="E291" s="17"/>
      <c r="F291" s="17"/>
      <c r="G291" s="17"/>
      <c r="H291" s="17"/>
      <c r="I291" s="18"/>
      <c r="J291" s="17"/>
      <c r="K291" s="19"/>
    </row>
    <row r="292" spans="1:11" x14ac:dyDescent="0.2">
      <c r="A292" s="15"/>
      <c r="B292" s="16"/>
      <c r="C292" s="17"/>
      <c r="D292" s="17"/>
      <c r="E292" s="17"/>
      <c r="F292" s="17"/>
      <c r="G292" s="17"/>
      <c r="H292" s="17"/>
      <c r="I292" s="18"/>
      <c r="J292" s="17"/>
      <c r="K292" s="19"/>
    </row>
    <row r="293" spans="1:11" x14ac:dyDescent="0.2">
      <c r="A293" s="15"/>
      <c r="B293" s="16"/>
      <c r="C293" s="17"/>
      <c r="D293" s="17"/>
      <c r="E293" s="17"/>
      <c r="F293" s="17"/>
      <c r="G293" s="17"/>
      <c r="H293" s="17"/>
      <c r="I293" s="18"/>
      <c r="J293" s="17"/>
      <c r="K293" s="19"/>
    </row>
    <row r="294" spans="1:11" x14ac:dyDescent="0.2">
      <c r="A294" s="15"/>
      <c r="B294" s="16"/>
      <c r="C294" s="17"/>
      <c r="D294" s="17"/>
      <c r="E294" s="17"/>
      <c r="F294" s="17"/>
      <c r="G294" s="17"/>
      <c r="H294" s="17"/>
      <c r="I294" s="18"/>
      <c r="J294" s="17"/>
      <c r="K294" s="19"/>
    </row>
    <row r="295" spans="1:11" x14ac:dyDescent="0.2">
      <c r="A295" s="15"/>
      <c r="B295" s="16"/>
      <c r="C295" s="17"/>
      <c r="D295" s="17"/>
      <c r="E295" s="17"/>
      <c r="F295" s="17"/>
      <c r="G295" s="17"/>
      <c r="H295" s="17"/>
      <c r="I295" s="18"/>
      <c r="J295" s="17"/>
      <c r="K295" s="19"/>
    </row>
    <row r="296" spans="1:11" x14ac:dyDescent="0.2">
      <c r="A296" s="15"/>
      <c r="B296" s="16"/>
      <c r="C296" s="17"/>
      <c r="D296" s="17"/>
      <c r="E296" s="17"/>
      <c r="F296" s="17"/>
      <c r="G296" s="17"/>
      <c r="H296" s="17"/>
      <c r="I296" s="18"/>
      <c r="J296" s="17"/>
      <c r="K296" s="19"/>
    </row>
    <row r="297" spans="1:11" x14ac:dyDescent="0.2">
      <c r="A297" s="15"/>
      <c r="B297" s="16"/>
      <c r="C297" s="17"/>
      <c r="D297" s="17"/>
      <c r="E297" s="17"/>
      <c r="F297" s="17"/>
      <c r="G297" s="17"/>
      <c r="H297" s="17"/>
      <c r="I297" s="18"/>
      <c r="J297" s="17"/>
      <c r="K297" s="19"/>
    </row>
    <row r="298" spans="1:11" x14ac:dyDescent="0.2">
      <c r="A298" s="15"/>
      <c r="B298" s="16"/>
      <c r="C298" s="17"/>
      <c r="D298" s="17"/>
      <c r="E298" s="17"/>
      <c r="F298" s="17"/>
      <c r="G298" s="17"/>
      <c r="H298" s="17"/>
      <c r="I298" s="18"/>
      <c r="J298" s="17"/>
      <c r="K298" s="19"/>
    </row>
    <row r="299" spans="1:11" x14ac:dyDescent="0.2">
      <c r="A299" s="15"/>
      <c r="B299" s="16"/>
      <c r="C299" s="17"/>
      <c r="D299" s="17"/>
      <c r="E299" s="17"/>
      <c r="F299" s="17"/>
      <c r="G299" s="17"/>
      <c r="H299" s="17"/>
      <c r="I299" s="18"/>
      <c r="J299" s="17"/>
      <c r="K299" s="19"/>
    </row>
    <row r="300" spans="1:11" x14ac:dyDescent="0.2">
      <c r="A300" s="15"/>
      <c r="B300" s="16"/>
      <c r="C300" s="17"/>
      <c r="D300" s="17"/>
      <c r="E300" s="17"/>
      <c r="F300" s="17"/>
      <c r="G300" s="17"/>
      <c r="H300" s="17"/>
      <c r="I300" s="18"/>
      <c r="J300" s="17"/>
      <c r="K300" s="19"/>
    </row>
    <row r="301" spans="1:11" x14ac:dyDescent="0.2">
      <c r="A301" s="15"/>
      <c r="B301" s="16"/>
      <c r="C301" s="17"/>
      <c r="D301" s="17"/>
      <c r="E301" s="17"/>
      <c r="F301" s="17"/>
      <c r="G301" s="17"/>
      <c r="H301" s="17"/>
      <c r="I301" s="18"/>
      <c r="J301" s="17"/>
      <c r="K301" s="19"/>
    </row>
    <row r="302" spans="1:11" x14ac:dyDescent="0.2">
      <c r="A302" s="15"/>
      <c r="B302" s="16"/>
      <c r="C302" s="17"/>
      <c r="D302" s="17"/>
      <c r="E302" s="17"/>
      <c r="F302" s="17"/>
      <c r="G302" s="17"/>
      <c r="H302" s="17"/>
      <c r="I302" s="18"/>
      <c r="J302" s="17"/>
      <c r="K302" s="19"/>
    </row>
    <row r="303" spans="1:11" x14ac:dyDescent="0.2">
      <c r="A303" s="15"/>
      <c r="B303" s="16"/>
      <c r="C303" s="17"/>
      <c r="D303" s="17"/>
      <c r="E303" s="17"/>
      <c r="F303" s="17"/>
      <c r="G303" s="17"/>
      <c r="H303" s="17"/>
      <c r="I303" s="18"/>
      <c r="J303" s="17"/>
      <c r="K303" s="19"/>
    </row>
    <row r="304" spans="1:11" x14ac:dyDescent="0.2">
      <c r="A304" s="15"/>
      <c r="B304" s="16"/>
      <c r="C304" s="17"/>
      <c r="D304" s="17"/>
      <c r="E304" s="17"/>
      <c r="F304" s="17"/>
      <c r="G304" s="17"/>
      <c r="H304" s="17"/>
      <c r="I304" s="18"/>
      <c r="J304" s="17"/>
      <c r="K304" s="19"/>
    </row>
    <row r="305" spans="1:11" x14ac:dyDescent="0.2">
      <c r="A305" s="15"/>
      <c r="B305" s="16"/>
      <c r="C305" s="17"/>
      <c r="D305" s="17"/>
      <c r="E305" s="17"/>
      <c r="F305" s="17"/>
      <c r="G305" s="17"/>
      <c r="H305" s="17"/>
      <c r="I305" s="18"/>
      <c r="J305" s="17"/>
      <c r="K305" s="19"/>
    </row>
    <row r="306" spans="1:11" x14ac:dyDescent="0.2">
      <c r="A306" s="15"/>
      <c r="B306" s="16"/>
      <c r="C306" s="17"/>
      <c r="D306" s="17"/>
      <c r="E306" s="17"/>
      <c r="F306" s="17"/>
      <c r="G306" s="17"/>
      <c r="H306" s="17"/>
      <c r="I306" s="18"/>
      <c r="J306" s="17"/>
      <c r="K306" s="19"/>
    </row>
    <row r="307" spans="1:11" x14ac:dyDescent="0.2">
      <c r="A307" s="15"/>
      <c r="B307" s="16"/>
      <c r="C307" s="17"/>
      <c r="D307" s="17"/>
      <c r="E307" s="17"/>
      <c r="F307" s="17"/>
      <c r="G307" s="17"/>
      <c r="H307" s="17"/>
      <c r="I307" s="18"/>
      <c r="J307" s="17"/>
      <c r="K307" s="19"/>
    </row>
    <row r="308" spans="1:11" x14ac:dyDescent="0.2">
      <c r="A308" s="15"/>
      <c r="B308" s="16"/>
      <c r="C308" s="17"/>
      <c r="D308" s="17"/>
      <c r="E308" s="17"/>
      <c r="F308" s="17"/>
      <c r="G308" s="17"/>
      <c r="H308" s="17"/>
      <c r="I308" s="18"/>
      <c r="J308" s="17"/>
      <c r="K308" s="19"/>
    </row>
    <row r="309" spans="1:11" x14ac:dyDescent="0.2">
      <c r="A309" s="15"/>
      <c r="B309" s="16"/>
      <c r="C309" s="17"/>
      <c r="D309" s="17"/>
      <c r="E309" s="17"/>
      <c r="F309" s="17"/>
      <c r="G309" s="17"/>
      <c r="H309" s="17"/>
      <c r="I309" s="18"/>
      <c r="J309" s="17"/>
      <c r="K309" s="19"/>
    </row>
    <row r="310" spans="1:11" x14ac:dyDescent="0.2">
      <c r="A310" s="15"/>
      <c r="B310" s="16"/>
      <c r="C310" s="17"/>
      <c r="D310" s="17"/>
      <c r="E310" s="17"/>
      <c r="F310" s="17"/>
      <c r="G310" s="17"/>
      <c r="H310" s="17"/>
      <c r="I310" s="18"/>
      <c r="J310" s="17"/>
      <c r="K310" s="19"/>
    </row>
    <row r="311" spans="1:11" x14ac:dyDescent="0.2">
      <c r="A311" s="15"/>
      <c r="B311" s="16"/>
      <c r="C311" s="17"/>
      <c r="D311" s="17"/>
      <c r="E311" s="17"/>
      <c r="F311" s="17"/>
      <c r="G311" s="17"/>
      <c r="H311" s="17"/>
      <c r="I311" s="18"/>
      <c r="J311" s="17"/>
      <c r="K311" s="19"/>
    </row>
    <row r="312" spans="1:11" x14ac:dyDescent="0.2">
      <c r="A312" s="15"/>
      <c r="B312" s="16"/>
      <c r="C312" s="17"/>
      <c r="D312" s="17"/>
      <c r="E312" s="17"/>
      <c r="F312" s="17"/>
      <c r="G312" s="17"/>
      <c r="H312" s="17"/>
      <c r="I312" s="18"/>
      <c r="J312" s="17"/>
      <c r="K312" s="19"/>
    </row>
    <row r="313" spans="1:11" x14ac:dyDescent="0.2">
      <c r="A313" s="15"/>
      <c r="B313" s="16"/>
      <c r="C313" s="17"/>
      <c r="D313" s="17"/>
      <c r="E313" s="17"/>
      <c r="F313" s="17"/>
      <c r="G313" s="17"/>
      <c r="H313" s="17"/>
      <c r="I313" s="18"/>
      <c r="J313" s="17"/>
      <c r="K313" s="19"/>
    </row>
    <row r="314" spans="1:11" x14ac:dyDescent="0.2">
      <c r="A314" s="15"/>
      <c r="B314" s="16"/>
      <c r="C314" s="17"/>
      <c r="D314" s="17"/>
      <c r="E314" s="17"/>
      <c r="F314" s="17"/>
      <c r="G314" s="17"/>
      <c r="H314" s="17"/>
      <c r="I314" s="18"/>
      <c r="J314" s="17"/>
      <c r="K314" s="19"/>
    </row>
    <row r="315" spans="1:11" x14ac:dyDescent="0.2">
      <c r="A315" s="15"/>
      <c r="B315" s="16"/>
      <c r="C315" s="17"/>
      <c r="D315" s="17"/>
      <c r="E315" s="17"/>
      <c r="F315" s="17"/>
      <c r="G315" s="17"/>
      <c r="H315" s="17"/>
      <c r="I315" s="18"/>
      <c r="J315" s="17"/>
      <c r="K315" s="19"/>
    </row>
    <row r="316" spans="1:11" x14ac:dyDescent="0.2">
      <c r="A316" s="15"/>
      <c r="B316" s="16"/>
      <c r="C316" s="17"/>
      <c r="D316" s="17"/>
      <c r="E316" s="17"/>
      <c r="F316" s="17"/>
      <c r="G316" s="17"/>
      <c r="H316" s="17"/>
      <c r="I316" s="18"/>
      <c r="J316" s="17"/>
      <c r="K316" s="19"/>
    </row>
    <row r="317" spans="1:11" x14ac:dyDescent="0.2">
      <c r="A317" s="15"/>
      <c r="B317" s="16"/>
      <c r="C317" s="17"/>
      <c r="D317" s="17"/>
      <c r="E317" s="17"/>
      <c r="F317" s="17"/>
      <c r="G317" s="17"/>
      <c r="H317" s="17"/>
      <c r="I317" s="18"/>
      <c r="J317" s="17"/>
      <c r="K317" s="19"/>
    </row>
    <row r="318" spans="1:11" x14ac:dyDescent="0.2">
      <c r="A318" s="15"/>
      <c r="B318" s="16"/>
      <c r="C318" s="17"/>
      <c r="D318" s="17"/>
      <c r="E318" s="17"/>
      <c r="F318" s="17"/>
      <c r="G318" s="17"/>
      <c r="H318" s="17"/>
      <c r="I318" s="18"/>
      <c r="J318" s="17"/>
      <c r="K318" s="19"/>
    </row>
    <row r="319" spans="1:11" x14ac:dyDescent="0.2">
      <c r="A319" s="15"/>
      <c r="B319" s="16"/>
      <c r="C319" s="17"/>
      <c r="D319" s="17"/>
      <c r="E319" s="17"/>
      <c r="F319" s="17"/>
      <c r="G319" s="17"/>
      <c r="H319" s="17"/>
      <c r="I319" s="18"/>
      <c r="J319" s="17"/>
      <c r="K319" s="19"/>
    </row>
    <row r="320" spans="1:11" x14ac:dyDescent="0.2">
      <c r="A320" s="15"/>
      <c r="B320" s="16"/>
      <c r="C320" s="17"/>
      <c r="D320" s="17"/>
      <c r="E320" s="17"/>
      <c r="F320" s="17"/>
      <c r="G320" s="17"/>
      <c r="H320" s="17"/>
      <c r="I320" s="18"/>
      <c r="J320" s="17"/>
      <c r="K320" s="19"/>
    </row>
    <row r="321" spans="1:11" x14ac:dyDescent="0.2">
      <c r="A321" s="15"/>
      <c r="B321" s="16"/>
      <c r="C321" s="17"/>
      <c r="D321" s="17"/>
      <c r="E321" s="17"/>
      <c r="F321" s="17"/>
      <c r="G321" s="17"/>
      <c r="H321" s="17"/>
      <c r="I321" s="18"/>
      <c r="J321" s="17"/>
      <c r="K321" s="19"/>
    </row>
    <row r="322" spans="1:11" x14ac:dyDescent="0.2">
      <c r="A322" s="15"/>
      <c r="B322" s="16"/>
      <c r="C322" s="17"/>
      <c r="D322" s="17"/>
      <c r="E322" s="17"/>
      <c r="F322" s="17"/>
      <c r="G322" s="17"/>
      <c r="H322" s="17"/>
      <c r="I322" s="18"/>
      <c r="J322" s="17"/>
      <c r="K322" s="19"/>
    </row>
    <row r="323" spans="1:11" x14ac:dyDescent="0.2">
      <c r="A323" s="15"/>
      <c r="B323" s="16"/>
      <c r="C323" s="17"/>
      <c r="D323" s="17"/>
      <c r="E323" s="17"/>
      <c r="F323" s="17"/>
      <c r="G323" s="17"/>
      <c r="H323" s="17"/>
      <c r="I323" s="18"/>
      <c r="J323" s="17"/>
      <c r="K323" s="19"/>
    </row>
    <row r="324" spans="1:11" x14ac:dyDescent="0.2">
      <c r="A324" s="15"/>
      <c r="B324" s="16"/>
      <c r="C324" s="17"/>
      <c r="D324" s="17"/>
      <c r="E324" s="17"/>
      <c r="F324" s="17"/>
      <c r="G324" s="17"/>
      <c r="H324" s="17"/>
      <c r="I324" s="18"/>
      <c r="J324" s="17"/>
      <c r="K324" s="19"/>
    </row>
    <row r="325" spans="1:11" x14ac:dyDescent="0.2">
      <c r="A325" s="15"/>
      <c r="B325" s="16"/>
      <c r="C325" s="17"/>
      <c r="D325" s="17"/>
      <c r="E325" s="17"/>
      <c r="F325" s="17"/>
      <c r="G325" s="17"/>
      <c r="H325" s="17"/>
      <c r="I325" s="18"/>
      <c r="J325" s="17"/>
      <c r="K325" s="19"/>
    </row>
    <row r="326" spans="1:11" x14ac:dyDescent="0.2">
      <c r="A326" s="15"/>
      <c r="B326" s="16"/>
      <c r="C326" s="17"/>
      <c r="D326" s="17"/>
      <c r="E326" s="17"/>
      <c r="F326" s="17"/>
      <c r="G326" s="17"/>
      <c r="H326" s="17"/>
      <c r="I326" s="18"/>
      <c r="J326" s="17"/>
      <c r="K326" s="19"/>
    </row>
    <row r="327" spans="1:11" x14ac:dyDescent="0.2">
      <c r="A327" s="15"/>
      <c r="B327" s="16"/>
      <c r="C327" s="17"/>
      <c r="D327" s="17"/>
      <c r="E327" s="17"/>
      <c r="F327" s="17"/>
      <c r="G327" s="17"/>
      <c r="H327" s="17"/>
      <c r="I327" s="18"/>
      <c r="J327" s="17"/>
      <c r="K327" s="19"/>
    </row>
    <row r="328" spans="1:11" x14ac:dyDescent="0.2">
      <c r="A328" s="15"/>
      <c r="B328" s="16"/>
      <c r="C328" s="17"/>
      <c r="D328" s="17"/>
      <c r="E328" s="17"/>
      <c r="F328" s="17"/>
      <c r="G328" s="17"/>
      <c r="H328" s="17"/>
      <c r="I328" s="18"/>
      <c r="J328" s="17"/>
      <c r="K328" s="19"/>
    </row>
    <row r="329" spans="1:11" x14ac:dyDescent="0.2">
      <c r="A329" s="15"/>
      <c r="B329" s="16"/>
      <c r="C329" s="17"/>
      <c r="D329" s="17"/>
      <c r="E329" s="17"/>
      <c r="F329" s="17"/>
      <c r="G329" s="17"/>
      <c r="H329" s="17"/>
      <c r="I329" s="18"/>
      <c r="J329" s="17"/>
      <c r="K329" s="19"/>
    </row>
    <row r="330" spans="1:11" x14ac:dyDescent="0.2">
      <c r="A330" s="15"/>
      <c r="B330" s="16"/>
      <c r="C330" s="17"/>
      <c r="D330" s="17"/>
      <c r="E330" s="17"/>
      <c r="F330" s="17"/>
      <c r="G330" s="17"/>
      <c r="H330" s="17"/>
      <c r="I330" s="18"/>
      <c r="J330" s="17"/>
      <c r="K330" s="19"/>
    </row>
    <row r="331" spans="1:11" x14ac:dyDescent="0.2">
      <c r="A331" s="15"/>
      <c r="B331" s="16"/>
      <c r="C331" s="17"/>
      <c r="D331" s="17"/>
      <c r="E331" s="17"/>
      <c r="F331" s="17"/>
      <c r="G331" s="17"/>
      <c r="H331" s="17"/>
      <c r="I331" s="18"/>
      <c r="J331" s="17"/>
      <c r="K331" s="19"/>
    </row>
    <row r="332" spans="1:11" x14ac:dyDescent="0.2">
      <c r="A332" s="15"/>
      <c r="B332" s="16"/>
      <c r="C332" s="17"/>
      <c r="D332" s="17"/>
      <c r="E332" s="17"/>
      <c r="F332" s="17"/>
      <c r="G332" s="17"/>
      <c r="H332" s="17"/>
      <c r="I332" s="18"/>
      <c r="J332" s="17"/>
      <c r="K332" s="19"/>
    </row>
    <row r="333" spans="1:11" x14ac:dyDescent="0.2">
      <c r="A333" s="15"/>
      <c r="B333" s="16"/>
      <c r="C333" s="17"/>
      <c r="D333" s="17"/>
      <c r="E333" s="17"/>
      <c r="F333" s="17"/>
      <c r="G333" s="17"/>
      <c r="H333" s="17"/>
      <c r="I333" s="18"/>
      <c r="J333" s="17"/>
      <c r="K333" s="19"/>
    </row>
    <row r="334" spans="1:11" x14ac:dyDescent="0.2">
      <c r="A334" s="15"/>
      <c r="B334" s="16"/>
      <c r="C334" s="17"/>
      <c r="D334" s="17"/>
      <c r="E334" s="17"/>
      <c r="F334" s="17"/>
      <c r="G334" s="17"/>
      <c r="H334" s="17"/>
      <c r="I334" s="18"/>
      <c r="J334" s="17"/>
      <c r="K334" s="19"/>
    </row>
    <row r="335" spans="1:11" x14ac:dyDescent="0.2">
      <c r="A335" s="15"/>
      <c r="B335" s="16"/>
      <c r="C335" s="17"/>
      <c r="D335" s="17"/>
      <c r="E335" s="17"/>
      <c r="F335" s="17"/>
      <c r="G335" s="17"/>
      <c r="H335" s="17"/>
      <c r="I335" s="18"/>
      <c r="J335" s="17"/>
      <c r="K335" s="19"/>
    </row>
    <row r="336" spans="1:11" x14ac:dyDescent="0.2">
      <c r="A336" s="15"/>
      <c r="B336" s="16"/>
      <c r="C336" s="17"/>
      <c r="D336" s="17"/>
      <c r="E336" s="17"/>
      <c r="F336" s="17"/>
      <c r="G336" s="17"/>
      <c r="H336" s="17"/>
      <c r="I336" s="18"/>
      <c r="J336" s="17"/>
      <c r="K336" s="19"/>
    </row>
    <row r="337" spans="1:11" x14ac:dyDescent="0.2">
      <c r="A337" s="15"/>
      <c r="B337" s="16"/>
      <c r="C337" s="17"/>
      <c r="D337" s="17"/>
      <c r="E337" s="17"/>
      <c r="F337" s="17"/>
      <c r="G337" s="17"/>
      <c r="H337" s="17"/>
      <c r="I337" s="18"/>
      <c r="J337" s="17"/>
      <c r="K337" s="19"/>
    </row>
    <row r="338" spans="1:11" x14ac:dyDescent="0.2">
      <c r="A338" s="15"/>
      <c r="B338" s="16"/>
      <c r="C338" s="17"/>
      <c r="D338" s="17"/>
      <c r="E338" s="17"/>
      <c r="F338" s="17"/>
      <c r="G338" s="17"/>
      <c r="H338" s="17"/>
      <c r="I338" s="18"/>
      <c r="J338" s="17"/>
      <c r="K338" s="19"/>
    </row>
    <row r="339" spans="1:11" x14ac:dyDescent="0.2">
      <c r="A339" s="15"/>
      <c r="B339" s="16"/>
      <c r="C339" s="17"/>
      <c r="D339" s="17"/>
      <c r="E339" s="17"/>
      <c r="F339" s="17"/>
      <c r="G339" s="17"/>
      <c r="H339" s="17"/>
      <c r="I339" s="18"/>
      <c r="J339" s="17"/>
      <c r="K339" s="19"/>
    </row>
    <row r="340" spans="1:11" x14ac:dyDescent="0.2">
      <c r="A340" s="15"/>
      <c r="B340" s="16"/>
      <c r="C340" s="17"/>
      <c r="D340" s="17"/>
      <c r="E340" s="17"/>
      <c r="F340" s="17"/>
      <c r="G340" s="17"/>
      <c r="H340" s="17"/>
      <c r="I340" s="18"/>
      <c r="J340" s="17"/>
      <c r="K340" s="19"/>
    </row>
    <row r="341" spans="1:11" x14ac:dyDescent="0.2">
      <c r="A341" s="15"/>
      <c r="B341" s="16"/>
      <c r="C341" s="17"/>
      <c r="D341" s="17"/>
      <c r="E341" s="17"/>
      <c r="F341" s="17"/>
      <c r="G341" s="17"/>
      <c r="H341" s="17"/>
      <c r="I341" s="18"/>
      <c r="J341" s="17"/>
      <c r="K341" s="19"/>
    </row>
    <row r="342" spans="1:11" x14ac:dyDescent="0.2">
      <c r="A342" s="15"/>
      <c r="B342" s="16"/>
      <c r="C342" s="17"/>
      <c r="D342" s="17"/>
      <c r="E342" s="17"/>
      <c r="F342" s="17"/>
      <c r="G342" s="17"/>
      <c r="H342" s="17"/>
      <c r="I342" s="18"/>
      <c r="J342" s="17"/>
      <c r="K342" s="19"/>
    </row>
    <row r="343" spans="1:11" x14ac:dyDescent="0.2">
      <c r="A343" s="15"/>
      <c r="B343" s="16"/>
      <c r="C343" s="17"/>
      <c r="D343" s="17"/>
      <c r="E343" s="17"/>
      <c r="F343" s="17"/>
      <c r="G343" s="17"/>
      <c r="H343" s="17"/>
      <c r="I343" s="18"/>
      <c r="J343" s="17"/>
      <c r="K343" s="19"/>
    </row>
    <row r="344" spans="1:11" x14ac:dyDescent="0.2">
      <c r="A344" s="15"/>
      <c r="B344" s="16"/>
      <c r="C344" s="17"/>
      <c r="D344" s="17"/>
      <c r="E344" s="17"/>
      <c r="F344" s="17"/>
      <c r="G344" s="17"/>
      <c r="H344" s="17"/>
      <c r="I344" s="18"/>
      <c r="J344" s="17"/>
      <c r="K344" s="19"/>
    </row>
    <row r="345" spans="1:11" x14ac:dyDescent="0.2">
      <c r="A345" s="15"/>
      <c r="B345" s="16"/>
      <c r="C345" s="17"/>
      <c r="D345" s="17"/>
      <c r="E345" s="17"/>
      <c r="F345" s="17"/>
      <c r="G345" s="17"/>
      <c r="H345" s="17"/>
      <c r="I345" s="18"/>
      <c r="J345" s="17"/>
      <c r="K345" s="19"/>
    </row>
    <row r="346" spans="1:11" x14ac:dyDescent="0.2">
      <c r="A346" s="15"/>
      <c r="B346" s="16"/>
      <c r="C346" s="17"/>
      <c r="D346" s="17"/>
      <c r="E346" s="17"/>
      <c r="F346" s="17"/>
      <c r="G346" s="17"/>
      <c r="H346" s="17"/>
      <c r="I346" s="18"/>
      <c r="J346" s="17"/>
      <c r="K346" s="19"/>
    </row>
    <row r="347" spans="1:11" x14ac:dyDescent="0.2">
      <c r="A347" s="15"/>
      <c r="B347" s="16"/>
      <c r="C347" s="17"/>
      <c r="D347" s="17"/>
      <c r="E347" s="17"/>
      <c r="F347" s="17"/>
      <c r="G347" s="17"/>
      <c r="H347" s="17"/>
      <c r="I347" s="18"/>
      <c r="J347" s="17"/>
      <c r="K347" s="19"/>
    </row>
    <row r="348" spans="1:11" x14ac:dyDescent="0.2">
      <c r="A348" s="15"/>
      <c r="B348" s="16"/>
      <c r="C348" s="17"/>
      <c r="D348" s="17"/>
      <c r="E348" s="17"/>
      <c r="F348" s="17"/>
      <c r="G348" s="17"/>
      <c r="H348" s="17"/>
      <c r="I348" s="18"/>
      <c r="J348" s="17"/>
      <c r="K348" s="19"/>
    </row>
    <row r="349" spans="1:11" x14ac:dyDescent="0.2">
      <c r="A349" s="15"/>
      <c r="B349" s="16"/>
      <c r="C349" s="17"/>
      <c r="D349" s="17"/>
      <c r="E349" s="17"/>
      <c r="F349" s="17"/>
      <c r="G349" s="17"/>
      <c r="H349" s="17"/>
      <c r="I349" s="18"/>
      <c r="J349" s="17"/>
      <c r="K349" s="19"/>
    </row>
    <row r="350" spans="1:11" x14ac:dyDescent="0.2">
      <c r="A350" s="15"/>
      <c r="B350" s="16"/>
      <c r="C350" s="17"/>
      <c r="D350" s="17"/>
      <c r="E350" s="17"/>
      <c r="F350" s="17"/>
      <c r="G350" s="17"/>
      <c r="H350" s="17"/>
      <c r="I350" s="18"/>
      <c r="J350" s="17"/>
      <c r="K350" s="19"/>
    </row>
    <row r="351" spans="1:11" x14ac:dyDescent="0.2">
      <c r="A351" s="15"/>
      <c r="B351" s="16"/>
      <c r="C351" s="17"/>
      <c r="D351" s="17"/>
      <c r="E351" s="17"/>
      <c r="F351" s="17"/>
      <c r="G351" s="17"/>
      <c r="H351" s="17"/>
      <c r="I351" s="18"/>
      <c r="J351" s="17"/>
      <c r="K351" s="19"/>
    </row>
    <row r="352" spans="1:11" x14ac:dyDescent="0.2">
      <c r="A352" s="15"/>
      <c r="B352" s="16"/>
      <c r="C352" s="17"/>
      <c r="D352" s="17"/>
      <c r="E352" s="17"/>
      <c r="F352" s="17"/>
      <c r="G352" s="17"/>
      <c r="H352" s="17"/>
      <c r="I352" s="18"/>
      <c r="J352" s="17"/>
      <c r="K352" s="19"/>
    </row>
    <row r="353" spans="1:11" x14ac:dyDescent="0.2">
      <c r="A353" s="15"/>
      <c r="B353" s="16"/>
      <c r="C353" s="17"/>
      <c r="D353" s="17"/>
      <c r="E353" s="17"/>
      <c r="F353" s="17"/>
      <c r="G353" s="17"/>
      <c r="H353" s="17"/>
      <c r="I353" s="18"/>
      <c r="J353" s="17"/>
      <c r="K353" s="19"/>
    </row>
    <row r="354" spans="1:11" x14ac:dyDescent="0.2">
      <c r="A354" s="15"/>
      <c r="B354" s="16"/>
      <c r="C354" s="17"/>
      <c r="D354" s="17"/>
      <c r="E354" s="17"/>
      <c r="F354" s="17"/>
      <c r="G354" s="17"/>
      <c r="H354" s="17"/>
      <c r="I354" s="18"/>
      <c r="J354" s="17"/>
      <c r="K354" s="19"/>
    </row>
    <row r="355" spans="1:11" x14ac:dyDescent="0.2">
      <c r="A355" s="15"/>
      <c r="B355" s="16"/>
      <c r="C355" s="17"/>
      <c r="D355" s="17"/>
      <c r="E355" s="17"/>
      <c r="F355" s="17"/>
      <c r="G355" s="17"/>
      <c r="H355" s="17"/>
      <c r="I355" s="18"/>
      <c r="J355" s="17"/>
      <c r="K355" s="19"/>
    </row>
    <row r="356" spans="1:11" x14ac:dyDescent="0.2">
      <c r="A356" s="15"/>
      <c r="B356" s="16"/>
      <c r="C356" s="17"/>
      <c r="D356" s="17"/>
      <c r="E356" s="17"/>
      <c r="F356" s="17"/>
      <c r="G356" s="17"/>
      <c r="H356" s="17"/>
      <c r="I356" s="18"/>
      <c r="J356" s="17"/>
      <c r="K356" s="19"/>
    </row>
    <row r="357" spans="1:11" x14ac:dyDescent="0.2">
      <c r="A357" s="15"/>
      <c r="B357" s="16"/>
      <c r="C357" s="17"/>
      <c r="D357" s="17"/>
      <c r="E357" s="17"/>
      <c r="F357" s="17"/>
      <c r="G357" s="17"/>
      <c r="H357" s="17"/>
      <c r="I357" s="18"/>
      <c r="J357" s="17"/>
      <c r="K357" s="19"/>
    </row>
    <row r="358" spans="1:11" x14ac:dyDescent="0.2">
      <c r="A358" s="15"/>
      <c r="B358" s="16"/>
      <c r="C358" s="17"/>
      <c r="D358" s="17"/>
      <c r="E358" s="17"/>
      <c r="F358" s="17"/>
      <c r="G358" s="17"/>
      <c r="H358" s="17"/>
      <c r="I358" s="18"/>
      <c r="J358" s="17"/>
      <c r="K358" s="19"/>
    </row>
    <row r="359" spans="1:11" x14ac:dyDescent="0.2">
      <c r="A359" s="15"/>
      <c r="B359" s="16"/>
      <c r="C359" s="17"/>
      <c r="D359" s="17"/>
      <c r="E359" s="17"/>
      <c r="F359" s="17"/>
      <c r="G359" s="17"/>
      <c r="H359" s="17"/>
      <c r="I359" s="18"/>
      <c r="J359" s="17"/>
      <c r="K359" s="19"/>
    </row>
    <row r="360" spans="1:11" x14ac:dyDescent="0.2">
      <c r="A360" s="15"/>
      <c r="B360" s="16"/>
      <c r="C360" s="17"/>
      <c r="D360" s="17"/>
      <c r="E360" s="17"/>
      <c r="F360" s="17"/>
      <c r="G360" s="17"/>
      <c r="H360" s="17"/>
      <c r="I360" s="18"/>
      <c r="J360" s="17"/>
      <c r="K360" s="19"/>
    </row>
    <row r="361" spans="1:11" x14ac:dyDescent="0.2">
      <c r="A361" s="15"/>
      <c r="B361" s="16"/>
      <c r="C361" s="17"/>
      <c r="D361" s="17"/>
      <c r="E361" s="17"/>
      <c r="F361" s="17"/>
      <c r="G361" s="17"/>
      <c r="H361" s="17"/>
      <c r="I361" s="18"/>
      <c r="J361" s="17"/>
      <c r="K361" s="19"/>
    </row>
    <row r="362" spans="1:11" x14ac:dyDescent="0.2">
      <c r="A362" s="15"/>
      <c r="B362" s="16"/>
      <c r="C362" s="17"/>
      <c r="D362" s="17"/>
      <c r="E362" s="17"/>
      <c r="F362" s="17"/>
      <c r="G362" s="17"/>
      <c r="H362" s="17"/>
      <c r="I362" s="18"/>
      <c r="J362" s="17"/>
      <c r="K362" s="19"/>
    </row>
    <row r="363" spans="1:11" x14ac:dyDescent="0.2">
      <c r="A363" s="15"/>
      <c r="B363" s="16"/>
      <c r="C363" s="17"/>
      <c r="D363" s="17"/>
      <c r="E363" s="17"/>
      <c r="F363" s="17"/>
      <c r="G363" s="17"/>
      <c r="H363" s="17"/>
      <c r="I363" s="18"/>
      <c r="J363" s="17"/>
      <c r="K363" s="19"/>
    </row>
    <row r="364" spans="1:11" x14ac:dyDescent="0.2">
      <c r="A364" s="15"/>
      <c r="B364" s="16"/>
      <c r="C364" s="17"/>
      <c r="D364" s="17"/>
      <c r="E364" s="17"/>
      <c r="F364" s="17"/>
      <c r="G364" s="17"/>
      <c r="H364" s="17"/>
      <c r="I364" s="18"/>
      <c r="J364" s="17"/>
      <c r="K364" s="19"/>
    </row>
    <row r="365" spans="1:11" x14ac:dyDescent="0.2">
      <c r="A365" s="15"/>
      <c r="B365" s="16"/>
      <c r="C365" s="17"/>
      <c r="D365" s="17"/>
      <c r="E365" s="17"/>
      <c r="F365" s="17"/>
      <c r="G365" s="17"/>
      <c r="H365" s="17"/>
      <c r="I365" s="18"/>
      <c r="J365" s="17"/>
      <c r="K365" s="19"/>
    </row>
    <row r="366" spans="1:11" x14ac:dyDescent="0.2">
      <c r="A366" s="15"/>
      <c r="B366" s="16"/>
      <c r="C366" s="17"/>
      <c r="D366" s="17"/>
      <c r="E366" s="17"/>
      <c r="F366" s="17"/>
      <c r="G366" s="17"/>
      <c r="H366" s="17"/>
      <c r="I366" s="18"/>
      <c r="J366" s="17"/>
      <c r="K366" s="19"/>
    </row>
    <row r="367" spans="1:11" x14ac:dyDescent="0.2">
      <c r="A367" s="15"/>
      <c r="B367" s="16"/>
      <c r="C367" s="17"/>
      <c r="D367" s="17"/>
      <c r="E367" s="17"/>
      <c r="F367" s="17"/>
      <c r="G367" s="17"/>
      <c r="H367" s="17"/>
      <c r="I367" s="18"/>
      <c r="J367" s="17"/>
      <c r="K367" s="19"/>
    </row>
    <row r="368" spans="1:11" x14ac:dyDescent="0.2">
      <c r="A368" s="15"/>
      <c r="B368" s="16"/>
      <c r="C368" s="17"/>
      <c r="D368" s="17"/>
      <c r="E368" s="17"/>
      <c r="F368" s="17"/>
      <c r="G368" s="17"/>
      <c r="H368" s="17"/>
      <c r="I368" s="18"/>
      <c r="J368" s="17"/>
      <c r="K368" s="19"/>
    </row>
    <row r="369" spans="1:11" x14ac:dyDescent="0.2">
      <c r="A369" s="15"/>
      <c r="B369" s="16"/>
      <c r="C369" s="17"/>
      <c r="D369" s="17"/>
      <c r="E369" s="17"/>
      <c r="F369" s="17"/>
      <c r="G369" s="17"/>
      <c r="H369" s="17"/>
      <c r="I369" s="18"/>
      <c r="J369" s="17"/>
      <c r="K369" s="19"/>
    </row>
    <row r="370" spans="1:11" x14ac:dyDescent="0.2">
      <c r="A370" s="15"/>
      <c r="B370" s="16"/>
      <c r="C370" s="17"/>
      <c r="D370" s="17"/>
      <c r="E370" s="17"/>
      <c r="F370" s="17"/>
      <c r="G370" s="17"/>
      <c r="H370" s="17"/>
      <c r="I370" s="18"/>
      <c r="J370" s="17"/>
      <c r="K370" s="19"/>
    </row>
    <row r="371" spans="1:11" x14ac:dyDescent="0.2">
      <c r="A371" s="15"/>
      <c r="B371" s="16"/>
      <c r="C371" s="17"/>
      <c r="D371" s="17"/>
      <c r="E371" s="17"/>
      <c r="F371" s="17"/>
      <c r="G371" s="17"/>
      <c r="H371" s="17"/>
      <c r="I371" s="18"/>
      <c r="J371" s="17"/>
      <c r="K371" s="19"/>
    </row>
    <row r="372" spans="1:11" x14ac:dyDescent="0.2">
      <c r="A372" s="15"/>
      <c r="B372" s="16"/>
      <c r="C372" s="17"/>
      <c r="D372" s="17"/>
      <c r="E372" s="17"/>
      <c r="F372" s="17"/>
      <c r="G372" s="17"/>
      <c r="H372" s="17"/>
      <c r="I372" s="18"/>
      <c r="J372" s="17"/>
      <c r="K372" s="19"/>
    </row>
    <row r="373" spans="1:11" x14ac:dyDescent="0.2">
      <c r="A373" s="15"/>
      <c r="B373" s="16"/>
      <c r="C373" s="17"/>
      <c r="D373" s="17"/>
      <c r="E373" s="17"/>
      <c r="F373" s="17"/>
      <c r="G373" s="17"/>
      <c r="H373" s="17"/>
      <c r="I373" s="18"/>
      <c r="J373" s="17"/>
      <c r="K373" s="19"/>
    </row>
    <row r="374" spans="1:11" x14ac:dyDescent="0.2">
      <c r="A374" s="15"/>
      <c r="B374" s="16"/>
      <c r="C374" s="17"/>
      <c r="D374" s="17"/>
      <c r="E374" s="17"/>
      <c r="F374" s="17"/>
      <c r="G374" s="17"/>
      <c r="H374" s="17"/>
      <c r="I374" s="18"/>
      <c r="J374" s="17"/>
      <c r="K374" s="19"/>
    </row>
    <row r="375" spans="1:11" x14ac:dyDescent="0.2">
      <c r="A375" s="15"/>
      <c r="B375" s="16"/>
      <c r="C375" s="17"/>
      <c r="D375" s="17"/>
      <c r="E375" s="17"/>
      <c r="F375" s="17"/>
      <c r="G375" s="17"/>
      <c r="H375" s="17"/>
      <c r="I375" s="18"/>
      <c r="J375" s="17"/>
      <c r="K375" s="19"/>
    </row>
    <row r="376" spans="1:11" x14ac:dyDescent="0.2">
      <c r="A376" s="15"/>
      <c r="B376" s="16"/>
      <c r="C376" s="17"/>
      <c r="D376" s="17"/>
      <c r="E376" s="17"/>
      <c r="F376" s="17"/>
      <c r="G376" s="17"/>
      <c r="H376" s="17"/>
      <c r="I376" s="18"/>
      <c r="J376" s="17"/>
      <c r="K376" s="19"/>
    </row>
    <row r="377" spans="1:11" x14ac:dyDescent="0.2">
      <c r="A377" s="15"/>
      <c r="B377" s="16"/>
      <c r="C377" s="17"/>
      <c r="D377" s="17"/>
      <c r="E377" s="17"/>
      <c r="F377" s="17"/>
      <c r="G377" s="17"/>
      <c r="H377" s="17"/>
      <c r="I377" s="18"/>
      <c r="J377" s="17"/>
      <c r="K377" s="19"/>
    </row>
    <row r="378" spans="1:11" x14ac:dyDescent="0.2">
      <c r="A378" s="15"/>
      <c r="B378" s="16"/>
      <c r="C378" s="17"/>
      <c r="D378" s="17"/>
      <c r="E378" s="17"/>
      <c r="F378" s="17"/>
      <c r="G378" s="17"/>
      <c r="H378" s="17"/>
      <c r="I378" s="18"/>
      <c r="J378" s="17"/>
      <c r="K378" s="19"/>
    </row>
    <row r="379" spans="1:11" x14ac:dyDescent="0.2">
      <c r="A379" s="15"/>
      <c r="B379" s="16"/>
      <c r="C379" s="17"/>
      <c r="D379" s="17"/>
      <c r="E379" s="17"/>
      <c r="F379" s="17"/>
      <c r="G379" s="17"/>
      <c r="H379" s="17"/>
      <c r="I379" s="18"/>
      <c r="J379" s="17"/>
      <c r="K379" s="19"/>
    </row>
    <row r="380" spans="1:11" x14ac:dyDescent="0.2">
      <c r="A380" s="15"/>
      <c r="B380" s="16"/>
      <c r="C380" s="17"/>
      <c r="D380" s="17"/>
      <c r="E380" s="17"/>
      <c r="F380" s="17"/>
      <c r="G380" s="17"/>
      <c r="H380" s="17"/>
      <c r="I380" s="18"/>
      <c r="J380" s="17"/>
      <c r="K380" s="19"/>
    </row>
    <row r="381" spans="1:11" x14ac:dyDescent="0.2">
      <c r="A381" s="15"/>
      <c r="B381" s="16"/>
      <c r="C381" s="17"/>
      <c r="D381" s="17"/>
      <c r="E381" s="17"/>
      <c r="F381" s="17"/>
      <c r="G381" s="17"/>
      <c r="H381" s="17"/>
      <c r="I381" s="18"/>
      <c r="J381" s="17"/>
      <c r="K381" s="19"/>
    </row>
    <row r="382" spans="1:11" x14ac:dyDescent="0.2">
      <c r="A382" s="15"/>
      <c r="B382" s="16"/>
      <c r="C382" s="17"/>
      <c r="D382" s="17"/>
      <c r="E382" s="17"/>
      <c r="F382" s="17"/>
      <c r="G382" s="17"/>
      <c r="H382" s="17"/>
      <c r="I382" s="18"/>
      <c r="J382" s="17"/>
      <c r="K382" s="19"/>
    </row>
    <row r="383" spans="1:11" x14ac:dyDescent="0.2">
      <c r="A383" s="15"/>
      <c r="B383" s="16"/>
      <c r="C383" s="17"/>
      <c r="D383" s="17"/>
      <c r="E383" s="17"/>
      <c r="F383" s="17"/>
      <c r="G383" s="17"/>
      <c r="H383" s="17"/>
      <c r="I383" s="18"/>
      <c r="J383" s="17"/>
      <c r="K383" s="19"/>
    </row>
    <row r="384" spans="1:11" x14ac:dyDescent="0.2">
      <c r="A384" s="15"/>
      <c r="B384" s="16"/>
      <c r="C384" s="17"/>
      <c r="D384" s="17"/>
      <c r="E384" s="17"/>
      <c r="F384" s="17"/>
      <c r="G384" s="17"/>
      <c r="H384" s="17"/>
      <c r="I384" s="18"/>
      <c r="J384" s="17"/>
      <c r="K384" s="19"/>
    </row>
    <row r="385" spans="1:11" x14ac:dyDescent="0.2">
      <c r="A385" s="15"/>
      <c r="B385" s="16"/>
      <c r="C385" s="17"/>
      <c r="D385" s="17"/>
      <c r="E385" s="17"/>
      <c r="F385" s="17"/>
      <c r="G385" s="17"/>
      <c r="H385" s="17"/>
      <c r="I385" s="18"/>
      <c r="J385" s="17"/>
      <c r="K385" s="19"/>
    </row>
    <row r="386" spans="1:11" x14ac:dyDescent="0.2">
      <c r="A386" s="15"/>
      <c r="B386" s="16"/>
      <c r="C386" s="17"/>
      <c r="D386" s="17"/>
      <c r="E386" s="17"/>
      <c r="F386" s="17"/>
      <c r="G386" s="17"/>
      <c r="H386" s="17"/>
      <c r="I386" s="18"/>
      <c r="J386" s="17"/>
      <c r="K386" s="19"/>
    </row>
    <row r="387" spans="1:11" x14ac:dyDescent="0.2">
      <c r="A387" s="15"/>
      <c r="B387" s="16"/>
      <c r="C387" s="17"/>
      <c r="D387" s="17"/>
      <c r="E387" s="17"/>
      <c r="F387" s="17"/>
      <c r="G387" s="17"/>
      <c r="H387" s="17"/>
      <c r="I387" s="18"/>
      <c r="J387" s="17"/>
      <c r="K387" s="19"/>
    </row>
    <row r="388" spans="1:11" x14ac:dyDescent="0.2">
      <c r="A388" s="15"/>
      <c r="B388" s="16"/>
      <c r="C388" s="17"/>
      <c r="D388" s="17"/>
      <c r="E388" s="17"/>
      <c r="F388" s="17"/>
      <c r="G388" s="17"/>
      <c r="H388" s="17"/>
      <c r="I388" s="18"/>
      <c r="J388" s="17"/>
      <c r="K388" s="19"/>
    </row>
    <row r="389" spans="1:11" x14ac:dyDescent="0.2">
      <c r="A389" s="15"/>
      <c r="B389" s="16"/>
      <c r="C389" s="17"/>
      <c r="D389" s="17"/>
      <c r="E389" s="17"/>
      <c r="F389" s="17"/>
      <c r="G389" s="17"/>
      <c r="H389" s="17"/>
      <c r="I389" s="18"/>
      <c r="J389" s="17"/>
      <c r="K389" s="19"/>
    </row>
    <row r="390" spans="1:11" x14ac:dyDescent="0.2">
      <c r="A390" s="15"/>
      <c r="B390" s="16"/>
      <c r="C390" s="17"/>
      <c r="D390" s="17"/>
      <c r="E390" s="17"/>
      <c r="F390" s="17"/>
      <c r="G390" s="17"/>
      <c r="H390" s="17"/>
      <c r="I390" s="18"/>
      <c r="J390" s="17"/>
      <c r="K390" s="19"/>
    </row>
    <row r="391" spans="1:11" x14ac:dyDescent="0.2">
      <c r="A391" s="15"/>
      <c r="B391" s="16"/>
      <c r="C391" s="17"/>
      <c r="D391" s="17"/>
      <c r="E391" s="17"/>
      <c r="F391" s="17"/>
      <c r="G391" s="17"/>
      <c r="H391" s="17"/>
      <c r="I391" s="18"/>
      <c r="J391" s="17"/>
      <c r="K391" s="19"/>
    </row>
    <row r="392" spans="1:11" x14ac:dyDescent="0.2">
      <c r="A392" s="15"/>
      <c r="B392" s="16"/>
      <c r="C392" s="17"/>
      <c r="D392" s="17"/>
      <c r="E392" s="17"/>
      <c r="F392" s="17"/>
      <c r="G392" s="17"/>
      <c r="H392" s="17"/>
      <c r="I392" s="18"/>
      <c r="J392" s="17"/>
      <c r="K392" s="19"/>
    </row>
    <row r="393" spans="1:11" x14ac:dyDescent="0.2">
      <c r="A393" s="15"/>
      <c r="B393" s="16"/>
      <c r="C393" s="17"/>
      <c r="D393" s="17"/>
      <c r="E393" s="17"/>
      <c r="F393" s="17"/>
      <c r="G393" s="17"/>
      <c r="H393" s="17"/>
      <c r="I393" s="18"/>
      <c r="J393" s="17"/>
      <c r="K393" s="19"/>
    </row>
    <row r="394" spans="1:11" x14ac:dyDescent="0.2">
      <c r="A394" s="15"/>
      <c r="B394" s="16"/>
      <c r="C394" s="17"/>
      <c r="D394" s="17"/>
      <c r="E394" s="17"/>
      <c r="F394" s="17"/>
      <c r="G394" s="17"/>
      <c r="H394" s="17"/>
      <c r="I394" s="18"/>
      <c r="J394" s="17"/>
      <c r="K394" s="19"/>
    </row>
    <row r="395" spans="1:11" x14ac:dyDescent="0.2">
      <c r="A395" s="15"/>
      <c r="B395" s="16"/>
      <c r="C395" s="17"/>
      <c r="D395" s="17"/>
      <c r="E395" s="17"/>
      <c r="F395" s="17"/>
      <c r="G395" s="17"/>
      <c r="H395" s="17"/>
      <c r="I395" s="18"/>
      <c r="J395" s="17"/>
      <c r="K395" s="19"/>
    </row>
    <row r="396" spans="1:11" x14ac:dyDescent="0.2">
      <c r="A396" s="15"/>
      <c r="B396" s="16"/>
      <c r="C396" s="17"/>
      <c r="D396" s="17"/>
      <c r="E396" s="17"/>
      <c r="F396" s="17"/>
      <c r="G396" s="17"/>
      <c r="H396" s="17"/>
      <c r="I396" s="18"/>
      <c r="J396" s="17"/>
      <c r="K396" s="19"/>
    </row>
    <row r="397" spans="1:11" x14ac:dyDescent="0.2">
      <c r="A397" s="15"/>
      <c r="B397" s="16"/>
      <c r="C397" s="17"/>
      <c r="D397" s="17"/>
      <c r="E397" s="17"/>
      <c r="F397" s="17"/>
      <c r="G397" s="17"/>
      <c r="H397" s="17"/>
      <c r="I397" s="18"/>
      <c r="J397" s="17"/>
      <c r="K397" s="19"/>
    </row>
    <row r="398" spans="1:11" x14ac:dyDescent="0.2">
      <c r="A398" s="15"/>
      <c r="B398" s="16"/>
      <c r="C398" s="17"/>
      <c r="D398" s="17"/>
      <c r="E398" s="17"/>
      <c r="F398" s="17"/>
      <c r="G398" s="17"/>
      <c r="H398" s="17"/>
      <c r="I398" s="18"/>
      <c r="J398" s="17"/>
      <c r="K398" s="19"/>
    </row>
    <row r="399" spans="1:11" x14ac:dyDescent="0.2">
      <c r="A399" s="15"/>
      <c r="B399" s="16"/>
      <c r="C399" s="17"/>
      <c r="D399" s="17"/>
      <c r="E399" s="17"/>
      <c r="F399" s="17"/>
      <c r="G399" s="17"/>
      <c r="H399" s="17"/>
      <c r="I399" s="18"/>
      <c r="J399" s="17"/>
      <c r="K399" s="19"/>
    </row>
    <row r="400" spans="1:11" x14ac:dyDescent="0.2">
      <c r="A400" s="15"/>
      <c r="B400" s="16"/>
      <c r="C400" s="17"/>
      <c r="D400" s="17"/>
      <c r="E400" s="17"/>
      <c r="F400" s="17"/>
      <c r="G400" s="17"/>
      <c r="H400" s="17"/>
      <c r="I400" s="18"/>
      <c r="J400" s="17"/>
      <c r="K400" s="19"/>
    </row>
    <row r="401" spans="1:11" x14ac:dyDescent="0.2">
      <c r="A401" s="15"/>
      <c r="B401" s="16"/>
      <c r="C401" s="17"/>
      <c r="D401" s="17"/>
      <c r="E401" s="17"/>
      <c r="F401" s="17"/>
      <c r="G401" s="17"/>
      <c r="H401" s="17"/>
      <c r="I401" s="18"/>
      <c r="J401" s="17"/>
      <c r="K401" s="19"/>
    </row>
    <row r="402" spans="1:11" x14ac:dyDescent="0.2">
      <c r="A402" s="15"/>
      <c r="B402" s="16"/>
      <c r="C402" s="17"/>
      <c r="D402" s="17"/>
      <c r="E402" s="17"/>
      <c r="F402" s="17"/>
      <c r="G402" s="17"/>
      <c r="H402" s="17"/>
      <c r="I402" s="18"/>
      <c r="J402" s="17"/>
      <c r="K402" s="19"/>
    </row>
    <row r="403" spans="1:11" x14ac:dyDescent="0.2">
      <c r="A403" s="15"/>
      <c r="B403" s="16"/>
      <c r="C403" s="17"/>
      <c r="D403" s="17"/>
      <c r="E403" s="17"/>
      <c r="F403" s="17"/>
      <c r="G403" s="17"/>
      <c r="H403" s="17"/>
      <c r="I403" s="18"/>
      <c r="J403" s="17"/>
      <c r="K403" s="19"/>
    </row>
    <row r="404" spans="1:11" x14ac:dyDescent="0.2">
      <c r="A404" s="15"/>
      <c r="B404" s="16"/>
      <c r="C404" s="17"/>
      <c r="D404" s="17"/>
      <c r="E404" s="17"/>
      <c r="F404" s="17"/>
      <c r="G404" s="17"/>
      <c r="H404" s="17"/>
      <c r="I404" s="18"/>
      <c r="J404" s="17"/>
      <c r="K404" s="19"/>
    </row>
    <row r="405" spans="1:11" x14ac:dyDescent="0.2">
      <c r="A405" s="15"/>
      <c r="B405" s="16"/>
      <c r="C405" s="17"/>
      <c r="D405" s="17"/>
      <c r="E405" s="17"/>
      <c r="F405" s="17"/>
      <c r="G405" s="17"/>
      <c r="H405" s="17"/>
      <c r="I405" s="18"/>
      <c r="J405" s="17"/>
      <c r="K405" s="19"/>
    </row>
    <row r="406" spans="1:11" x14ac:dyDescent="0.2">
      <c r="A406" s="15"/>
      <c r="B406" s="16"/>
      <c r="C406" s="17"/>
      <c r="D406" s="17"/>
      <c r="E406" s="17"/>
      <c r="F406" s="17"/>
      <c r="G406" s="17"/>
      <c r="H406" s="17"/>
      <c r="I406" s="18"/>
      <c r="J406" s="17"/>
      <c r="K406" s="19"/>
    </row>
    <row r="407" spans="1:11" x14ac:dyDescent="0.2">
      <c r="A407" s="15"/>
      <c r="B407" s="16"/>
      <c r="C407" s="17"/>
      <c r="D407" s="17"/>
      <c r="E407" s="17"/>
      <c r="F407" s="17"/>
      <c r="G407" s="17"/>
      <c r="H407" s="17"/>
      <c r="I407" s="18"/>
      <c r="J407" s="17"/>
      <c r="K407" s="19"/>
    </row>
    <row r="408" spans="1:11" x14ac:dyDescent="0.2">
      <c r="A408" s="15"/>
      <c r="B408" s="16"/>
      <c r="C408" s="17"/>
      <c r="D408" s="17"/>
      <c r="E408" s="17"/>
      <c r="F408" s="17"/>
      <c r="G408" s="17"/>
      <c r="H408" s="17"/>
      <c r="I408" s="18"/>
      <c r="J408" s="17"/>
      <c r="K408" s="19"/>
    </row>
    <row r="409" spans="1:11" x14ac:dyDescent="0.2">
      <c r="A409" s="15"/>
      <c r="B409" s="16"/>
      <c r="C409" s="17"/>
      <c r="D409" s="17"/>
      <c r="E409" s="17"/>
      <c r="F409" s="17"/>
      <c r="G409" s="17"/>
      <c r="H409" s="17"/>
      <c r="I409" s="18"/>
      <c r="J409" s="17"/>
      <c r="K409" s="19"/>
    </row>
    <row r="410" spans="1:11" x14ac:dyDescent="0.2">
      <c r="A410" s="15"/>
      <c r="B410" s="16"/>
      <c r="C410" s="17"/>
      <c r="D410" s="17"/>
      <c r="E410" s="17"/>
      <c r="F410" s="17"/>
      <c r="G410" s="17"/>
      <c r="H410" s="17"/>
      <c r="I410" s="18"/>
      <c r="J410" s="17"/>
      <c r="K410" s="19"/>
    </row>
    <row r="411" spans="1:11" x14ac:dyDescent="0.2">
      <c r="A411" s="15"/>
      <c r="B411" s="16"/>
      <c r="C411" s="17"/>
      <c r="D411" s="17"/>
      <c r="E411" s="17"/>
      <c r="F411" s="17"/>
      <c r="G411" s="17"/>
      <c r="H411" s="17"/>
      <c r="I411" s="18"/>
      <c r="J411" s="17"/>
      <c r="K411" s="19"/>
    </row>
    <row r="412" spans="1:11" x14ac:dyDescent="0.2">
      <c r="A412" s="15"/>
      <c r="B412" s="16"/>
      <c r="C412" s="17"/>
      <c r="D412" s="17"/>
      <c r="E412" s="17"/>
      <c r="F412" s="17"/>
      <c r="G412" s="17"/>
      <c r="H412" s="17"/>
      <c r="I412" s="18"/>
      <c r="J412" s="17"/>
      <c r="K412" s="19"/>
    </row>
    <row r="413" spans="1:11" x14ac:dyDescent="0.2">
      <c r="A413" s="15"/>
      <c r="B413" s="16"/>
      <c r="C413" s="17"/>
      <c r="D413" s="17"/>
      <c r="E413" s="17"/>
      <c r="F413" s="17"/>
      <c r="G413" s="17"/>
      <c r="H413" s="17"/>
      <c r="I413" s="18"/>
      <c r="J413" s="17"/>
      <c r="K413" s="19"/>
    </row>
    <row r="414" spans="1:11" x14ac:dyDescent="0.2">
      <c r="A414" s="15"/>
      <c r="B414" s="16"/>
      <c r="C414" s="17"/>
      <c r="D414" s="17"/>
      <c r="E414" s="17"/>
      <c r="F414" s="17"/>
      <c r="G414" s="17"/>
      <c r="H414" s="17"/>
      <c r="I414" s="18"/>
      <c r="J414" s="17"/>
      <c r="K414" s="19"/>
    </row>
    <row r="415" spans="1:11" x14ac:dyDescent="0.2">
      <c r="A415" s="15"/>
      <c r="B415" s="16"/>
      <c r="C415" s="17"/>
      <c r="D415" s="17"/>
      <c r="E415" s="17"/>
      <c r="F415" s="17"/>
      <c r="G415" s="17"/>
      <c r="H415" s="17"/>
      <c r="I415" s="18"/>
      <c r="J415" s="17"/>
      <c r="K415" s="19"/>
    </row>
    <row r="416" spans="1:11" x14ac:dyDescent="0.2">
      <c r="A416" s="15"/>
      <c r="B416" s="16"/>
      <c r="C416" s="17"/>
      <c r="D416" s="17"/>
      <c r="E416" s="17"/>
      <c r="F416" s="17"/>
      <c r="G416" s="17"/>
      <c r="H416" s="17"/>
      <c r="I416" s="18"/>
      <c r="J416" s="17"/>
      <c r="K416" s="19"/>
    </row>
    <row r="417" spans="1:11" x14ac:dyDescent="0.2">
      <c r="A417" s="15"/>
      <c r="B417" s="16"/>
      <c r="C417" s="17"/>
      <c r="D417" s="17"/>
      <c r="E417" s="17"/>
      <c r="F417" s="17"/>
      <c r="G417" s="17"/>
      <c r="H417" s="17"/>
      <c r="I417" s="18"/>
      <c r="J417" s="17"/>
      <c r="K417" s="19"/>
    </row>
    <row r="418" spans="1:11" x14ac:dyDescent="0.2">
      <c r="A418" s="15"/>
      <c r="B418" s="16"/>
      <c r="C418" s="17"/>
      <c r="D418" s="17"/>
      <c r="E418" s="17"/>
      <c r="F418" s="17"/>
      <c r="G418" s="17"/>
      <c r="H418" s="17"/>
      <c r="I418" s="18"/>
      <c r="J418" s="17"/>
      <c r="K418" s="19"/>
    </row>
    <row r="419" spans="1:11" x14ac:dyDescent="0.2">
      <c r="A419" s="15"/>
      <c r="B419" s="16"/>
      <c r="C419" s="17"/>
      <c r="D419" s="17"/>
      <c r="E419" s="17"/>
      <c r="F419" s="17"/>
      <c r="G419" s="17"/>
      <c r="H419" s="17"/>
      <c r="I419" s="18"/>
      <c r="J419" s="17"/>
      <c r="K419" s="19"/>
    </row>
    <row r="420" spans="1:11" x14ac:dyDescent="0.2">
      <c r="A420" s="15"/>
      <c r="B420" s="16"/>
      <c r="C420" s="17"/>
      <c r="D420" s="17"/>
      <c r="E420" s="17"/>
      <c r="F420" s="17"/>
      <c r="G420" s="17"/>
      <c r="H420" s="17"/>
      <c r="I420" s="18"/>
      <c r="J420" s="17"/>
      <c r="K420" s="19"/>
    </row>
    <row r="421" spans="1:11" x14ac:dyDescent="0.2">
      <c r="A421" s="15"/>
      <c r="B421" s="16"/>
      <c r="C421" s="17"/>
      <c r="D421" s="17"/>
      <c r="E421" s="17"/>
      <c r="F421" s="17"/>
      <c r="G421" s="17"/>
      <c r="H421" s="17"/>
      <c r="I421" s="18"/>
      <c r="J421" s="17"/>
      <c r="K421" s="19"/>
    </row>
    <row r="422" spans="1:11" x14ac:dyDescent="0.2">
      <c r="A422" s="15"/>
      <c r="B422" s="16"/>
      <c r="C422" s="17"/>
      <c r="D422" s="17"/>
      <c r="E422" s="17"/>
      <c r="F422" s="17"/>
      <c r="G422" s="17"/>
      <c r="H422" s="17"/>
      <c r="I422" s="18"/>
      <c r="J422" s="17"/>
      <c r="K422" s="19"/>
    </row>
    <row r="423" spans="1:11" x14ac:dyDescent="0.2">
      <c r="A423" s="15"/>
      <c r="B423" s="16"/>
      <c r="C423" s="17"/>
      <c r="D423" s="17"/>
      <c r="E423" s="17"/>
      <c r="F423" s="17"/>
      <c r="G423" s="17"/>
      <c r="H423" s="17"/>
      <c r="I423" s="18"/>
      <c r="J423" s="17"/>
      <c r="K423" s="19"/>
    </row>
    <row r="424" spans="1:11" x14ac:dyDescent="0.2">
      <c r="A424" s="15"/>
      <c r="B424" s="16"/>
      <c r="C424" s="17"/>
      <c r="D424" s="17"/>
      <c r="E424" s="17"/>
      <c r="F424" s="17"/>
      <c r="G424" s="17"/>
      <c r="H424" s="17"/>
      <c r="I424" s="18"/>
      <c r="J424" s="17"/>
      <c r="K424" s="19"/>
    </row>
    <row r="425" spans="1:11" x14ac:dyDescent="0.2">
      <c r="A425" s="15"/>
      <c r="B425" s="16"/>
      <c r="C425" s="17"/>
      <c r="D425" s="17"/>
      <c r="E425" s="17"/>
      <c r="F425" s="17"/>
      <c r="G425" s="17"/>
      <c r="H425" s="17"/>
      <c r="I425" s="18"/>
      <c r="J425" s="17"/>
      <c r="K425" s="19"/>
    </row>
    <row r="426" spans="1:11" x14ac:dyDescent="0.2">
      <c r="A426" s="15"/>
      <c r="B426" s="16"/>
      <c r="C426" s="17"/>
      <c r="D426" s="17"/>
      <c r="E426" s="17"/>
      <c r="F426" s="17"/>
      <c r="G426" s="17"/>
      <c r="H426" s="17"/>
      <c r="I426" s="18"/>
      <c r="J426" s="17"/>
      <c r="K426" s="19"/>
    </row>
    <row r="427" spans="1:11" x14ac:dyDescent="0.2">
      <c r="A427" s="15"/>
      <c r="B427" s="16"/>
      <c r="C427" s="17"/>
      <c r="D427" s="17"/>
      <c r="E427" s="17"/>
      <c r="F427" s="17"/>
      <c r="G427" s="17"/>
      <c r="H427" s="17"/>
      <c r="I427" s="18"/>
      <c r="J427" s="17"/>
      <c r="K427" s="19"/>
    </row>
    <row r="428" spans="1:11" x14ac:dyDescent="0.2">
      <c r="A428" s="15"/>
      <c r="B428" s="16"/>
      <c r="C428" s="17"/>
      <c r="D428" s="17"/>
      <c r="E428" s="17"/>
      <c r="F428" s="17"/>
      <c r="G428" s="17"/>
      <c r="H428" s="17"/>
      <c r="I428" s="18"/>
      <c r="J428" s="17"/>
      <c r="K428" s="19"/>
    </row>
    <row r="429" spans="1:11" x14ac:dyDescent="0.2">
      <c r="A429" s="15"/>
      <c r="B429" s="16"/>
      <c r="C429" s="17"/>
      <c r="D429" s="17"/>
      <c r="E429" s="17"/>
      <c r="F429" s="17"/>
      <c r="G429" s="17"/>
      <c r="H429" s="17"/>
      <c r="I429" s="18"/>
      <c r="J429" s="17"/>
      <c r="K429" s="19"/>
    </row>
    <row r="430" spans="1:11" x14ac:dyDescent="0.2">
      <c r="A430" s="15"/>
      <c r="B430" s="16"/>
      <c r="C430" s="17"/>
      <c r="D430" s="17"/>
      <c r="E430" s="17"/>
      <c r="F430" s="17"/>
      <c r="G430" s="17"/>
      <c r="H430" s="17"/>
      <c r="I430" s="18"/>
      <c r="J430" s="17"/>
      <c r="K430" s="19"/>
    </row>
    <row r="431" spans="1:11" x14ac:dyDescent="0.2">
      <c r="A431" s="15"/>
      <c r="B431" s="16"/>
      <c r="C431" s="17"/>
      <c r="D431" s="17"/>
      <c r="E431" s="17"/>
      <c r="F431" s="17"/>
      <c r="G431" s="17"/>
      <c r="H431" s="17"/>
      <c r="I431" s="18"/>
      <c r="J431" s="17"/>
      <c r="K431" s="19"/>
    </row>
    <row r="432" spans="1:11" x14ac:dyDescent="0.2">
      <c r="A432" s="15"/>
      <c r="B432" s="16"/>
      <c r="C432" s="17"/>
      <c r="D432" s="17"/>
      <c r="E432" s="17"/>
      <c r="F432" s="17"/>
      <c r="G432" s="17"/>
      <c r="H432" s="17"/>
      <c r="I432" s="18"/>
      <c r="J432" s="17"/>
      <c r="K432" s="19"/>
    </row>
    <row r="433" spans="1:11" x14ac:dyDescent="0.2">
      <c r="A433" s="15"/>
      <c r="B433" s="16"/>
      <c r="C433" s="17"/>
      <c r="D433" s="17"/>
      <c r="E433" s="17"/>
      <c r="F433" s="17"/>
      <c r="G433" s="17"/>
      <c r="H433" s="17"/>
      <c r="I433" s="18"/>
      <c r="J433" s="17"/>
      <c r="K433" s="19"/>
    </row>
    <row r="434" spans="1:11" x14ac:dyDescent="0.2">
      <c r="A434" s="15"/>
      <c r="B434" s="16"/>
      <c r="C434" s="17"/>
      <c r="D434" s="17"/>
      <c r="E434" s="17"/>
      <c r="F434" s="17"/>
      <c r="G434" s="17"/>
      <c r="H434" s="17"/>
      <c r="I434" s="18"/>
      <c r="J434" s="17"/>
      <c r="K434" s="19"/>
    </row>
    <row r="435" spans="1:11" x14ac:dyDescent="0.2">
      <c r="A435" s="15"/>
      <c r="B435" s="16"/>
      <c r="C435" s="17"/>
      <c r="D435" s="17"/>
      <c r="E435" s="17"/>
      <c r="F435" s="17"/>
      <c r="G435" s="17"/>
      <c r="H435" s="17"/>
      <c r="I435" s="18"/>
      <c r="J435" s="17"/>
      <c r="K435" s="19"/>
    </row>
    <row r="436" spans="1:11" x14ac:dyDescent="0.2">
      <c r="A436" s="15"/>
      <c r="B436" s="16"/>
      <c r="C436" s="17"/>
      <c r="D436" s="17"/>
      <c r="E436" s="17"/>
      <c r="F436" s="17"/>
      <c r="G436" s="17"/>
      <c r="H436" s="17"/>
      <c r="I436" s="18"/>
      <c r="J436" s="17"/>
      <c r="K436" s="19"/>
    </row>
    <row r="437" spans="1:11" x14ac:dyDescent="0.2">
      <c r="A437" s="15"/>
      <c r="B437" s="16"/>
      <c r="C437" s="17"/>
      <c r="D437" s="17"/>
      <c r="E437" s="17"/>
      <c r="F437" s="17"/>
      <c r="G437" s="17"/>
      <c r="H437" s="17"/>
      <c r="I437" s="18"/>
      <c r="J437" s="17"/>
      <c r="K437" s="19"/>
    </row>
    <row r="438" spans="1:11" x14ac:dyDescent="0.2">
      <c r="A438" s="15"/>
      <c r="B438" s="16"/>
      <c r="C438" s="17"/>
      <c r="D438" s="17"/>
      <c r="E438" s="17"/>
      <c r="F438" s="17"/>
      <c r="G438" s="17"/>
      <c r="H438" s="17"/>
      <c r="I438" s="18"/>
      <c r="J438" s="17"/>
      <c r="K438" s="19"/>
    </row>
    <row r="439" spans="1:11" x14ac:dyDescent="0.2">
      <c r="A439" s="15"/>
      <c r="B439" s="16"/>
      <c r="C439" s="17"/>
      <c r="D439" s="17"/>
      <c r="E439" s="17"/>
      <c r="F439" s="17"/>
      <c r="G439" s="17"/>
      <c r="H439" s="17"/>
      <c r="I439" s="18"/>
      <c r="J439" s="17"/>
      <c r="K439" s="19"/>
    </row>
    <row r="440" spans="1:11" x14ac:dyDescent="0.2">
      <c r="A440" s="15"/>
      <c r="B440" s="16"/>
      <c r="C440" s="17"/>
      <c r="D440" s="17"/>
      <c r="E440" s="17"/>
      <c r="F440" s="17"/>
      <c r="G440" s="17"/>
      <c r="H440" s="17"/>
      <c r="I440" s="18"/>
      <c r="J440" s="17"/>
      <c r="K440" s="19"/>
    </row>
    <row r="441" spans="1:11" x14ac:dyDescent="0.2">
      <c r="A441" s="15"/>
      <c r="B441" s="16"/>
      <c r="C441" s="17"/>
      <c r="D441" s="17"/>
      <c r="E441" s="17"/>
      <c r="F441" s="17"/>
      <c r="G441" s="17"/>
      <c r="H441" s="17"/>
      <c r="I441" s="18"/>
      <c r="J441" s="17"/>
      <c r="K441" s="19"/>
    </row>
    <row r="442" spans="1:11" x14ac:dyDescent="0.2">
      <c r="A442" s="15"/>
      <c r="B442" s="16"/>
      <c r="C442" s="17"/>
      <c r="D442" s="17"/>
      <c r="E442" s="17"/>
      <c r="F442" s="17"/>
      <c r="G442" s="17"/>
      <c r="H442" s="17"/>
      <c r="I442" s="18"/>
      <c r="J442" s="17"/>
      <c r="K442" s="19"/>
    </row>
    <row r="443" spans="1:11" x14ac:dyDescent="0.2">
      <c r="A443" s="15"/>
      <c r="B443" s="16"/>
      <c r="C443" s="17"/>
      <c r="D443" s="17"/>
      <c r="E443" s="17"/>
      <c r="F443" s="17"/>
      <c r="G443" s="17"/>
      <c r="H443" s="17"/>
      <c r="I443" s="18"/>
      <c r="J443" s="17"/>
      <c r="K443" s="19"/>
    </row>
    <row r="444" spans="1:11" x14ac:dyDescent="0.2">
      <c r="A444" s="15"/>
      <c r="B444" s="16"/>
      <c r="C444" s="17"/>
      <c r="D444" s="17"/>
      <c r="E444" s="17"/>
      <c r="F444" s="17"/>
      <c r="G444" s="17"/>
      <c r="H444" s="17"/>
      <c r="I444" s="18"/>
      <c r="J444" s="17"/>
      <c r="K444" s="19"/>
    </row>
    <row r="445" spans="1:11" x14ac:dyDescent="0.2">
      <c r="A445" s="15"/>
      <c r="B445" s="16"/>
      <c r="C445" s="17"/>
      <c r="D445" s="17"/>
      <c r="E445" s="17"/>
      <c r="F445" s="17"/>
      <c r="G445" s="17"/>
      <c r="H445" s="17"/>
      <c r="I445" s="18"/>
      <c r="J445" s="17"/>
      <c r="K445" s="19"/>
    </row>
    <row r="446" spans="1:11" x14ac:dyDescent="0.2">
      <c r="A446" s="15"/>
      <c r="B446" s="16"/>
      <c r="C446" s="17"/>
      <c r="D446" s="17"/>
      <c r="E446" s="17"/>
      <c r="F446" s="17"/>
      <c r="G446" s="17"/>
      <c r="H446" s="17"/>
      <c r="I446" s="18"/>
      <c r="J446" s="17"/>
      <c r="K446" s="19"/>
    </row>
    <row r="447" spans="1:11" x14ac:dyDescent="0.2">
      <c r="A447" s="15"/>
      <c r="B447" s="16"/>
      <c r="C447" s="17"/>
      <c r="D447" s="17"/>
      <c r="E447" s="17"/>
      <c r="F447" s="17"/>
      <c r="G447" s="17"/>
      <c r="H447" s="17"/>
      <c r="I447" s="18"/>
      <c r="J447" s="17"/>
      <c r="K447" s="19"/>
    </row>
    <row r="448" spans="1:11" x14ac:dyDescent="0.2">
      <c r="A448" s="15"/>
      <c r="B448" s="16"/>
      <c r="C448" s="17"/>
      <c r="D448" s="17"/>
      <c r="E448" s="17"/>
      <c r="F448" s="17"/>
      <c r="G448" s="17"/>
      <c r="H448" s="17"/>
      <c r="I448" s="18"/>
      <c r="J448" s="17"/>
      <c r="K448" s="19"/>
    </row>
    <row r="449" spans="1:11" x14ac:dyDescent="0.2">
      <c r="A449" s="15"/>
      <c r="B449" s="16"/>
      <c r="C449" s="17"/>
      <c r="D449" s="17"/>
      <c r="E449" s="17"/>
      <c r="F449" s="17"/>
      <c r="G449" s="17"/>
      <c r="H449" s="17"/>
      <c r="I449" s="18"/>
      <c r="J449" s="17"/>
      <c r="K449" s="19"/>
    </row>
    <row r="450" spans="1:11" x14ac:dyDescent="0.2">
      <c r="A450" s="15"/>
      <c r="B450" s="16"/>
      <c r="C450" s="17"/>
      <c r="D450" s="17"/>
      <c r="E450" s="17"/>
      <c r="F450" s="17"/>
      <c r="G450" s="17"/>
      <c r="H450" s="17"/>
      <c r="I450" s="18"/>
      <c r="J450" s="17"/>
      <c r="K450" s="19"/>
    </row>
    <row r="451" spans="1:11" x14ac:dyDescent="0.2">
      <c r="A451" s="15"/>
      <c r="B451" s="16"/>
      <c r="C451" s="17"/>
      <c r="D451" s="17"/>
      <c r="E451" s="17"/>
      <c r="F451" s="17"/>
      <c r="G451" s="17"/>
      <c r="H451" s="17"/>
      <c r="I451" s="18"/>
      <c r="J451" s="17"/>
      <c r="K451" s="19"/>
    </row>
    <row r="452" spans="1:11" x14ac:dyDescent="0.2">
      <c r="A452" s="15"/>
      <c r="B452" s="16"/>
      <c r="C452" s="17"/>
      <c r="D452" s="17"/>
      <c r="E452" s="17"/>
      <c r="F452" s="17"/>
      <c r="G452" s="17"/>
      <c r="H452" s="17"/>
      <c r="I452" s="18"/>
      <c r="J452" s="17"/>
      <c r="K452" s="19"/>
    </row>
    <row r="453" spans="1:11" x14ac:dyDescent="0.2">
      <c r="A453" s="15"/>
      <c r="B453" s="16"/>
      <c r="C453" s="17"/>
      <c r="D453" s="17"/>
      <c r="E453" s="17"/>
      <c r="F453" s="17"/>
      <c r="G453" s="17"/>
      <c r="H453" s="17"/>
      <c r="I453" s="18"/>
      <c r="J453" s="17"/>
      <c r="K453" s="19"/>
    </row>
    <row r="454" spans="1:11" x14ac:dyDescent="0.2">
      <c r="A454" s="15"/>
      <c r="B454" s="16"/>
      <c r="C454" s="17"/>
      <c r="D454" s="17"/>
      <c r="E454" s="17"/>
      <c r="F454" s="17"/>
      <c r="G454" s="17"/>
      <c r="H454" s="17"/>
      <c r="I454" s="18"/>
      <c r="J454" s="17"/>
      <c r="K454" s="19"/>
    </row>
    <row r="455" spans="1:11" x14ac:dyDescent="0.2">
      <c r="A455" s="15"/>
      <c r="B455" s="16"/>
      <c r="C455" s="17"/>
      <c r="D455" s="17"/>
      <c r="E455" s="17"/>
      <c r="F455" s="17"/>
      <c r="G455" s="17"/>
      <c r="H455" s="17"/>
      <c r="I455" s="18"/>
      <c r="J455" s="17"/>
      <c r="K455" s="1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DD48E-3092-3F42-A0FB-716F8A6A3ABB}">
  <dimension ref="A1:G123"/>
  <sheetViews>
    <sheetView workbookViewId="0">
      <selection sqref="A1:XFD1048576"/>
    </sheetView>
  </sheetViews>
  <sheetFormatPr baseColWidth="10" defaultColWidth="11" defaultRowHeight="16" x14ac:dyDescent="0.2"/>
  <cols>
    <col min="1" max="1" width="40.1640625" bestFit="1" customWidth="1"/>
    <col min="2" max="2" width="14.1640625" bestFit="1" customWidth="1"/>
    <col min="3" max="3" width="29" bestFit="1" customWidth="1"/>
    <col min="4" max="4" width="22.33203125" bestFit="1" customWidth="1"/>
    <col min="7" max="7" width="25.1640625" bestFit="1" customWidth="1"/>
  </cols>
  <sheetData>
    <row r="1" spans="1:7" ht="21" x14ac:dyDescent="0.2">
      <c r="A1" s="1" t="s">
        <v>138</v>
      </c>
      <c r="B1" s="2" t="s">
        <v>168</v>
      </c>
      <c r="C1" s="2" t="s">
        <v>169</v>
      </c>
      <c r="D1" s="2" t="s">
        <v>171</v>
      </c>
      <c r="E1" s="2" t="s">
        <v>103</v>
      </c>
      <c r="F1" s="2" t="s">
        <v>175</v>
      </c>
      <c r="G1" s="2" t="s">
        <v>172</v>
      </c>
    </row>
    <row r="2" spans="1:7" ht="21" x14ac:dyDescent="0.2">
      <c r="A2" s="3" t="s">
        <v>17</v>
      </c>
      <c r="B2" s="5" t="s">
        <v>159</v>
      </c>
      <c r="C2" s="5" t="s">
        <v>176</v>
      </c>
      <c r="D2" s="5">
        <v>6</v>
      </c>
      <c r="E2" s="5">
        <v>3</v>
      </c>
      <c r="F2" s="44">
        <v>0.5</v>
      </c>
      <c r="G2" s="5">
        <v>3</v>
      </c>
    </row>
    <row r="3" spans="1:7" ht="21" x14ac:dyDescent="0.2">
      <c r="A3" s="3" t="s">
        <v>17</v>
      </c>
      <c r="B3" s="5" t="s">
        <v>159</v>
      </c>
      <c r="C3" s="5" t="s">
        <v>177</v>
      </c>
      <c r="D3" s="5">
        <v>2</v>
      </c>
      <c r="E3" s="5">
        <v>2</v>
      </c>
      <c r="F3" s="44">
        <v>1</v>
      </c>
      <c r="G3" s="5">
        <v>2</v>
      </c>
    </row>
    <row r="4" spans="1:7" ht="21" x14ac:dyDescent="0.2">
      <c r="A4" s="3" t="s">
        <v>17</v>
      </c>
      <c r="B4" s="5" t="s">
        <v>159</v>
      </c>
      <c r="C4" s="5" t="s">
        <v>178</v>
      </c>
      <c r="D4" s="5">
        <v>1</v>
      </c>
      <c r="E4" s="5">
        <v>1</v>
      </c>
      <c r="F4" s="44">
        <v>1</v>
      </c>
      <c r="G4" s="5">
        <v>0</v>
      </c>
    </row>
    <row r="5" spans="1:7" ht="21" x14ac:dyDescent="0.2">
      <c r="A5" s="3" t="s">
        <v>17</v>
      </c>
      <c r="B5" s="5" t="s">
        <v>159</v>
      </c>
      <c r="C5" s="5" t="s">
        <v>179</v>
      </c>
      <c r="D5" s="5">
        <v>2</v>
      </c>
      <c r="E5" s="5">
        <v>1</v>
      </c>
      <c r="F5" s="44">
        <v>0.5</v>
      </c>
      <c r="G5" s="5">
        <v>1</v>
      </c>
    </row>
    <row r="6" spans="1:7" ht="21" x14ac:dyDescent="0.2">
      <c r="A6" s="3" t="s">
        <v>17</v>
      </c>
      <c r="B6" s="5" t="s">
        <v>159</v>
      </c>
      <c r="C6" s="5" t="s">
        <v>180</v>
      </c>
      <c r="D6" s="5">
        <v>5</v>
      </c>
      <c r="E6" s="5">
        <v>1</v>
      </c>
      <c r="F6" s="44">
        <v>0.2</v>
      </c>
      <c r="G6" s="5">
        <v>3</v>
      </c>
    </row>
    <row r="7" spans="1:7" ht="21" x14ac:dyDescent="0.2">
      <c r="A7" s="3" t="s">
        <v>17</v>
      </c>
      <c r="B7" s="5" t="s">
        <v>159</v>
      </c>
      <c r="C7" s="5" t="s">
        <v>181</v>
      </c>
      <c r="D7" s="5">
        <v>1</v>
      </c>
      <c r="E7" s="5">
        <v>0</v>
      </c>
      <c r="F7" s="44">
        <v>0</v>
      </c>
      <c r="G7" s="5">
        <v>1</v>
      </c>
    </row>
    <row r="8" spans="1:7" ht="21" x14ac:dyDescent="0.2">
      <c r="A8" s="3" t="s">
        <v>17</v>
      </c>
      <c r="B8" s="5" t="s">
        <v>159</v>
      </c>
      <c r="C8" s="5" t="s">
        <v>182</v>
      </c>
      <c r="D8" s="5">
        <v>1</v>
      </c>
      <c r="E8" s="5">
        <v>1</v>
      </c>
      <c r="F8" s="44">
        <v>1</v>
      </c>
      <c r="G8" s="5">
        <v>0</v>
      </c>
    </row>
    <row r="9" spans="1:7" ht="21" x14ac:dyDescent="0.2">
      <c r="A9" s="3" t="s">
        <v>18</v>
      </c>
      <c r="B9" s="5" t="s">
        <v>159</v>
      </c>
      <c r="C9" s="5" t="s">
        <v>183</v>
      </c>
      <c r="D9" s="5">
        <v>4</v>
      </c>
      <c r="E9" s="5">
        <v>2</v>
      </c>
      <c r="F9" s="44">
        <v>0.5</v>
      </c>
      <c r="G9" s="5">
        <v>0</v>
      </c>
    </row>
    <row r="10" spans="1:7" ht="21" x14ac:dyDescent="0.2">
      <c r="A10" s="3" t="s">
        <v>18</v>
      </c>
      <c r="B10" s="5" t="s">
        <v>159</v>
      </c>
      <c r="C10" s="5" t="s">
        <v>184</v>
      </c>
      <c r="D10" s="5">
        <v>4</v>
      </c>
      <c r="E10" s="5">
        <v>0</v>
      </c>
      <c r="F10" s="44">
        <v>0</v>
      </c>
      <c r="G10" s="5">
        <v>0</v>
      </c>
    </row>
    <row r="11" spans="1:7" ht="21" x14ac:dyDescent="0.2">
      <c r="A11" s="3" t="s">
        <v>19</v>
      </c>
      <c r="B11" s="5" t="s">
        <v>159</v>
      </c>
      <c r="C11" s="5" t="s">
        <v>185</v>
      </c>
      <c r="D11" s="5">
        <v>1</v>
      </c>
      <c r="E11" s="5">
        <v>0</v>
      </c>
      <c r="F11" s="44">
        <v>0</v>
      </c>
      <c r="G11" s="5">
        <v>0</v>
      </c>
    </row>
    <row r="12" spans="1:7" ht="21" x14ac:dyDescent="0.2">
      <c r="A12" s="3" t="s">
        <v>19</v>
      </c>
      <c r="B12" s="5" t="s">
        <v>159</v>
      </c>
      <c r="C12" s="5" t="s">
        <v>186</v>
      </c>
      <c r="D12" s="5">
        <v>3</v>
      </c>
      <c r="E12" s="5">
        <v>2</v>
      </c>
      <c r="F12" s="44">
        <v>0.67</v>
      </c>
      <c r="G12" s="5">
        <v>1</v>
      </c>
    </row>
    <row r="13" spans="1:7" ht="21" x14ac:dyDescent="0.2">
      <c r="A13" s="3" t="s">
        <v>19</v>
      </c>
      <c r="B13" s="5" t="s">
        <v>159</v>
      </c>
      <c r="C13" s="5" t="s">
        <v>187</v>
      </c>
      <c r="D13" s="5">
        <v>7</v>
      </c>
      <c r="E13" s="5">
        <v>7</v>
      </c>
      <c r="F13" s="44">
        <v>1</v>
      </c>
      <c r="G13" s="5">
        <v>3</v>
      </c>
    </row>
    <row r="14" spans="1:7" ht="21" x14ac:dyDescent="0.2">
      <c r="A14" s="3" t="s">
        <v>19</v>
      </c>
      <c r="B14" s="5" t="s">
        <v>159</v>
      </c>
      <c r="C14" s="5" t="s">
        <v>188</v>
      </c>
      <c r="D14" s="5">
        <v>3</v>
      </c>
      <c r="E14" s="5">
        <v>3</v>
      </c>
      <c r="F14" s="44">
        <v>1</v>
      </c>
      <c r="G14" s="5">
        <v>2</v>
      </c>
    </row>
    <row r="15" spans="1:7" ht="21" x14ac:dyDescent="0.2">
      <c r="A15" s="3" t="s">
        <v>20</v>
      </c>
      <c r="B15" s="5" t="s">
        <v>159</v>
      </c>
      <c r="C15" s="5" t="s">
        <v>189</v>
      </c>
      <c r="D15" s="5">
        <v>1</v>
      </c>
      <c r="E15" s="5">
        <v>1</v>
      </c>
      <c r="F15" s="44">
        <v>1</v>
      </c>
      <c r="G15" s="5">
        <v>1</v>
      </c>
    </row>
    <row r="16" spans="1:7" ht="21" x14ac:dyDescent="0.2">
      <c r="A16" s="3" t="s">
        <v>20</v>
      </c>
      <c r="B16" s="5" t="s">
        <v>159</v>
      </c>
      <c r="C16" s="5" t="s">
        <v>190</v>
      </c>
      <c r="D16" s="5">
        <v>6</v>
      </c>
      <c r="E16" s="5">
        <v>3</v>
      </c>
      <c r="F16" s="44">
        <v>0.5</v>
      </c>
      <c r="G16" s="5">
        <v>2</v>
      </c>
    </row>
    <row r="17" spans="1:7" ht="21" x14ac:dyDescent="0.2">
      <c r="A17" s="3" t="s">
        <v>20</v>
      </c>
      <c r="B17" s="5" t="s">
        <v>159</v>
      </c>
      <c r="C17" s="5" t="s">
        <v>191</v>
      </c>
      <c r="D17" s="5">
        <v>1</v>
      </c>
      <c r="E17" s="5">
        <v>1</v>
      </c>
      <c r="F17" s="44">
        <v>1</v>
      </c>
      <c r="G17" s="5">
        <v>0</v>
      </c>
    </row>
    <row r="18" spans="1:7" ht="21" x14ac:dyDescent="0.2">
      <c r="A18" s="3" t="s">
        <v>192</v>
      </c>
      <c r="B18" s="5" t="s">
        <v>159</v>
      </c>
      <c r="C18" s="5" t="s">
        <v>193</v>
      </c>
      <c r="D18" s="5">
        <v>1</v>
      </c>
      <c r="E18" s="5">
        <v>0</v>
      </c>
      <c r="F18" s="44">
        <v>0</v>
      </c>
      <c r="G18" s="5">
        <v>1</v>
      </c>
    </row>
    <row r="19" spans="1:7" ht="21" x14ac:dyDescent="0.2">
      <c r="A19" s="3" t="s">
        <v>192</v>
      </c>
      <c r="B19" s="5" t="s">
        <v>159</v>
      </c>
      <c r="C19" s="5" t="s">
        <v>194</v>
      </c>
      <c r="D19" s="5">
        <v>2</v>
      </c>
      <c r="E19" s="5">
        <v>0</v>
      </c>
      <c r="F19" s="44">
        <v>0</v>
      </c>
      <c r="G19" s="5">
        <v>0</v>
      </c>
    </row>
    <row r="20" spans="1:7" ht="21" x14ac:dyDescent="0.2">
      <c r="A20" s="3" t="s">
        <v>22</v>
      </c>
      <c r="B20" s="5" t="s">
        <v>159</v>
      </c>
      <c r="C20" s="5" t="s">
        <v>195</v>
      </c>
      <c r="D20" s="5">
        <v>3</v>
      </c>
      <c r="E20" s="5">
        <v>0</v>
      </c>
      <c r="F20" s="44">
        <v>0</v>
      </c>
      <c r="G20" s="5">
        <v>0</v>
      </c>
    </row>
    <row r="21" spans="1:7" ht="21" x14ac:dyDescent="0.2">
      <c r="A21" s="3" t="s">
        <v>22</v>
      </c>
      <c r="B21" s="5" t="s">
        <v>159</v>
      </c>
      <c r="C21" s="5" t="s">
        <v>196</v>
      </c>
      <c r="D21" s="5">
        <v>25</v>
      </c>
      <c r="E21" s="5">
        <v>20</v>
      </c>
      <c r="F21" s="44">
        <v>0.8</v>
      </c>
      <c r="G21" s="5">
        <v>0</v>
      </c>
    </row>
    <row r="22" spans="1:7" ht="21" x14ac:dyDescent="0.2">
      <c r="A22" s="3" t="s">
        <v>22</v>
      </c>
      <c r="B22" s="5" t="s">
        <v>159</v>
      </c>
      <c r="C22" s="5" t="s">
        <v>197</v>
      </c>
      <c r="D22" s="5">
        <v>7</v>
      </c>
      <c r="E22" s="5">
        <v>6</v>
      </c>
      <c r="F22" s="44">
        <v>0.86</v>
      </c>
      <c r="G22" s="5">
        <v>0</v>
      </c>
    </row>
    <row r="23" spans="1:7" ht="21" x14ac:dyDescent="0.2">
      <c r="A23" s="3" t="s">
        <v>23</v>
      </c>
      <c r="B23" s="5" t="s">
        <v>159</v>
      </c>
      <c r="C23" s="5" t="s">
        <v>198</v>
      </c>
      <c r="D23" s="5">
        <v>9</v>
      </c>
      <c r="E23" s="5">
        <v>8</v>
      </c>
      <c r="F23" s="44">
        <v>0.89</v>
      </c>
      <c r="G23" s="5">
        <v>2</v>
      </c>
    </row>
    <row r="24" spans="1:7" ht="21" x14ac:dyDescent="0.2">
      <c r="A24" s="3" t="s">
        <v>23</v>
      </c>
      <c r="B24" s="5" t="s">
        <v>159</v>
      </c>
      <c r="C24" s="5" t="s">
        <v>199</v>
      </c>
      <c r="D24" s="5">
        <v>8</v>
      </c>
      <c r="E24" s="5">
        <v>4</v>
      </c>
      <c r="F24" s="44">
        <v>0.5</v>
      </c>
      <c r="G24" s="5">
        <v>0</v>
      </c>
    </row>
    <row r="25" spans="1:7" ht="21" x14ac:dyDescent="0.2">
      <c r="A25" s="3" t="s">
        <v>23</v>
      </c>
      <c r="B25" s="5" t="s">
        <v>159</v>
      </c>
      <c r="C25" s="5" t="s">
        <v>200</v>
      </c>
      <c r="D25" s="5">
        <v>13</v>
      </c>
      <c r="E25" s="5">
        <v>7</v>
      </c>
      <c r="F25" s="44">
        <v>0.54</v>
      </c>
      <c r="G25" s="5">
        <v>5</v>
      </c>
    </row>
    <row r="26" spans="1:7" ht="21" x14ac:dyDescent="0.2">
      <c r="A26" s="3" t="s">
        <v>23</v>
      </c>
      <c r="B26" s="5" t="s">
        <v>159</v>
      </c>
      <c r="C26" s="5" t="s">
        <v>201</v>
      </c>
      <c r="D26" s="5">
        <v>3</v>
      </c>
      <c r="E26" s="5">
        <v>2</v>
      </c>
      <c r="F26" s="44">
        <v>0.67</v>
      </c>
      <c r="G26" s="5">
        <v>0</v>
      </c>
    </row>
    <row r="27" spans="1:7" ht="21" x14ac:dyDescent="0.2">
      <c r="A27" s="3" t="s">
        <v>23</v>
      </c>
      <c r="B27" s="5" t="s">
        <v>159</v>
      </c>
      <c r="C27" s="5" t="s">
        <v>202</v>
      </c>
      <c r="D27" s="5">
        <v>3</v>
      </c>
      <c r="E27" s="5">
        <v>3</v>
      </c>
      <c r="F27" s="44">
        <v>1</v>
      </c>
      <c r="G27" s="5">
        <v>0</v>
      </c>
    </row>
    <row r="28" spans="1:7" ht="21" x14ac:dyDescent="0.2">
      <c r="A28" s="3" t="s">
        <v>23</v>
      </c>
      <c r="B28" s="5" t="s">
        <v>159</v>
      </c>
      <c r="C28" s="5" t="s">
        <v>203</v>
      </c>
      <c r="D28" s="5">
        <v>3</v>
      </c>
      <c r="E28" s="5">
        <v>2</v>
      </c>
      <c r="F28" s="44">
        <v>0.67</v>
      </c>
      <c r="G28" s="5">
        <v>0</v>
      </c>
    </row>
    <row r="29" spans="1:7" ht="21" x14ac:dyDescent="0.2">
      <c r="A29" s="3" t="s">
        <v>24</v>
      </c>
      <c r="B29" s="5" t="s">
        <v>159</v>
      </c>
      <c r="C29" s="5" t="s">
        <v>204</v>
      </c>
      <c r="D29" s="5">
        <v>3</v>
      </c>
      <c r="E29" s="5">
        <v>2</v>
      </c>
      <c r="F29" s="44">
        <v>0.67</v>
      </c>
      <c r="G29" s="5">
        <v>0</v>
      </c>
    </row>
    <row r="30" spans="1:7" ht="21" x14ac:dyDescent="0.2">
      <c r="A30" s="3" t="s">
        <v>24</v>
      </c>
      <c r="B30" s="5" t="s">
        <v>159</v>
      </c>
      <c r="C30" s="5" t="s">
        <v>205</v>
      </c>
      <c r="D30" s="5">
        <v>3</v>
      </c>
      <c r="E30" s="5">
        <v>3</v>
      </c>
      <c r="F30" s="44">
        <v>1</v>
      </c>
      <c r="G30" s="5">
        <v>0</v>
      </c>
    </row>
    <row r="31" spans="1:7" ht="21" x14ac:dyDescent="0.2">
      <c r="A31" s="3" t="s">
        <v>123</v>
      </c>
      <c r="B31" s="5" t="s">
        <v>159</v>
      </c>
      <c r="C31" s="5" t="s">
        <v>206</v>
      </c>
      <c r="D31" s="5">
        <v>1</v>
      </c>
      <c r="E31" s="5">
        <v>1</v>
      </c>
      <c r="F31" s="44">
        <v>1</v>
      </c>
      <c r="G31" s="5">
        <v>0</v>
      </c>
    </row>
    <row r="32" spans="1:7" ht="21" x14ac:dyDescent="0.2">
      <c r="A32" s="3" t="s">
        <v>123</v>
      </c>
      <c r="B32" s="5" t="s">
        <v>159</v>
      </c>
      <c r="C32" s="5" t="s">
        <v>207</v>
      </c>
      <c r="D32" s="5">
        <v>7</v>
      </c>
      <c r="E32" s="5">
        <v>3</v>
      </c>
      <c r="F32" s="44">
        <v>0.43</v>
      </c>
      <c r="G32" s="5">
        <v>2</v>
      </c>
    </row>
    <row r="33" spans="1:7" ht="21" x14ac:dyDescent="0.2">
      <c r="A33" s="3" t="s">
        <v>28</v>
      </c>
      <c r="B33" s="5" t="s">
        <v>159</v>
      </c>
      <c r="C33" s="5" t="s">
        <v>208</v>
      </c>
      <c r="D33" s="5">
        <v>5</v>
      </c>
      <c r="E33" s="5">
        <v>2</v>
      </c>
      <c r="F33" s="44">
        <v>0.4</v>
      </c>
      <c r="G33" s="5">
        <v>4</v>
      </c>
    </row>
    <row r="34" spans="1:7" ht="21" x14ac:dyDescent="0.2">
      <c r="A34" s="3" t="s">
        <v>28</v>
      </c>
      <c r="B34" s="5" t="s">
        <v>159</v>
      </c>
      <c r="C34" s="5" t="s">
        <v>209</v>
      </c>
      <c r="D34" s="5">
        <v>1</v>
      </c>
      <c r="E34" s="5">
        <v>1</v>
      </c>
      <c r="F34" s="44">
        <v>1</v>
      </c>
      <c r="G34" s="5">
        <v>1</v>
      </c>
    </row>
    <row r="35" spans="1:7" ht="21" x14ac:dyDescent="0.2">
      <c r="A35" s="3" t="s">
        <v>28</v>
      </c>
      <c r="B35" s="5" t="s">
        <v>159</v>
      </c>
      <c r="C35" s="5" t="s">
        <v>210</v>
      </c>
      <c r="D35" s="5">
        <v>2</v>
      </c>
      <c r="E35" s="5">
        <v>2</v>
      </c>
      <c r="F35" s="44">
        <v>1</v>
      </c>
      <c r="G35" s="5">
        <v>1</v>
      </c>
    </row>
    <row r="36" spans="1:7" ht="21" x14ac:dyDescent="0.2">
      <c r="A36" s="3" t="s">
        <v>28</v>
      </c>
      <c r="B36" s="5" t="s">
        <v>159</v>
      </c>
      <c r="C36" s="5" t="s">
        <v>211</v>
      </c>
      <c r="D36" s="5">
        <v>10</v>
      </c>
      <c r="E36" s="5">
        <v>6</v>
      </c>
      <c r="F36" s="44">
        <v>0.6</v>
      </c>
      <c r="G36" s="5">
        <v>9</v>
      </c>
    </row>
    <row r="37" spans="1:7" ht="21" x14ac:dyDescent="0.2">
      <c r="A37" s="3" t="s">
        <v>28</v>
      </c>
      <c r="B37" s="5" t="s">
        <v>159</v>
      </c>
      <c r="C37" s="5" t="s">
        <v>212</v>
      </c>
      <c r="D37" s="5">
        <v>12</v>
      </c>
      <c r="E37" s="5">
        <v>9</v>
      </c>
      <c r="F37" s="44">
        <v>0.75</v>
      </c>
      <c r="G37" s="5">
        <v>10</v>
      </c>
    </row>
    <row r="38" spans="1:7" ht="21" x14ac:dyDescent="0.2">
      <c r="A38" s="3" t="s">
        <v>28</v>
      </c>
      <c r="B38" s="5" t="s">
        <v>159</v>
      </c>
      <c r="C38" s="5" t="s">
        <v>213</v>
      </c>
      <c r="D38" s="5">
        <v>10</v>
      </c>
      <c r="E38" s="5">
        <v>6</v>
      </c>
      <c r="F38" s="44">
        <v>0.6</v>
      </c>
      <c r="G38" s="5">
        <v>4</v>
      </c>
    </row>
    <row r="39" spans="1:7" ht="21" x14ac:dyDescent="0.2">
      <c r="A39" s="3" t="s">
        <v>28</v>
      </c>
      <c r="B39" s="5" t="s">
        <v>159</v>
      </c>
      <c r="C39" s="5" t="s">
        <v>214</v>
      </c>
      <c r="D39" s="5">
        <v>12</v>
      </c>
      <c r="E39" s="5">
        <v>6</v>
      </c>
      <c r="F39" s="44">
        <v>0.5</v>
      </c>
      <c r="G39" s="5">
        <v>8</v>
      </c>
    </row>
    <row r="40" spans="1:7" ht="21" x14ac:dyDescent="0.2">
      <c r="A40" s="3" t="s">
        <v>28</v>
      </c>
      <c r="B40" s="5" t="s">
        <v>159</v>
      </c>
      <c r="C40" s="5" t="s">
        <v>215</v>
      </c>
      <c r="D40" s="5">
        <v>2</v>
      </c>
      <c r="E40" s="5">
        <v>0</v>
      </c>
      <c r="F40" s="44">
        <v>0</v>
      </c>
      <c r="G40" s="5">
        <v>2</v>
      </c>
    </row>
    <row r="41" spans="1:7" ht="21" x14ac:dyDescent="0.2">
      <c r="A41" s="3" t="s">
        <v>28</v>
      </c>
      <c r="B41" s="5" t="s">
        <v>159</v>
      </c>
      <c r="C41" s="5" t="s">
        <v>216</v>
      </c>
      <c r="D41" s="5">
        <v>7</v>
      </c>
      <c r="E41" s="5">
        <v>3</v>
      </c>
      <c r="F41" s="44">
        <v>0.43</v>
      </c>
      <c r="G41" s="5">
        <v>5</v>
      </c>
    </row>
    <row r="42" spans="1:7" ht="21" x14ac:dyDescent="0.2">
      <c r="A42" s="3" t="s">
        <v>28</v>
      </c>
      <c r="B42" s="5" t="s">
        <v>159</v>
      </c>
      <c r="C42" s="5" t="s">
        <v>217</v>
      </c>
      <c r="D42" s="5">
        <v>6</v>
      </c>
      <c r="E42" s="5">
        <v>3</v>
      </c>
      <c r="F42" s="44">
        <v>0.5</v>
      </c>
      <c r="G42" s="5">
        <v>5</v>
      </c>
    </row>
    <row r="43" spans="1:7" ht="21" x14ac:dyDescent="0.2">
      <c r="A43" s="3" t="s">
        <v>28</v>
      </c>
      <c r="B43" s="5" t="s">
        <v>159</v>
      </c>
      <c r="C43" s="5" t="s">
        <v>218</v>
      </c>
      <c r="D43" s="5">
        <v>2</v>
      </c>
      <c r="E43" s="5">
        <v>2</v>
      </c>
      <c r="F43" s="44">
        <v>1</v>
      </c>
      <c r="G43" s="5">
        <v>2</v>
      </c>
    </row>
    <row r="44" spans="1:7" ht="21" x14ac:dyDescent="0.2">
      <c r="A44" s="3" t="s">
        <v>28</v>
      </c>
      <c r="B44" s="5" t="s">
        <v>159</v>
      </c>
      <c r="C44" s="5" t="s">
        <v>219</v>
      </c>
      <c r="D44" s="5">
        <v>19</v>
      </c>
      <c r="E44" s="5">
        <v>8</v>
      </c>
      <c r="F44" s="44">
        <v>0.42</v>
      </c>
      <c r="G44" s="5">
        <v>11</v>
      </c>
    </row>
    <row r="45" spans="1:7" ht="21" x14ac:dyDescent="0.2">
      <c r="A45" s="3" t="s">
        <v>28</v>
      </c>
      <c r="B45" s="5" t="s">
        <v>159</v>
      </c>
      <c r="C45" s="5" t="s">
        <v>220</v>
      </c>
      <c r="D45" s="5">
        <v>5</v>
      </c>
      <c r="E45" s="5">
        <v>4</v>
      </c>
      <c r="F45" s="44">
        <v>0.8</v>
      </c>
      <c r="G45" s="5">
        <v>4</v>
      </c>
    </row>
    <row r="46" spans="1:7" ht="21" x14ac:dyDescent="0.2">
      <c r="A46" s="3" t="s">
        <v>29</v>
      </c>
      <c r="B46" s="5" t="s">
        <v>159</v>
      </c>
      <c r="C46" s="5" t="s">
        <v>221</v>
      </c>
      <c r="D46" s="5">
        <v>1</v>
      </c>
      <c r="E46" s="5">
        <v>0</v>
      </c>
      <c r="F46" s="44">
        <v>0</v>
      </c>
      <c r="G46" s="5">
        <v>1</v>
      </c>
    </row>
    <row r="47" spans="1:7" ht="21" x14ac:dyDescent="0.2">
      <c r="A47" s="3" t="s">
        <v>30</v>
      </c>
      <c r="B47" s="5" t="s">
        <v>159</v>
      </c>
      <c r="C47" s="5" t="s">
        <v>222</v>
      </c>
      <c r="D47" s="5">
        <v>1</v>
      </c>
      <c r="E47" s="5">
        <v>0</v>
      </c>
      <c r="F47" s="44">
        <v>0</v>
      </c>
      <c r="G47" s="5">
        <v>0</v>
      </c>
    </row>
    <row r="48" spans="1:7" ht="21" x14ac:dyDescent="0.2">
      <c r="A48" s="3" t="s">
        <v>31</v>
      </c>
      <c r="B48" s="5" t="s">
        <v>159</v>
      </c>
      <c r="C48" s="5" t="s">
        <v>223</v>
      </c>
      <c r="D48" s="5">
        <v>16</v>
      </c>
      <c r="E48" s="5">
        <v>5</v>
      </c>
      <c r="F48" s="44">
        <v>0.31</v>
      </c>
      <c r="G48" s="5">
        <v>7</v>
      </c>
    </row>
    <row r="49" spans="1:7" ht="21" x14ac:dyDescent="0.2">
      <c r="A49" s="3" t="s">
        <v>31</v>
      </c>
      <c r="B49" s="5" t="s">
        <v>159</v>
      </c>
      <c r="C49" s="5" t="s">
        <v>224</v>
      </c>
      <c r="D49" s="5">
        <v>1</v>
      </c>
      <c r="E49" s="5">
        <v>0</v>
      </c>
      <c r="F49" s="44">
        <v>0</v>
      </c>
      <c r="G49" s="5">
        <v>0</v>
      </c>
    </row>
    <row r="50" spans="1:7" ht="21" x14ac:dyDescent="0.2">
      <c r="A50" s="3" t="s">
        <v>31</v>
      </c>
      <c r="B50" s="5" t="s">
        <v>159</v>
      </c>
      <c r="C50" s="5" t="s">
        <v>225</v>
      </c>
      <c r="D50" s="5">
        <v>5</v>
      </c>
      <c r="E50" s="5">
        <v>1</v>
      </c>
      <c r="F50" s="44">
        <v>0.2</v>
      </c>
      <c r="G50" s="5">
        <v>3</v>
      </c>
    </row>
    <row r="51" spans="1:7" ht="21" x14ac:dyDescent="0.2">
      <c r="A51" s="3" t="s">
        <v>31</v>
      </c>
      <c r="B51" s="5" t="s">
        <v>159</v>
      </c>
      <c r="C51" s="5" t="s">
        <v>226</v>
      </c>
      <c r="D51" s="5">
        <v>16</v>
      </c>
      <c r="E51" s="5">
        <v>2</v>
      </c>
      <c r="F51" s="44">
        <v>0.13</v>
      </c>
      <c r="G51" s="5">
        <v>13</v>
      </c>
    </row>
    <row r="52" spans="1:7" ht="21" x14ac:dyDescent="0.2">
      <c r="A52" s="3" t="s">
        <v>31</v>
      </c>
      <c r="B52" s="5" t="s">
        <v>159</v>
      </c>
      <c r="C52" s="5" t="s">
        <v>227</v>
      </c>
      <c r="D52" s="5">
        <v>11</v>
      </c>
      <c r="E52" s="5">
        <v>3</v>
      </c>
      <c r="F52" s="44">
        <v>0.27</v>
      </c>
      <c r="G52" s="5">
        <v>6</v>
      </c>
    </row>
    <row r="53" spans="1:7" ht="21" x14ac:dyDescent="0.2">
      <c r="A53" s="3" t="s">
        <v>31</v>
      </c>
      <c r="B53" s="5" t="s">
        <v>159</v>
      </c>
      <c r="C53" s="5" t="s">
        <v>228</v>
      </c>
      <c r="D53" s="5">
        <v>8</v>
      </c>
      <c r="E53" s="5">
        <v>0</v>
      </c>
      <c r="F53" s="44">
        <v>0</v>
      </c>
      <c r="G53" s="5">
        <v>1</v>
      </c>
    </row>
    <row r="54" spans="1:7" ht="21" x14ac:dyDescent="0.2">
      <c r="A54" s="3" t="s">
        <v>34</v>
      </c>
      <c r="B54" s="5" t="s">
        <v>159</v>
      </c>
      <c r="C54" s="5" t="s">
        <v>229</v>
      </c>
      <c r="D54" s="5">
        <v>10</v>
      </c>
      <c r="E54" s="5">
        <v>5</v>
      </c>
      <c r="F54" s="44">
        <v>0.5</v>
      </c>
      <c r="G54" s="5">
        <v>4</v>
      </c>
    </row>
    <row r="55" spans="1:7" ht="21" x14ac:dyDescent="0.2">
      <c r="A55" s="3" t="s">
        <v>34</v>
      </c>
      <c r="B55" s="5" t="s">
        <v>159</v>
      </c>
      <c r="C55" s="5" t="s">
        <v>230</v>
      </c>
      <c r="D55" s="5">
        <v>12</v>
      </c>
      <c r="E55" s="5">
        <v>3</v>
      </c>
      <c r="F55" s="44">
        <v>0.25</v>
      </c>
      <c r="G55" s="5">
        <v>7</v>
      </c>
    </row>
    <row r="56" spans="1:7" ht="21" x14ac:dyDescent="0.2">
      <c r="A56" s="3" t="s">
        <v>35</v>
      </c>
      <c r="B56" s="5" t="s">
        <v>159</v>
      </c>
      <c r="C56" s="5" t="s">
        <v>231</v>
      </c>
      <c r="D56" s="5">
        <v>2</v>
      </c>
      <c r="E56" s="5">
        <v>0</v>
      </c>
      <c r="F56" s="44">
        <v>0</v>
      </c>
      <c r="G56" s="5">
        <v>0</v>
      </c>
    </row>
    <row r="57" spans="1:7" ht="21" x14ac:dyDescent="0.2">
      <c r="A57" s="3" t="s">
        <v>35</v>
      </c>
      <c r="B57" s="5" t="s">
        <v>159</v>
      </c>
      <c r="C57" s="5" t="s">
        <v>232</v>
      </c>
      <c r="D57" s="5">
        <v>2</v>
      </c>
      <c r="E57" s="5">
        <v>1</v>
      </c>
      <c r="F57" s="44">
        <v>0.5</v>
      </c>
      <c r="G57" s="5">
        <v>0</v>
      </c>
    </row>
    <row r="58" spans="1:7" ht="21" x14ac:dyDescent="0.2">
      <c r="A58" s="3" t="s">
        <v>113</v>
      </c>
      <c r="B58" s="5" t="s">
        <v>159</v>
      </c>
      <c r="C58" s="5" t="s">
        <v>233</v>
      </c>
      <c r="D58" s="5">
        <v>4</v>
      </c>
      <c r="E58" s="5">
        <v>1</v>
      </c>
      <c r="F58" s="44">
        <v>0.25</v>
      </c>
      <c r="G58" s="5">
        <v>1</v>
      </c>
    </row>
    <row r="59" spans="1:7" ht="21" x14ac:dyDescent="0.2">
      <c r="A59" s="3" t="s">
        <v>113</v>
      </c>
      <c r="B59" s="5" t="s">
        <v>159</v>
      </c>
      <c r="C59" s="5" t="s">
        <v>234</v>
      </c>
      <c r="D59" s="5">
        <v>2</v>
      </c>
      <c r="E59" s="5">
        <v>0</v>
      </c>
      <c r="F59" s="44">
        <v>0</v>
      </c>
      <c r="G59" s="5">
        <v>0</v>
      </c>
    </row>
    <row r="60" spans="1:7" ht="21" x14ac:dyDescent="0.2">
      <c r="A60" s="3" t="s">
        <v>37</v>
      </c>
      <c r="B60" s="5" t="s">
        <v>159</v>
      </c>
      <c r="C60" s="5" t="s">
        <v>235</v>
      </c>
      <c r="D60" s="5">
        <v>12</v>
      </c>
      <c r="E60" s="5">
        <v>5</v>
      </c>
      <c r="F60" s="44">
        <v>0.42</v>
      </c>
      <c r="G60" s="5">
        <v>10</v>
      </c>
    </row>
    <row r="61" spans="1:7" ht="21" x14ac:dyDescent="0.2">
      <c r="A61" s="3" t="s">
        <v>37</v>
      </c>
      <c r="B61" s="5" t="s">
        <v>159</v>
      </c>
      <c r="C61" s="5" t="s">
        <v>236</v>
      </c>
      <c r="D61" s="5">
        <v>4</v>
      </c>
      <c r="E61" s="5">
        <v>0</v>
      </c>
      <c r="F61" s="44">
        <v>0</v>
      </c>
      <c r="G61" s="5">
        <v>2</v>
      </c>
    </row>
    <row r="62" spans="1:7" ht="21" x14ac:dyDescent="0.2">
      <c r="A62" s="3" t="s">
        <v>37</v>
      </c>
      <c r="B62" s="5" t="s">
        <v>159</v>
      </c>
      <c r="C62" s="5" t="s">
        <v>237</v>
      </c>
      <c r="D62" s="5">
        <v>2</v>
      </c>
      <c r="E62" s="5">
        <v>1</v>
      </c>
      <c r="F62" s="44">
        <v>0.5</v>
      </c>
      <c r="G62" s="5">
        <v>0</v>
      </c>
    </row>
    <row r="63" spans="1:7" ht="21" x14ac:dyDescent="0.2">
      <c r="A63" s="3" t="s">
        <v>37</v>
      </c>
      <c r="B63" s="5" t="s">
        <v>159</v>
      </c>
      <c r="C63" s="5" t="s">
        <v>238</v>
      </c>
      <c r="D63" s="5">
        <v>19</v>
      </c>
      <c r="E63" s="5">
        <v>12</v>
      </c>
      <c r="F63" s="44">
        <v>0.63</v>
      </c>
      <c r="G63" s="5">
        <v>11</v>
      </c>
    </row>
    <row r="64" spans="1:7" ht="21" x14ac:dyDescent="0.2">
      <c r="A64" s="3" t="s">
        <v>37</v>
      </c>
      <c r="B64" s="5" t="s">
        <v>159</v>
      </c>
      <c r="C64" s="5" t="s">
        <v>239</v>
      </c>
      <c r="D64" s="5">
        <v>13</v>
      </c>
      <c r="E64" s="5">
        <v>11</v>
      </c>
      <c r="F64" s="44">
        <v>0.85</v>
      </c>
      <c r="G64" s="5">
        <v>7</v>
      </c>
    </row>
    <row r="65" spans="1:7" ht="21" x14ac:dyDescent="0.2">
      <c r="A65" s="3" t="s">
        <v>37</v>
      </c>
      <c r="B65" s="5" t="s">
        <v>159</v>
      </c>
      <c r="C65" s="5" t="s">
        <v>240</v>
      </c>
      <c r="D65" s="5">
        <v>16</v>
      </c>
      <c r="E65" s="5">
        <v>9</v>
      </c>
      <c r="F65" s="44">
        <v>0.56000000000000005</v>
      </c>
      <c r="G65" s="5">
        <v>13</v>
      </c>
    </row>
    <row r="66" spans="1:7" ht="21" x14ac:dyDescent="0.2">
      <c r="A66" s="3" t="s">
        <v>37</v>
      </c>
      <c r="B66" s="5" t="s">
        <v>159</v>
      </c>
      <c r="C66" s="5" t="s">
        <v>241</v>
      </c>
      <c r="D66" s="5">
        <v>5</v>
      </c>
      <c r="E66" s="5">
        <v>4</v>
      </c>
      <c r="F66" s="44">
        <v>0.8</v>
      </c>
      <c r="G66" s="5">
        <v>3</v>
      </c>
    </row>
    <row r="67" spans="1:7" ht="21" x14ac:dyDescent="0.2">
      <c r="A67" s="3" t="s">
        <v>38</v>
      </c>
      <c r="B67" s="5" t="s">
        <v>159</v>
      </c>
      <c r="C67" s="5" t="s">
        <v>242</v>
      </c>
      <c r="D67" s="5">
        <v>3</v>
      </c>
      <c r="E67" s="5">
        <v>1</v>
      </c>
      <c r="F67" s="44">
        <v>0.33</v>
      </c>
      <c r="G67" s="5">
        <v>1</v>
      </c>
    </row>
    <row r="68" spans="1:7" ht="21" x14ac:dyDescent="0.2">
      <c r="A68" s="3" t="s">
        <v>38</v>
      </c>
      <c r="B68" s="5" t="s">
        <v>159</v>
      </c>
      <c r="C68" s="5" t="s">
        <v>243</v>
      </c>
      <c r="D68" s="5">
        <v>12</v>
      </c>
      <c r="E68" s="5">
        <v>6</v>
      </c>
      <c r="F68" s="44">
        <v>0.5</v>
      </c>
      <c r="G68" s="5">
        <v>3</v>
      </c>
    </row>
    <row r="69" spans="1:7" ht="21" x14ac:dyDescent="0.2">
      <c r="A69" s="3" t="s">
        <v>114</v>
      </c>
      <c r="B69" s="5" t="s">
        <v>159</v>
      </c>
      <c r="C69" s="5" t="s">
        <v>244</v>
      </c>
      <c r="D69" s="5">
        <v>5</v>
      </c>
      <c r="E69" s="5">
        <v>3</v>
      </c>
      <c r="F69" s="44">
        <v>0.6</v>
      </c>
      <c r="G69" s="5">
        <v>1</v>
      </c>
    </row>
    <row r="70" spans="1:7" ht="21" x14ac:dyDescent="0.2">
      <c r="A70" s="3" t="s">
        <v>114</v>
      </c>
      <c r="B70" s="5" t="s">
        <v>159</v>
      </c>
      <c r="C70" s="5" t="s">
        <v>245</v>
      </c>
      <c r="D70" s="5">
        <v>3</v>
      </c>
      <c r="E70" s="5">
        <v>2</v>
      </c>
      <c r="F70" s="44">
        <v>0.67</v>
      </c>
      <c r="G70" s="5">
        <v>0</v>
      </c>
    </row>
    <row r="71" spans="1:7" ht="21" x14ac:dyDescent="0.2">
      <c r="A71" s="3" t="s">
        <v>40</v>
      </c>
      <c r="B71" s="5" t="s">
        <v>159</v>
      </c>
      <c r="C71" s="5" t="s">
        <v>246</v>
      </c>
      <c r="D71" s="5">
        <v>1</v>
      </c>
      <c r="E71" s="5">
        <v>1</v>
      </c>
      <c r="F71" s="44">
        <v>1</v>
      </c>
      <c r="G71" s="5">
        <v>0</v>
      </c>
    </row>
    <row r="72" spans="1:7" ht="21" x14ac:dyDescent="0.2">
      <c r="A72" s="3" t="s">
        <v>40</v>
      </c>
      <c r="B72" s="5" t="s">
        <v>159</v>
      </c>
      <c r="C72" s="5" t="s">
        <v>247</v>
      </c>
      <c r="D72" s="5">
        <v>2</v>
      </c>
      <c r="E72" s="5">
        <v>0</v>
      </c>
      <c r="F72" s="44">
        <v>0</v>
      </c>
      <c r="G72" s="5">
        <v>1</v>
      </c>
    </row>
    <row r="73" spans="1:7" ht="21" x14ac:dyDescent="0.2">
      <c r="A73" s="3" t="s">
        <v>45</v>
      </c>
      <c r="B73" s="5" t="s">
        <v>159</v>
      </c>
      <c r="C73" s="5" t="s">
        <v>205</v>
      </c>
      <c r="D73" s="5">
        <v>4</v>
      </c>
      <c r="E73" s="5">
        <v>4</v>
      </c>
      <c r="F73" s="44">
        <v>1</v>
      </c>
      <c r="G73" s="5">
        <v>2</v>
      </c>
    </row>
    <row r="74" spans="1:7" ht="21" x14ac:dyDescent="0.2">
      <c r="A74" s="3" t="s">
        <v>48</v>
      </c>
      <c r="B74" s="5" t="s">
        <v>159</v>
      </c>
      <c r="C74" s="5" t="s">
        <v>248</v>
      </c>
      <c r="D74" s="5">
        <v>5</v>
      </c>
      <c r="E74" s="5">
        <v>2</v>
      </c>
      <c r="F74" s="44">
        <v>0.4</v>
      </c>
      <c r="G74" s="5">
        <v>1</v>
      </c>
    </row>
    <row r="75" spans="1:7" ht="21" x14ac:dyDescent="0.2">
      <c r="A75" s="3" t="s">
        <v>48</v>
      </c>
      <c r="B75" s="5" t="s">
        <v>159</v>
      </c>
      <c r="C75" s="5" t="s">
        <v>249</v>
      </c>
      <c r="D75" s="5">
        <v>2</v>
      </c>
      <c r="E75" s="5">
        <v>0</v>
      </c>
      <c r="F75" s="44">
        <v>0</v>
      </c>
      <c r="G75" s="5">
        <v>0</v>
      </c>
    </row>
    <row r="76" spans="1:7" ht="21" x14ac:dyDescent="0.2">
      <c r="A76" s="3" t="s">
        <v>58</v>
      </c>
      <c r="B76" s="5" t="s">
        <v>159</v>
      </c>
      <c r="C76" s="5" t="s">
        <v>250</v>
      </c>
      <c r="D76" s="5">
        <v>9</v>
      </c>
      <c r="E76" s="5">
        <v>7</v>
      </c>
      <c r="F76" s="44">
        <v>0.78</v>
      </c>
      <c r="G76" s="5">
        <v>4</v>
      </c>
    </row>
    <row r="77" spans="1:7" ht="21" x14ac:dyDescent="0.2">
      <c r="A77" s="3" t="s">
        <v>116</v>
      </c>
      <c r="B77" s="5" t="s">
        <v>159</v>
      </c>
      <c r="C77" s="5" t="s">
        <v>251</v>
      </c>
      <c r="D77" s="5">
        <v>1</v>
      </c>
      <c r="E77" s="5">
        <v>0</v>
      </c>
      <c r="F77" s="44">
        <v>0</v>
      </c>
      <c r="G77" s="5">
        <v>1</v>
      </c>
    </row>
    <row r="78" spans="1:7" ht="21" x14ac:dyDescent="0.2">
      <c r="A78" s="3" t="s">
        <v>117</v>
      </c>
      <c r="B78" s="5" t="s">
        <v>159</v>
      </c>
      <c r="C78" s="5" t="s">
        <v>252</v>
      </c>
      <c r="D78" s="5">
        <v>4</v>
      </c>
      <c r="E78" s="5">
        <v>0</v>
      </c>
      <c r="F78" s="44">
        <v>0</v>
      </c>
      <c r="G78" s="5">
        <v>2</v>
      </c>
    </row>
    <row r="79" spans="1:7" ht="21" x14ac:dyDescent="0.2">
      <c r="A79" s="3" t="s">
        <v>117</v>
      </c>
      <c r="B79" s="5" t="s">
        <v>159</v>
      </c>
      <c r="C79" s="5" t="s">
        <v>253</v>
      </c>
      <c r="D79" s="5">
        <v>7</v>
      </c>
      <c r="E79" s="5">
        <v>5</v>
      </c>
      <c r="F79" s="44">
        <v>0.71</v>
      </c>
      <c r="G79" s="5">
        <v>4</v>
      </c>
    </row>
    <row r="80" spans="1:7" ht="21" x14ac:dyDescent="0.2">
      <c r="A80" s="3" t="s">
        <v>117</v>
      </c>
      <c r="B80" s="5" t="s">
        <v>159</v>
      </c>
      <c r="C80" s="5" t="s">
        <v>254</v>
      </c>
      <c r="D80" s="5">
        <v>11</v>
      </c>
      <c r="E80" s="5">
        <v>7</v>
      </c>
      <c r="F80" s="44">
        <v>0.64</v>
      </c>
      <c r="G80" s="5">
        <v>1</v>
      </c>
    </row>
    <row r="81" spans="1:7" ht="21" x14ac:dyDescent="0.2">
      <c r="A81" s="3" t="s">
        <v>117</v>
      </c>
      <c r="B81" s="5" t="s">
        <v>159</v>
      </c>
      <c r="C81" s="5" t="s">
        <v>255</v>
      </c>
      <c r="D81" s="5">
        <v>1</v>
      </c>
      <c r="E81" s="5">
        <v>1</v>
      </c>
      <c r="F81" s="44">
        <v>1</v>
      </c>
      <c r="G81" s="5">
        <v>0</v>
      </c>
    </row>
    <row r="82" spans="1:7" ht="21" x14ac:dyDescent="0.2">
      <c r="A82" s="3" t="s">
        <v>42</v>
      </c>
      <c r="B82" s="5" t="s">
        <v>159</v>
      </c>
      <c r="C82" s="5" t="s">
        <v>256</v>
      </c>
      <c r="D82" s="5">
        <v>1</v>
      </c>
      <c r="E82" s="5">
        <v>0</v>
      </c>
      <c r="F82" s="44">
        <v>0</v>
      </c>
      <c r="G82" s="5">
        <v>1</v>
      </c>
    </row>
    <row r="83" spans="1:7" ht="21" x14ac:dyDescent="0.2">
      <c r="A83" s="3" t="s">
        <v>42</v>
      </c>
      <c r="B83" s="5" t="s">
        <v>159</v>
      </c>
      <c r="C83" s="5" t="s">
        <v>257</v>
      </c>
      <c r="D83" s="5">
        <v>4</v>
      </c>
      <c r="E83" s="5">
        <v>1</v>
      </c>
      <c r="F83" s="44">
        <v>0.25</v>
      </c>
      <c r="G83" s="5">
        <v>2</v>
      </c>
    </row>
    <row r="84" spans="1:7" ht="21" x14ac:dyDescent="0.2">
      <c r="A84" s="3" t="s">
        <v>42</v>
      </c>
      <c r="B84" s="5" t="s">
        <v>159</v>
      </c>
      <c r="C84" s="5" t="s">
        <v>258</v>
      </c>
      <c r="D84" s="5">
        <v>4</v>
      </c>
      <c r="E84" s="5">
        <v>2</v>
      </c>
      <c r="F84" s="44">
        <v>0.5</v>
      </c>
      <c r="G84" s="5">
        <v>2</v>
      </c>
    </row>
    <row r="85" spans="1:7" ht="21" x14ac:dyDescent="0.2">
      <c r="A85" s="3" t="s">
        <v>42</v>
      </c>
      <c r="B85" s="5" t="s">
        <v>159</v>
      </c>
      <c r="C85" s="5" t="s">
        <v>259</v>
      </c>
      <c r="D85" s="5">
        <v>10</v>
      </c>
      <c r="E85" s="5">
        <v>5</v>
      </c>
      <c r="F85" s="44">
        <v>0.5</v>
      </c>
      <c r="G85" s="5">
        <v>7</v>
      </c>
    </row>
    <row r="86" spans="1:7" ht="21" x14ac:dyDescent="0.2">
      <c r="A86" s="3" t="s">
        <v>42</v>
      </c>
      <c r="B86" s="5" t="s">
        <v>159</v>
      </c>
      <c r="C86" s="5" t="s">
        <v>260</v>
      </c>
      <c r="D86" s="5">
        <v>1</v>
      </c>
      <c r="E86" s="5">
        <v>1</v>
      </c>
      <c r="F86" s="44">
        <v>1</v>
      </c>
      <c r="G86" s="5">
        <v>0</v>
      </c>
    </row>
    <row r="87" spans="1:7" ht="21" x14ac:dyDescent="0.2">
      <c r="A87" s="3" t="s">
        <v>42</v>
      </c>
      <c r="B87" s="5" t="s">
        <v>159</v>
      </c>
      <c r="C87" s="5" t="s">
        <v>261</v>
      </c>
      <c r="D87" s="5">
        <v>8</v>
      </c>
      <c r="E87" s="5">
        <v>3</v>
      </c>
      <c r="F87" s="44">
        <v>0.38</v>
      </c>
      <c r="G87" s="5">
        <v>5</v>
      </c>
    </row>
    <row r="88" spans="1:7" ht="21" x14ac:dyDescent="0.2">
      <c r="A88" s="3" t="s">
        <v>60</v>
      </c>
      <c r="B88" s="5" t="s">
        <v>159</v>
      </c>
      <c r="C88" s="5" t="s">
        <v>262</v>
      </c>
      <c r="D88" s="5">
        <v>3</v>
      </c>
      <c r="E88" s="5">
        <v>3</v>
      </c>
      <c r="F88" s="44">
        <v>1</v>
      </c>
      <c r="G88" s="5">
        <v>0</v>
      </c>
    </row>
    <row r="89" spans="1:7" ht="21" x14ac:dyDescent="0.2">
      <c r="A89" s="3" t="s">
        <v>62</v>
      </c>
      <c r="B89" s="5" t="s">
        <v>159</v>
      </c>
      <c r="C89" s="5" t="s">
        <v>263</v>
      </c>
      <c r="D89" s="5">
        <v>8</v>
      </c>
      <c r="E89" s="5">
        <v>5</v>
      </c>
      <c r="F89" s="44">
        <v>0.63</v>
      </c>
      <c r="G89" s="5">
        <v>4</v>
      </c>
    </row>
    <row r="90" spans="1:7" ht="21" x14ac:dyDescent="0.2">
      <c r="A90" s="3" t="s">
        <v>62</v>
      </c>
      <c r="B90" s="5" t="s">
        <v>159</v>
      </c>
      <c r="C90" s="5" t="s">
        <v>264</v>
      </c>
      <c r="D90" s="5">
        <v>28</v>
      </c>
      <c r="E90" s="5">
        <v>18</v>
      </c>
      <c r="F90" s="44">
        <v>0.64</v>
      </c>
      <c r="G90" s="5">
        <v>20</v>
      </c>
    </row>
    <row r="91" spans="1:7" ht="21" x14ac:dyDescent="0.2">
      <c r="A91" s="3" t="s">
        <v>64</v>
      </c>
      <c r="B91" s="5" t="s">
        <v>159</v>
      </c>
      <c r="C91" s="5" t="s">
        <v>265</v>
      </c>
      <c r="D91" s="5">
        <v>7</v>
      </c>
      <c r="E91" s="5">
        <v>2</v>
      </c>
      <c r="F91" s="44">
        <v>0.28999999999999998</v>
      </c>
      <c r="G91" s="5">
        <v>3</v>
      </c>
    </row>
    <row r="92" spans="1:7" ht="21" x14ac:dyDescent="0.2">
      <c r="A92" s="3" t="s">
        <v>66</v>
      </c>
      <c r="B92" s="5" t="s">
        <v>159</v>
      </c>
      <c r="C92" s="5" t="s">
        <v>266</v>
      </c>
      <c r="D92" s="5">
        <v>8</v>
      </c>
      <c r="E92" s="5">
        <v>0</v>
      </c>
      <c r="F92" s="44">
        <v>0</v>
      </c>
      <c r="G92" s="5">
        <v>2</v>
      </c>
    </row>
    <row r="93" spans="1:7" ht="21" x14ac:dyDescent="0.2">
      <c r="A93" s="3" t="s">
        <v>66</v>
      </c>
      <c r="B93" s="5" t="s">
        <v>159</v>
      </c>
      <c r="C93" s="5" t="s">
        <v>267</v>
      </c>
      <c r="D93" s="5">
        <v>14</v>
      </c>
      <c r="E93" s="5">
        <v>7</v>
      </c>
      <c r="F93" s="44">
        <v>0.5</v>
      </c>
      <c r="G93" s="5">
        <v>1</v>
      </c>
    </row>
    <row r="94" spans="1:7" ht="21" x14ac:dyDescent="0.2">
      <c r="A94" s="3" t="s">
        <v>66</v>
      </c>
      <c r="B94" s="5" t="s">
        <v>159</v>
      </c>
      <c r="C94" s="5" t="s">
        <v>268</v>
      </c>
      <c r="D94" s="5">
        <v>9</v>
      </c>
      <c r="E94" s="5">
        <v>6</v>
      </c>
      <c r="F94" s="44">
        <v>0.67</v>
      </c>
      <c r="G94" s="5">
        <v>1</v>
      </c>
    </row>
    <row r="95" spans="1:7" ht="21" x14ac:dyDescent="0.2">
      <c r="A95" s="3" t="s">
        <v>68</v>
      </c>
      <c r="B95" s="5" t="s">
        <v>159</v>
      </c>
      <c r="C95" s="5" t="s">
        <v>269</v>
      </c>
      <c r="D95" s="5">
        <v>36</v>
      </c>
      <c r="E95" s="5">
        <v>5</v>
      </c>
      <c r="F95" s="44">
        <v>0.14000000000000001</v>
      </c>
      <c r="G95" s="5">
        <v>33</v>
      </c>
    </row>
    <row r="96" spans="1:7" ht="21" x14ac:dyDescent="0.2">
      <c r="A96" s="3" t="s">
        <v>68</v>
      </c>
      <c r="B96" s="5" t="s">
        <v>159</v>
      </c>
      <c r="C96" s="5" t="s">
        <v>270</v>
      </c>
      <c r="D96" s="5">
        <v>4</v>
      </c>
      <c r="E96" s="5">
        <v>2</v>
      </c>
      <c r="F96" s="44">
        <v>0.5</v>
      </c>
      <c r="G96" s="5">
        <v>3</v>
      </c>
    </row>
    <row r="97" spans="1:7" ht="21" x14ac:dyDescent="0.2">
      <c r="A97" s="3" t="s">
        <v>68</v>
      </c>
      <c r="B97" s="5" t="s">
        <v>159</v>
      </c>
      <c r="C97" s="5" t="s">
        <v>271</v>
      </c>
      <c r="D97" s="5">
        <v>2</v>
      </c>
      <c r="E97" s="5">
        <v>1</v>
      </c>
      <c r="F97" s="44">
        <v>0.5</v>
      </c>
      <c r="G97" s="5">
        <v>0</v>
      </c>
    </row>
    <row r="98" spans="1:7" ht="21" x14ac:dyDescent="0.2">
      <c r="A98" s="3" t="s">
        <v>68</v>
      </c>
      <c r="B98" s="5" t="s">
        <v>159</v>
      </c>
      <c r="C98" s="5" t="s">
        <v>272</v>
      </c>
      <c r="D98" s="5">
        <v>14</v>
      </c>
      <c r="E98" s="5">
        <v>4</v>
      </c>
      <c r="F98" s="44">
        <v>0.28999999999999998</v>
      </c>
      <c r="G98" s="5">
        <v>13</v>
      </c>
    </row>
    <row r="99" spans="1:7" ht="21" x14ac:dyDescent="0.2">
      <c r="A99" s="3" t="s">
        <v>68</v>
      </c>
      <c r="B99" s="5" t="s">
        <v>159</v>
      </c>
      <c r="C99" s="5" t="s">
        <v>273</v>
      </c>
      <c r="D99" s="5">
        <v>1</v>
      </c>
      <c r="E99" s="5">
        <v>0</v>
      </c>
      <c r="F99" s="44">
        <v>0</v>
      </c>
      <c r="G99" s="5">
        <v>0</v>
      </c>
    </row>
    <row r="100" spans="1:7" ht="21" x14ac:dyDescent="0.2">
      <c r="A100" s="3" t="s">
        <v>68</v>
      </c>
      <c r="B100" s="5" t="s">
        <v>159</v>
      </c>
      <c r="C100" s="5" t="s">
        <v>274</v>
      </c>
      <c r="D100" s="5">
        <v>1</v>
      </c>
      <c r="E100" s="5">
        <v>1</v>
      </c>
      <c r="F100" s="44">
        <v>1</v>
      </c>
      <c r="G100" s="5">
        <v>0</v>
      </c>
    </row>
    <row r="101" spans="1:7" ht="21" x14ac:dyDescent="0.2">
      <c r="A101" s="3" t="s">
        <v>68</v>
      </c>
      <c r="B101" s="5" t="s">
        <v>159</v>
      </c>
      <c r="C101" s="5" t="s">
        <v>275</v>
      </c>
      <c r="D101" s="5">
        <v>47</v>
      </c>
      <c r="E101" s="5">
        <v>10</v>
      </c>
      <c r="F101" s="44">
        <v>0.21</v>
      </c>
      <c r="G101" s="5">
        <v>35</v>
      </c>
    </row>
    <row r="102" spans="1:7" ht="21" x14ac:dyDescent="0.2">
      <c r="A102" s="3" t="s">
        <v>68</v>
      </c>
      <c r="B102" s="5" t="s">
        <v>159</v>
      </c>
      <c r="C102" s="5" t="s">
        <v>276</v>
      </c>
      <c r="D102" s="5">
        <v>1</v>
      </c>
      <c r="E102" s="5">
        <v>1</v>
      </c>
      <c r="F102" s="44">
        <v>1</v>
      </c>
      <c r="G102" s="5">
        <v>0</v>
      </c>
    </row>
    <row r="103" spans="1:7" ht="21" x14ac:dyDescent="0.2">
      <c r="A103" s="3" t="s">
        <v>69</v>
      </c>
      <c r="B103" s="5" t="s">
        <v>159</v>
      </c>
      <c r="C103" s="5" t="s">
        <v>277</v>
      </c>
      <c r="D103" s="5">
        <v>1</v>
      </c>
      <c r="E103" s="5">
        <v>0</v>
      </c>
      <c r="F103" s="44">
        <v>0</v>
      </c>
      <c r="G103" s="5">
        <v>0</v>
      </c>
    </row>
    <row r="104" spans="1:7" ht="21" x14ac:dyDescent="0.2">
      <c r="A104" s="3" t="s">
        <v>70</v>
      </c>
      <c r="B104" s="5" t="s">
        <v>159</v>
      </c>
      <c r="C104" s="5" t="s">
        <v>278</v>
      </c>
      <c r="D104" s="5">
        <v>8</v>
      </c>
      <c r="E104" s="5">
        <v>4</v>
      </c>
      <c r="F104" s="44">
        <v>0.5</v>
      </c>
      <c r="G104" s="5">
        <v>5</v>
      </c>
    </row>
    <row r="105" spans="1:7" ht="21" x14ac:dyDescent="0.2">
      <c r="A105" s="3" t="s">
        <v>118</v>
      </c>
      <c r="B105" s="5" t="s">
        <v>159</v>
      </c>
      <c r="C105" s="5" t="s">
        <v>279</v>
      </c>
      <c r="D105" s="5">
        <v>6</v>
      </c>
      <c r="E105" s="5">
        <v>1</v>
      </c>
      <c r="F105" s="44">
        <v>0.17</v>
      </c>
      <c r="G105" s="5">
        <v>1</v>
      </c>
    </row>
    <row r="106" spans="1:7" ht="21" x14ac:dyDescent="0.2">
      <c r="A106" s="3" t="s">
        <v>118</v>
      </c>
      <c r="B106" s="5" t="s">
        <v>159</v>
      </c>
      <c r="C106" s="5" t="s">
        <v>280</v>
      </c>
      <c r="D106" s="5">
        <v>8</v>
      </c>
      <c r="E106" s="5">
        <v>0</v>
      </c>
      <c r="F106" s="44">
        <v>0</v>
      </c>
      <c r="G106" s="5">
        <v>1</v>
      </c>
    </row>
    <row r="107" spans="1:7" ht="21" x14ac:dyDescent="0.2">
      <c r="A107" s="3" t="s">
        <v>118</v>
      </c>
      <c r="B107" s="5" t="s">
        <v>159</v>
      </c>
      <c r="C107" s="5" t="s">
        <v>281</v>
      </c>
      <c r="D107" s="5">
        <v>17</v>
      </c>
      <c r="E107" s="5">
        <v>12</v>
      </c>
      <c r="F107" s="44">
        <v>0.71</v>
      </c>
      <c r="G107" s="5">
        <v>1</v>
      </c>
    </row>
    <row r="108" spans="1:7" ht="21" x14ac:dyDescent="0.2">
      <c r="A108" s="3" t="s">
        <v>118</v>
      </c>
      <c r="B108" s="5" t="s">
        <v>159</v>
      </c>
      <c r="C108" s="5" t="s">
        <v>282</v>
      </c>
      <c r="D108" s="5">
        <v>8</v>
      </c>
      <c r="E108" s="5">
        <v>1</v>
      </c>
      <c r="F108" s="44">
        <v>0.13</v>
      </c>
      <c r="G108" s="5">
        <v>0</v>
      </c>
    </row>
    <row r="109" spans="1:7" ht="21" x14ac:dyDescent="0.2">
      <c r="A109" s="3" t="s">
        <v>118</v>
      </c>
      <c r="B109" s="5" t="s">
        <v>159</v>
      </c>
      <c r="C109" s="5" t="s">
        <v>283</v>
      </c>
      <c r="D109" s="5">
        <v>12</v>
      </c>
      <c r="E109" s="5">
        <v>2</v>
      </c>
      <c r="F109" s="44">
        <v>0.17</v>
      </c>
      <c r="G109" s="5">
        <v>4</v>
      </c>
    </row>
    <row r="110" spans="1:7" ht="21" x14ac:dyDescent="0.2">
      <c r="A110" s="3" t="s">
        <v>118</v>
      </c>
      <c r="B110" s="5" t="s">
        <v>159</v>
      </c>
      <c r="C110" s="5" t="s">
        <v>284</v>
      </c>
      <c r="D110" s="5">
        <v>4</v>
      </c>
      <c r="E110" s="5">
        <v>1</v>
      </c>
      <c r="F110" s="44">
        <v>0.25</v>
      </c>
      <c r="G110" s="5">
        <v>0</v>
      </c>
    </row>
    <row r="111" spans="1:7" ht="21" x14ac:dyDescent="0.2">
      <c r="A111" s="3" t="s">
        <v>77</v>
      </c>
      <c r="B111" s="5" t="s">
        <v>159</v>
      </c>
      <c r="C111" s="5" t="s">
        <v>285</v>
      </c>
      <c r="D111" s="5">
        <v>1</v>
      </c>
      <c r="E111" s="5">
        <v>1</v>
      </c>
      <c r="F111" s="44">
        <v>1</v>
      </c>
      <c r="G111" s="5">
        <v>0</v>
      </c>
    </row>
    <row r="112" spans="1:7" ht="21" x14ac:dyDescent="0.2">
      <c r="A112" s="3" t="s">
        <v>77</v>
      </c>
      <c r="B112" s="5" t="s">
        <v>159</v>
      </c>
      <c r="C112" s="5" t="s">
        <v>286</v>
      </c>
      <c r="D112" s="5">
        <v>1</v>
      </c>
      <c r="E112" s="5">
        <v>1</v>
      </c>
      <c r="F112" s="44">
        <v>1</v>
      </c>
      <c r="G112" s="5">
        <v>1</v>
      </c>
    </row>
    <row r="113" spans="1:7" ht="21" x14ac:dyDescent="0.2">
      <c r="A113" s="3" t="s">
        <v>77</v>
      </c>
      <c r="B113" s="5" t="s">
        <v>159</v>
      </c>
      <c r="C113" s="5" t="s">
        <v>287</v>
      </c>
      <c r="D113" s="5">
        <v>1</v>
      </c>
      <c r="E113" s="5">
        <v>1</v>
      </c>
      <c r="F113" s="44">
        <v>1</v>
      </c>
      <c r="G113" s="5">
        <v>0</v>
      </c>
    </row>
    <row r="114" spans="1:7" ht="21" x14ac:dyDescent="0.2">
      <c r="A114" s="3" t="s">
        <v>77</v>
      </c>
      <c r="B114" s="5" t="s">
        <v>159</v>
      </c>
      <c r="C114" s="5" t="s">
        <v>288</v>
      </c>
      <c r="D114" s="5">
        <v>12</v>
      </c>
      <c r="E114" s="5">
        <v>6</v>
      </c>
      <c r="F114" s="44">
        <v>0.5</v>
      </c>
      <c r="G114" s="5">
        <v>4</v>
      </c>
    </row>
    <row r="115" spans="1:7" ht="21" x14ac:dyDescent="0.2">
      <c r="A115" s="3" t="s">
        <v>77</v>
      </c>
      <c r="B115" s="5" t="s">
        <v>159</v>
      </c>
      <c r="C115" s="5" t="s">
        <v>289</v>
      </c>
      <c r="D115" s="5">
        <v>9</v>
      </c>
      <c r="E115" s="5">
        <v>4</v>
      </c>
      <c r="F115" s="44">
        <v>0.44</v>
      </c>
      <c r="G115" s="5">
        <v>6</v>
      </c>
    </row>
    <row r="116" spans="1:7" ht="21" x14ac:dyDescent="0.2">
      <c r="A116" s="3" t="s">
        <v>77</v>
      </c>
      <c r="B116" s="5" t="s">
        <v>159</v>
      </c>
      <c r="C116" s="5" t="s">
        <v>290</v>
      </c>
      <c r="D116" s="5">
        <v>17</v>
      </c>
      <c r="E116" s="5">
        <v>5</v>
      </c>
      <c r="F116" s="44">
        <v>0.28999999999999998</v>
      </c>
      <c r="G116" s="5">
        <v>7</v>
      </c>
    </row>
    <row r="117" spans="1:7" ht="21" x14ac:dyDescent="0.2">
      <c r="A117" s="3" t="s">
        <v>77</v>
      </c>
      <c r="B117" s="5" t="s">
        <v>159</v>
      </c>
      <c r="C117" s="5" t="s">
        <v>291</v>
      </c>
      <c r="D117" s="5">
        <v>1</v>
      </c>
      <c r="E117" s="5">
        <v>1</v>
      </c>
      <c r="F117" s="44">
        <v>1</v>
      </c>
      <c r="G117" s="5">
        <v>0</v>
      </c>
    </row>
    <row r="118" spans="1:7" ht="21" x14ac:dyDescent="0.2">
      <c r="A118" s="3" t="s">
        <v>77</v>
      </c>
      <c r="B118" s="5" t="s">
        <v>159</v>
      </c>
      <c r="C118" s="5" t="s">
        <v>292</v>
      </c>
      <c r="D118" s="5">
        <v>2</v>
      </c>
      <c r="E118" s="5">
        <v>2</v>
      </c>
      <c r="F118" s="44">
        <v>1</v>
      </c>
      <c r="G118" s="5">
        <v>0</v>
      </c>
    </row>
    <row r="119" spans="1:7" ht="21" x14ac:dyDescent="0.2">
      <c r="A119" s="3" t="s">
        <v>79</v>
      </c>
      <c r="B119" s="5" t="s">
        <v>159</v>
      </c>
      <c r="C119" s="5" t="s">
        <v>293</v>
      </c>
      <c r="D119" s="5">
        <v>5</v>
      </c>
      <c r="E119" s="5">
        <v>2</v>
      </c>
      <c r="F119" s="44">
        <v>0.4</v>
      </c>
      <c r="G119" s="5">
        <v>2</v>
      </c>
    </row>
    <row r="120" spans="1:7" ht="21" x14ac:dyDescent="0.2">
      <c r="A120" s="3" t="s">
        <v>79</v>
      </c>
      <c r="B120" s="5" t="s">
        <v>159</v>
      </c>
      <c r="C120" s="5" t="s">
        <v>294</v>
      </c>
      <c r="D120" s="5">
        <v>3</v>
      </c>
      <c r="E120" s="5">
        <v>1</v>
      </c>
      <c r="F120" s="44">
        <v>0.33</v>
      </c>
      <c r="G120" s="5">
        <v>2</v>
      </c>
    </row>
    <row r="121" spans="1:7" ht="21" x14ac:dyDescent="0.2">
      <c r="A121" s="3" t="s">
        <v>79</v>
      </c>
      <c r="B121" s="5" t="s">
        <v>159</v>
      </c>
      <c r="C121" s="5" t="s">
        <v>295</v>
      </c>
      <c r="D121" s="5">
        <v>6</v>
      </c>
      <c r="E121" s="5">
        <v>1</v>
      </c>
      <c r="F121" s="44">
        <v>0.17</v>
      </c>
      <c r="G121" s="5">
        <v>5</v>
      </c>
    </row>
    <row r="122" spans="1:7" ht="21" x14ac:dyDescent="0.2">
      <c r="A122" s="3" t="s">
        <v>79</v>
      </c>
      <c r="B122" s="5" t="s">
        <v>159</v>
      </c>
      <c r="C122" s="5" t="s">
        <v>296</v>
      </c>
      <c r="D122" s="5">
        <v>1</v>
      </c>
      <c r="E122" s="5">
        <v>1</v>
      </c>
      <c r="F122" s="44">
        <v>1</v>
      </c>
      <c r="G122" s="5">
        <v>1</v>
      </c>
    </row>
    <row r="123" spans="1:7" ht="21" x14ac:dyDescent="0.2">
      <c r="A123" s="45" t="s">
        <v>297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0873184F8A8049ADC5CAB461D17D25" ma:contentTypeVersion="15" ma:contentTypeDescription="Create a new document." ma:contentTypeScope="" ma:versionID="99a44952e6ffc0970f3de74da2539ec4">
  <xsd:schema xmlns:xsd="http://www.w3.org/2001/XMLSchema" xmlns:xs="http://www.w3.org/2001/XMLSchema" xmlns:p="http://schemas.microsoft.com/office/2006/metadata/properties" xmlns:ns2="6e8aa22c-98b6-428f-b8f6-0601b67ec362" xmlns:ns3="fde7c6e7-73c7-43fd-90eb-bc39fd1df736" xmlns:ns4="http://schemas.microsoft.com/sharepoint/v4" targetNamespace="http://schemas.microsoft.com/office/2006/metadata/properties" ma:root="true" ma:fieldsID="8bf0734ea1dcf147b23c06437f11bf97" ns2:_="" ns3:_="" ns4:_="">
    <xsd:import namespace="6e8aa22c-98b6-428f-b8f6-0601b67ec362"/>
    <xsd:import namespace="fde7c6e7-73c7-43fd-90eb-bc39fd1df736"/>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4:IconOverlay"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a22c-98b6-428f-b8f6-0601b67ec3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4fafcf0-aea6-44c8-bac7-d4552c9471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de7c6e7-73c7-43fd-90eb-bc39fd1df73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d83b1c2-e0f1-47d6-8bd9-32ba74a88921}" ma:internalName="TaxCatchAll" ma:showField="CatchAllData" ma:web="fde7c6e7-73c7-43fd-90eb-bc39fd1df73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TaxCatchAll xmlns="fde7c6e7-73c7-43fd-90eb-bc39fd1df736" xsi:nil="true"/>
    <lcf76f155ced4ddcb4097134ff3c332f xmlns="6e8aa22c-98b6-428f-b8f6-0601b67ec36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20589D-A25E-411B-A402-4B01E67089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a22c-98b6-428f-b8f6-0601b67ec362"/>
    <ds:schemaRef ds:uri="fde7c6e7-73c7-43fd-90eb-bc39fd1df736"/>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0E4F2F-8042-4C97-8897-6EBB1E7C7A90}">
  <ds:schemaRefs>
    <ds:schemaRef ds:uri="http://schemas.microsoft.com/office/2006/metadata/properties"/>
    <ds:schemaRef ds:uri="http://schemas.microsoft.com/office/infopath/2007/PartnerControls"/>
    <ds:schemaRef ds:uri="http://schemas.microsoft.com/sharepoint/v4"/>
    <ds:schemaRef ds:uri="fde7c6e7-73c7-43fd-90eb-bc39fd1df736"/>
    <ds:schemaRef ds:uri="6e8aa22c-98b6-428f-b8f6-0601b67ec362"/>
  </ds:schemaRefs>
</ds:datastoreItem>
</file>

<file path=customXml/itemProps3.xml><?xml version="1.0" encoding="utf-8"?>
<ds:datastoreItem xmlns:ds="http://schemas.openxmlformats.org/officeDocument/2006/customXml" ds:itemID="{8380ABAD-9B53-4EF2-A634-6348515B8D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Chat Performance</vt:lpstr>
      <vt:lpstr>Chat Performance RAW</vt:lpstr>
      <vt:lpstr>Store Data</vt:lpstr>
      <vt:lpstr>Chat Leads By Category</vt:lpstr>
      <vt:lpstr>Chat Leads By Department</vt:lpstr>
      <vt:lpstr>Chat leads By Department Raw </vt:lpstr>
      <vt:lpstr>Category RAW</vt:lpstr>
      <vt:lpstr>Sheet2</vt:lpstr>
      <vt:lpstr>Dealer Users Overview Calc</vt:lpstr>
      <vt:lpstr>Agent Performance Calc</vt:lpstr>
      <vt:lpstr>Sheet8</vt:lpstr>
      <vt:lpstr>User Overview Raw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Tiffany Collins</cp:lastModifiedBy>
  <cp:revision/>
  <dcterms:created xsi:type="dcterms:W3CDTF">2023-08-16T17:51:18Z</dcterms:created>
  <dcterms:modified xsi:type="dcterms:W3CDTF">2024-12-04T18:25:04Z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0x010100AD0873184F8A8049ADC5CAB461D17D25</vt:lpwstr>
  </property>
  <property fmtid="{D5CDD505-2E9C-101B-9397-08002B2CF9AE}" pid="3" name="MediaServiceImageTags">
    <vt:lpwstr/>
  </property>
</Properties>
</file>